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4.xml" ContentType="application/vnd.openxmlformats-officedocument.drawing+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8.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27.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6FFFBD4F-4F33-4A89-A493-D43C3657EBB9}" xr6:coauthVersionLast="47" xr6:coauthVersionMax="47" xr10:uidLastSave="{00000000-0000-0000-0000-000000000000}"/>
  <bookViews>
    <workbookView xWindow="-120" yWindow="-120" windowWidth="29040" windowHeight="15840" tabRatio="923" xr2:uid="{30B5A209-6672-4A84-B130-FAB5445E5DF8}"/>
  </bookViews>
  <sheets>
    <sheet name="6.1_R" sheetId="1" r:id="rId1"/>
    <sheet name="6.1.1_R" sheetId="2" r:id="rId2"/>
    <sheet name="6.1.2_R &amp; 6.1.3_R" sheetId="3" r:id="rId3"/>
    <sheet name="6.1.4_R - 6.1.21_R" sheetId="4" r:id="rId4"/>
    <sheet name="6.2_R" sheetId="5" r:id="rId5"/>
    <sheet name="6.2.1_R" sheetId="6" r:id="rId6"/>
    <sheet name="6.2.2_R &amp; 6.2.3_R" sheetId="7" r:id="rId7"/>
    <sheet name="6.2.4_R - 6.2.17_R" sheetId="8" r:id="rId8"/>
    <sheet name="6.2.18"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0">[1]Jan!#REF!</definedName>
    <definedName name="\A">#REF!</definedName>
    <definedName name="\M">[1]Jan!#REF!</definedName>
    <definedName name="\P">#REF!</definedName>
    <definedName name="__123Graph_A" localSheetId="8" hidden="1">[2]Inputs!#REF!</definedName>
    <definedName name="__123Graph_A" hidden="1">[2]Inputs!#REF!</definedName>
    <definedName name="__123Graph_B" localSheetId="8" hidden="1">[2]Inputs!#REF!</definedName>
    <definedName name="__123Graph_B" hidden="1">[2]Inputs!#REF!</definedName>
    <definedName name="__123Graph_D" localSheetId="8" hidden="1">[2]Inputs!#REF!</definedName>
    <definedName name="__123Graph_D" hidden="1">[2]Inputs!#REF!</definedName>
    <definedName name="__123Graph_E" hidden="1">[3]Input!$E$22:$E$37</definedName>
    <definedName name="__123Graph_F" hidden="1">[3]Input!$D$22:$D$37</definedName>
    <definedName name="_100_SUM">#REF!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localSheetId="8" hidden="1">#REF!</definedName>
    <definedName name="_Fill" hidden="1">#REF!</definedName>
    <definedName name="_idahoshr">#REF!</definedName>
    <definedName name="_j1" localSheetId="8"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8"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8"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8"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8"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8" hidden="1">#REF!</definedName>
    <definedName name="_Key1" hidden="1">#REF!</definedName>
    <definedName name="_Key2" localSheetId="8" hidden="1">#REF!</definedName>
    <definedName name="_Key2" hidden="1">#REF!</definedName>
    <definedName name="_MEN2">[1]Jan!#REF!</definedName>
    <definedName name="_MEN3">[1]Jan!#REF!</definedName>
    <definedName name="_Order1" hidden="1">255</definedName>
    <definedName name="_Order2" hidden="1">0</definedName>
    <definedName name="_Sort" localSheetId="8"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a" hidden="1">'[4]DSM Output'!$J$21:$J$23</definedName>
    <definedName name="Access_Button1" hidden="1">"Headcount_Workbook_Schedules_List"</definedName>
    <definedName name="AccessDatabase" hidden="1">"P:\HR\SharonPlummer\Headcount Workbook.mdb"</definedName>
    <definedName name="AcctTable">[5]Variables!$AK$42:$AK$396</definedName>
    <definedName name="Additions_by_Function_Project_State_Month">'[6]Apr 05 - Mar 06 Adds'!#REF!</definedName>
    <definedName name="Adjs2avg">[7]Inputs!$L$255:'[7]Inputs'!$T$505</definedName>
    <definedName name="aftertax_ror">[8]Utah!#REF!</definedName>
    <definedName name="AmortDate">'[9]WY Cover Sheet'!$B$12</definedName>
    <definedName name="APR">[1]Jan!#REF!</definedName>
    <definedName name="AUG">[1]Jan!#REF!</definedName>
    <definedName name="AverageFactors">[7]UTCR!$AC$22:$AQ$108</definedName>
    <definedName name="AverageFuelCost">#REF!</definedName>
    <definedName name="AverageInput">[7]Inputs!$F$3:$I$1722</definedName>
    <definedName name="AvgFactorCopy">#REF!</definedName>
    <definedName name="AvgFactors">[10]Factors!$B$3:$P$99</definedName>
    <definedName name="B1_Print">[11]BW!#REF!</definedName>
    <definedName name="B2_Print">#REF!</definedName>
    <definedName name="B3_Print">#REF!</definedName>
    <definedName name="Bottom">[12]Variance!#REF!</definedName>
    <definedName name="budsum2">[13]Att1!#REF!</definedName>
    <definedName name="bump">[8]Utah!#REF!</definedName>
    <definedName name="C_">'[14]Other States WZAMRT98'!#REF!</definedName>
    <definedName name="cgf" localSheetId="8"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8" hidden="1">{"YTD-Total",#N/A,TRUE,"Provision";"YTD-Utility",#N/A,TRUE,"Prov Utility";"YTD-NonUtility",#N/A,TRUE,"Prov NonUtility"}</definedName>
    <definedName name="combined1" hidden="1">{"YTD-Total",#N/A,TRUE,"Provision";"YTD-Utility",#N/A,TRUE,"Prov Utility";"YTD-NonUtility",#N/A,TRUE,"Prov NonUtility"}</definedName>
    <definedName name="comm">[8]Utah!#REF!</definedName>
    <definedName name="comm_cost">[8]Utah!#REF!</definedName>
    <definedName name="Controls">[15]Controls!$A$1:$I$543</definedName>
    <definedName name="Controls2013">[15]Controls2013!$A$8:$AP$762</definedName>
    <definedName name="Conversion">[16]Conversion!$A$2:$E$1253</definedName>
    <definedName name="Cost">#REF!</definedName>
    <definedName name="CustNames">[17]Codes!$F$1:$H$121</definedName>
    <definedName name="D_TWKSHT">#REF!</definedName>
    <definedName name="DATA1">#REF!</definedName>
    <definedName name="DATA10">'[18]Carbon NBV'!#REF!</definedName>
    <definedName name="DATA11">'[18]Carbon NBV'!#REF!</definedName>
    <definedName name="DATA12">'[18]Carbon NBV'!$C$2:$C$7</definedName>
    <definedName name="DATA13">'[19]Intagible &amp; Leaseholds'!#REF!</definedName>
    <definedName name="DATA14">'[19]Intagible &amp; Leaseholds'!#REF!</definedName>
    <definedName name="DATA15">'[18]Carbon NBV'!#REF!</definedName>
    <definedName name="DATA16">'[18]Carbon NBV'!#REF!</definedName>
    <definedName name="DATA17">'[18]Carbon NBV'!#REF!</definedName>
    <definedName name="DATA18">'[20]390.1'!#REF!</definedName>
    <definedName name="DATA19">'[20]390.1'!#REF!</definedName>
    <definedName name="DATA2">#REF!</definedName>
    <definedName name="DATA20">'[20]390.1'!#REF!</definedName>
    <definedName name="DATA21">'[20]390.1'!#REF!</definedName>
    <definedName name="DATA22">#REF!</definedName>
    <definedName name="DATA23">'[20]390.1'!#REF!</definedName>
    <definedName name="DATA24">'[20]390.1'!#REF!</definedName>
    <definedName name="DATA3">#REF!</definedName>
    <definedName name="DATA4">#REF!</definedName>
    <definedName name="DATA5">#REF!</definedName>
    <definedName name="DATA6">#REF!</definedName>
    <definedName name="DATA7">#REF!</definedName>
    <definedName name="DATA8">'[18]Carbon NBV'!#REF!</definedName>
    <definedName name="DATA9">'[18]Carbon NBV'!#REF!</definedName>
    <definedName name="DATE">[21]Jan!#REF!</definedName>
    <definedName name="debt">[8]Utah!#REF!</definedName>
    <definedName name="debt_cost">[8]Utah!#REF!</definedName>
    <definedName name="DebtCost">#REF!</definedName>
    <definedName name="DEC">[1]Jan!#REF!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[15]TransmissionJune2013!$A$1:$S$11</definedName>
    <definedName name="DeprFactorCheck">#REF!</definedName>
    <definedName name="DeprNumberSort">#REF!</definedName>
    <definedName name="DeprTypeCheck">#REF!</definedName>
    <definedName name="DispatchSum">"GRID Thermal Generation!R2C1:R4C2"</definedName>
    <definedName name="DUDE" localSheetId="8" hidden="1">#REF!</definedName>
    <definedName name="DUDE" hidden="1">#REF!</definedName>
    <definedName name="EffectiveTaxRate">#REF!</definedName>
    <definedName name="EmbeddedCapCost">#REF!</definedName>
    <definedName name="energy" localSheetId="8"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8"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FactorMethod">[7]Variables!$AB$2</definedName>
    <definedName name="FactorType">[10]Variables!$AK$2:$AL$12</definedName>
    <definedName name="FEB">[1]Jan!#REF!</definedName>
    <definedName name="FedTax">[8]Utah!#REF!</definedName>
    <definedName name="FIT">#REF!</definedName>
    <definedName name="foo" localSheetId="8"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riend" localSheetId="8"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GWI_Annualized">#REF!</definedName>
    <definedName name="GWI_Proforma">#REF!</definedName>
    <definedName name="High_Plan">#REF!</definedName>
    <definedName name="IDAHOSHR">#REF!</definedName>
    <definedName name="IDAllocMethod">#REF!</definedName>
    <definedName name="IDRateBase">#REF!</definedName>
    <definedName name="Item_Number">"GP Detail"</definedName>
    <definedName name="JAN">[1]Jan!#REF!</definedName>
    <definedName name="JETSET">'[14]Other States WZAMRT98'!#REF!</definedName>
    <definedName name="JUL">[1]Jan!#REF!</definedName>
    <definedName name="JUN">[1]Jan!#REF!</definedName>
    <definedName name="junk" localSheetId="8"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8"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8"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8"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risdiction">[10]Variables!$AK$15</definedName>
    <definedName name="JurisNumber">[10]Variables!$AL$15</definedName>
    <definedName name="JurisTitle">#REF!</definedName>
    <definedName name="JVENTRY">#REF!</definedName>
    <definedName name="Keep" localSheetId="1" hidden="1">{"PRINT",#N/A,TRUE,"APPA";"PRINT",#N/A,TRUE,"APS";"PRINT",#N/A,TRUE,"BHPL";"PRINT",#N/A,TRUE,"BHPL2";"PRINT",#N/A,TRUE,"CDWR";"PRINT",#N/A,TRUE,"EWEB";"PRINT",#N/A,TRUE,"LADWP";"PRINT",#N/A,TRUE,"NEVBASE"}</definedName>
    <definedName name="Keep" localSheetId="5" hidden="1">{"PRINT",#N/A,TRUE,"APPA";"PRINT",#N/A,TRUE,"APS";"PRINT",#N/A,TRUE,"BHPL";"PRINT",#N/A,TRUE,"BHPL2";"PRINT",#N/A,TRUE,"CDWR";"PRINT",#N/A,TRUE,"EWEB";"PRINT",#N/A,TRUE,"LADWP";"PRINT",#N/A,TRUE,"NEVBASE"}</definedName>
    <definedName name="Keep" localSheetId="8"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5" hidden="1">{"PRINT",#N/A,TRUE,"APPA";"PRINT",#N/A,TRUE,"APS";"PRINT",#N/A,TRUE,"BHPL";"PRINT",#N/A,TRUE,"BHPL2";"PRINT",#N/A,TRUE,"CDWR";"PRINT",#N/A,TRUE,"EWEB";"PRINT",#N/A,TRUE,"LADWP";"PRINT",#N/A,TRUE,"NEVBASE"}</definedName>
    <definedName name="keep2" localSheetId="8"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[22]Variables!$B$7</definedName>
    <definedName name="LastCell">[12]Variance!#REF!</definedName>
    <definedName name="limcount" hidden="1">1</definedName>
    <definedName name="ListOffset" hidden="1">1</definedName>
    <definedName name="Low_Plan">#REF!</definedName>
    <definedName name="MAR">[1]Jan!#REF!</definedName>
    <definedName name="Master" localSheetId="8" hidden="1">{#N/A,#N/A,FALSE,"Actual";#N/A,#N/A,FALSE,"Normalized";#N/A,#N/A,FALSE,"Electric Actual";#N/A,#N/A,FALSE,"Electric Normalized"}</definedName>
    <definedName name="Master" hidden="1">{#N/A,#N/A,FALSE,"Actual";#N/A,#N/A,FALSE,"Normalized";#N/A,#N/A,FALSE,"Electric Actual";#N/A,#N/A,FALSE,"Electric Normalized"}</definedName>
    <definedName name="MAY">[1]Jan!#REF!</definedName>
    <definedName name="MD_High1">'[12]Master Data'!$A$2</definedName>
    <definedName name="MD_High2">'[23]Master Data'!$F$16</definedName>
    <definedName name="MD_Low1">'[12]Master Data'!$D$28</definedName>
    <definedName name="MD_Low2">'[23]Master Data'!$G$17</definedName>
    <definedName name="MEN">[1]Jan!#REF!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8"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list">'[24]DSM Output'!$AL$1:$AM$12</definedName>
    <definedName name="monthtotals">'[24]DSM Output'!$M$38:$X$38</definedName>
    <definedName name="MSPAverageInput">[7]Inputs!#REF!</definedName>
    <definedName name="MSPYearEndInput">[7]Inputs!#REF!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etToGross">#REF!</definedName>
    <definedName name="NEWMO1">[1]Jan!#REF!</definedName>
    <definedName name="NEWMO2">[1]Jan!#REF!</definedName>
    <definedName name="NEWMONTH">[1]Jan!#REF!</definedName>
    <definedName name="NormalizedFedTaxExp">[8]Utah!#REF!</definedName>
    <definedName name="NormalizedOMExp">[8]Utah!#REF!</definedName>
    <definedName name="NormalizedState">[8]Utah!#REF!</definedName>
    <definedName name="NormalizedStateTaxExp">[8]Utah!#REF!</definedName>
    <definedName name="NormalizedTOIExp">[8]Utah!#REF!</definedName>
    <definedName name="NOV">[1]Jan!#REF!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[1]Jan!#REF!</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FactorCheck">#REF!</definedName>
    <definedName name="OMNumberSort">#REF!</definedName>
    <definedName name="OMTypeCheck">#REF!</definedName>
    <definedName name="ONE">[1]Jan!#REF!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8"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ete" localSheetId="8"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ref">[8]Utah!#REF!</definedName>
    <definedName name="pref_cost">[8]Utah!#REF!</definedName>
    <definedName name="PrefCost">#REF!</definedName>
    <definedName name="Pretax_ror">[8]Utah!#REF!</definedName>
    <definedName name="_xlnm.Print_Area" localSheetId="1">'6.1.1_R'!$A$1:$K$61</definedName>
    <definedName name="_xlnm.Print_Area" localSheetId="2">'6.1.2_R &amp; 6.1.3_R'!$A$1:$K$139</definedName>
    <definedName name="_xlnm.Print_Area" localSheetId="3">'6.1.4_R - 6.1.21_R'!$A$1:$EK$152</definedName>
    <definedName name="_xlnm.Print_Area" localSheetId="0">'6.1_R'!$A$1:$K$63</definedName>
    <definedName name="_xlnm.Print_Area" localSheetId="5">'6.2.1_R'!$A$1:$K$64</definedName>
    <definedName name="_xlnm.Print_Area" localSheetId="8">'6.2.18'!$A$1:$P$39</definedName>
    <definedName name="_xlnm.Print_Area" localSheetId="6">'6.2.2_R &amp; 6.2.3_R'!$A$1:$K$145</definedName>
    <definedName name="_xlnm.Print_Area" localSheetId="7">'6.2.4_R - 6.2.17_R'!$A$1:$CR$150</definedName>
    <definedName name="_xlnm.Print_Area" localSheetId="4">'6.2_R'!$A$1:$K$62</definedName>
    <definedName name="Print_Area_MI">#REF!</definedName>
    <definedName name="_xlnm.Print_Titles" localSheetId="2">'6.1.2_R &amp; 6.1.3_R'!$1:$5</definedName>
    <definedName name="_xlnm.Print_Titles" localSheetId="3">'6.1.4_R - 6.1.21_R'!$A:$I,'6.1.4_R - 6.1.21_R'!$1:$7</definedName>
    <definedName name="_xlnm.Print_Titles" localSheetId="6">'6.2.2_R &amp; 6.2.3_R'!$1:$7</definedName>
    <definedName name="_xlnm.Print_Titles" localSheetId="7">'6.2.4_R - 6.2.17_R'!$A:$C,'6.2.4_R - 6.2.17_R'!$1:$7</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Rate1">#REF!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[8]Utah!#REF!</definedName>
    <definedName name="ReportAdjData">#REF!</definedName>
    <definedName name="ResourceSupplier">#REF!</definedName>
    <definedName name="retail" localSheetId="1" hidden="1">{#N/A,#N/A,FALSE,"Loans";#N/A,#N/A,FALSE,"Program Costs";#N/A,#N/A,FALSE,"Measures";#N/A,#N/A,FALSE,"Net Lost Rev";#N/A,#N/A,FALSE,"Incentive"}</definedName>
    <definedName name="retail" localSheetId="0" hidden="1">{#N/A,#N/A,FALSE,"Loans";#N/A,#N/A,FALSE,"Program Costs";#N/A,#N/A,FALSE,"Measures";#N/A,#N/A,FALSE,"Net Lost Rev";#N/A,#N/A,FALSE,"Incentive"}</definedName>
    <definedName name="retail" localSheetId="5" hidden="1">{#N/A,#N/A,FALSE,"Loans";#N/A,#N/A,FALSE,"Program Costs";#N/A,#N/A,FALSE,"Measures";#N/A,#N/A,FALSE,"Net Lost Rev";#N/A,#N/A,FALSE,"Incentive"}</definedName>
    <definedName name="retail" localSheetId="8"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5"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5"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FMData">#REF!</definedName>
    <definedName name="ROE">#REF!</definedName>
    <definedName name="rrr" localSheetId="8"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meStateCheck">#REF!</definedName>
    <definedName name="SameStateCheckError">#REF!</definedName>
    <definedName name="SAPBEXrevision" hidden="1">1</definedName>
    <definedName name="SAPBEXsysID" hidden="1">"BWP"</definedName>
    <definedName name="SAPBEXwbID" hidden="1">"45EQYSCWE9WJMGB34OOD1BOQZ"</definedName>
    <definedName name="SAPCrosstab1">#REF!</definedName>
    <definedName name="SAPCrosstab2">#REF!</definedName>
    <definedName name="SECOND">[1]Jan!#REF!</definedName>
    <definedName name="SEP">[1]Jan!#REF!</definedName>
    <definedName name="SettingAlloc">#REF!</definedName>
    <definedName name="SettingRB">#REF!</definedName>
    <definedName name="shit" localSheetId="1" hidden="1">{"PRINT",#N/A,TRUE,"APPA";"PRINT",#N/A,TRUE,"APS";"PRINT",#N/A,TRUE,"BHPL";"PRINT",#N/A,TRUE,"BHPL2";"PRINT",#N/A,TRUE,"CDWR";"PRINT",#N/A,TRUE,"EWEB";"PRINT",#N/A,TRUE,"LADWP";"PRINT",#N/A,TRUE,"NEVBASE"}</definedName>
    <definedName name="shit" localSheetId="5" hidden="1">{"PRINT",#N/A,TRUE,"APPA";"PRINT",#N/A,TRUE,"APS";"PRINT",#N/A,TRUE,"BHPL";"PRINT",#N/A,TRUE,"BHPL2";"PRINT",#N/A,TRUE,"CDWR";"PRINT",#N/A,TRUE,"EWEB";"PRINT",#N/A,TRUE,"LADWP";"PRINT",#N/A,TRUE,"NEVBASE"}</definedName>
    <definedName name="shit" localSheetId="8"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ippw" localSheetId="8" hidden="1">{#N/A,#N/A,FALSE,"Actual";#N/A,#N/A,FALSE,"Normalized";#N/A,#N/A,FALSE,"Electric Actual";#N/A,#N/A,FALSE,"Electric Normalized"}</definedName>
    <definedName name="spippw" hidden="1">{#N/A,#N/A,FALSE,"Actual";#N/A,#N/A,FALSE,"Normalized";#N/A,#N/A,FALSE,"Electric Actual";#N/A,#N/A,FALSE,"Electric Normalized"}</definedName>
    <definedName name="ST_Bottom1">[12]Variance!#REF!</definedName>
    <definedName name="ST_Top1">[12]Variance!#REF!</definedName>
    <definedName name="ST_Top2">[12]Variance!#REF!</definedName>
    <definedName name="ST_Top3">[11]BW!#REF!</definedName>
    <definedName name="standard1" localSheetId="8" hidden="1">{"YTD-Total",#N/A,FALSE,"Provision"}</definedName>
    <definedName name="standard1" hidden="1">{"YTD-Total",#N/A,FALSE,"Provision"}</definedName>
    <definedName name="START">[1]Jan!#REF!</definedName>
    <definedName name="StateTax">[8]Utah!#REF!</definedName>
    <definedName name="SumAdjContract">[8]Utah!#REF!</definedName>
    <definedName name="SumAdjDepr">[8]Utah!#REF!</definedName>
    <definedName name="SumAdjMisc1">[8]Utah!#REF!</definedName>
    <definedName name="SumAdjMisc2">[8]Utah!#REF!</definedName>
    <definedName name="SumAdjNPC">[8]Utah!#REF!</definedName>
    <definedName name="SumAdjOM">[8]Utah!#REF!</definedName>
    <definedName name="SumAdjOther">[8]Utah!#REF!</definedName>
    <definedName name="SumAdjRB">[8]Utah!#REF!</definedName>
    <definedName name="SumAdjRev">[8]Utah!#REF!</definedName>
    <definedName name="SumAdjTax">[8]Utah!#REF!</definedName>
    <definedName name="SUMMARY">#REF!</definedName>
    <definedName name="SUMMARY23">[8]Utah!#REF!</definedName>
    <definedName name="SUMMARY3">[8]Utah!#REF!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[8]Utah!#REF!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[8]Utah!#REF!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'[25]Allocation FY2005'!#REF!</definedName>
    <definedName name="table2">'[25]Allocation FY2005'!#REF!</definedName>
    <definedName name="table3">'[25]Allocation FY2004'!#REF!</definedName>
    <definedName name="table4">'[25]Allocation FY2004'!#REF!</definedName>
    <definedName name="tableb">#REF!</definedName>
    <definedName name="tablec">#REF!</definedName>
    <definedName name="tablex">#REF!</definedName>
    <definedName name="tabley">#REF!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[8]Utah!#REF!</definedName>
    <definedName name="TaxTypeCheck">#REF!</definedName>
    <definedName name="TEST0">#REF!</definedName>
    <definedName name="TEST1">#REF!</definedName>
    <definedName name="TEST2">'[26]2007 - 2009 Detail'!#REF!</definedName>
    <definedName name="TESTHKEY">#REF!</definedName>
    <definedName name="TESTKEYS">#REF!</definedName>
    <definedName name="TESTVKEY">#REF!</definedName>
    <definedName name="ThreeFactorElectric">#REF!</definedName>
    <definedName name="TIMAAVGRBOR">#REF!</definedName>
    <definedName name="Top">#REF!</definedName>
    <definedName name="Type1Adj">[8]Utah!#REF!</definedName>
    <definedName name="Type1AdjTax">[8]Utah!#REF!</definedName>
    <definedName name="Type2Adj">[8]Utah!#REF!</definedName>
    <definedName name="Type2AdjTax">[8]Utah!#REF!</definedName>
    <definedName name="Type3Adj">[8]Utah!#REF!</definedName>
    <definedName name="Type3AdjTax">[8]Utah!#REF!</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AllocMethod">#REF!</definedName>
    <definedName name="UTGrossReceipts">#REF!</definedName>
    <definedName name="UTRateBase">#REF!</definedName>
    <definedName name="ValidAccount">[10]Variables!$AK$43:$AK$367</definedName>
    <definedName name="ValidFactor">#REF!</definedName>
    <definedName name="WAAllocMethod">#REF!</definedName>
    <definedName name="WARateBase">#REF!</definedName>
    <definedName name="WARevenueTax">#REF!</definedName>
    <definedName name="wrn.Adj._.Back_Up." localSheetId="8" hidden="1">{"Page 3.4.1",#N/A,FALSE,"Totals";"Page 3.4.2",#N/A,FALSE,"Totals"}</definedName>
    <definedName name="wrn.Adj._.Back_Up." hidden="1">{"Page 3.4.1",#N/A,FALSE,"Totals";"Page 3.4.2",#N/A,FALSE,"Totals"}</definedName>
    <definedName name="wrn.ALL." localSheetId="8"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8"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8"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Sheet";#N/A,#N/A,FALSE,"T-Accounts";#N/A,#N/A,FALSE,"Ins &amp; Prem ActualEstimates"}</definedName>
    <definedName name="wrn.All._.Pages." localSheetId="0" hidden="1">{#N/A,#N/A,FALSE,"Cover";#N/A,#N/A,FALSE,"Lead Sheet";#N/A,#N/A,FALSE,"T-Accounts";#N/A,#N/A,FALSE,"Ins &amp; Prem ActualEstimates"}</definedName>
    <definedName name="wrn.All._.Pages." localSheetId="5" hidden="1">{#N/A,#N/A,FALSE,"Cover";#N/A,#N/A,FALSE,"Lead Sheet";#N/A,#N/A,FALSE,"T-Accounts";#N/A,#N/A,FALSE,"Ins &amp; Prem ActualEstimates"}</definedName>
    <definedName name="wrn.All._.Pages." localSheetId="8" hidden="1">{#N/A,#N/A,FALSE,"Cover";#N/A,#N/A,FALSE,"Lead Sheet";#N/A,#N/A,FALSE,"T-Accounts";#N/A,#N/A,FALSE,"Ins &amp; Prem ActualEstimates"}</definedName>
    <definedName name="wrn.All._.Pages." localSheetId="4"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8"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8"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8"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localSheetId="5" hidden="1">{"Factors Pages 1-2",#N/A,FALSE,"Factors";"Factors Page 3",#N/A,FALSE,"Factors";"Factors Page 4",#N/A,FALSE,"Factors";"Factors Page 5",#N/A,FALSE,"Factors";"Factors Pages 8-27",#N/A,FALSE,"Factors"}</definedName>
    <definedName name="wrn.Factors._.Tab._.10." localSheetId="8"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8" hidden="1">{"FullView",#N/A,FALSE,"Consltd-For contngcy"}</definedName>
    <definedName name="wrn.Full._.View." hidden="1">{"FullView",#N/A,FALSE,"Consltd-For contngcy"}</definedName>
    <definedName name="wrn.GLReport." localSheetId="8"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8"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localSheetId="5" hidden="1">{#N/A,#N/A,FALSE,"Loans";#N/A,#N/A,FALSE,"Program Costs";#N/A,#N/A,FALSE,"Measures";#N/A,#N/A,FALSE,"Net Lost Rev";#N/A,#N/A,FALSE,"Incentive"}</definedName>
    <definedName name="wrn.OR._.Carrying._.Charge._.JV." localSheetId="8"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5"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8"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8" hidden="1">{#N/A,#N/A,FALSE,"Consltd-For contngcy";"PaymentView",#N/A,FALSE,"Consltd-For contngcy"}</definedName>
    <definedName name="wrn.Payment._.View." hidden="1">{#N/A,#N/A,FALSE,"Consltd-For contngcy";"PaymentView",#N/A,FALSE,"Consltd-For contngcy"}</definedName>
    <definedName name="wrn.PFSreconview." localSheetId="8" hidden="1">{"PFS recon view",#N/A,FALSE,"Hyperion Proof"}</definedName>
    <definedName name="wrn.PFSreconview." hidden="1">{"PFS recon view",#N/A,FALSE,"Hyperion Proof"}</definedName>
    <definedName name="wrn.PGHCreconview." localSheetId="8" hidden="1">{"PGHC recon view",#N/A,FALSE,"Hyperion Proof"}</definedName>
    <definedName name="wrn.PGHCreconview." hidden="1">{"PGHC recon view",#N/A,FALSE,"Hyperion Proof"}</definedName>
    <definedName name="wrn.PHI._.all._.other._.months." localSheetId="8" hidden="1">{#N/A,#N/A,FALSE,"PHI MTD";#N/A,#N/A,FALSE,"PHI YTD"}</definedName>
    <definedName name="wrn.PHI._.all._.other._.months." hidden="1">{#N/A,#N/A,FALSE,"PHI MTD";#N/A,#N/A,FALSE,"PHI YTD"}</definedName>
    <definedName name="wrn.PHI._.only." localSheetId="8" hidden="1">{#N/A,#N/A,FALSE,"PHI"}</definedName>
    <definedName name="wrn.PHI._.only." hidden="1">{#N/A,#N/A,FALSE,"PHI"}</definedName>
    <definedName name="wrn.PHI._.Sept._.Dec._.March." localSheetId="8" hidden="1">{#N/A,#N/A,FALSE,"PHI MTD";#N/A,#N/A,FALSE,"PHI QTD";#N/A,#N/A,FALSE,"PHI YTD"}</definedName>
    <definedName name="wrn.PHI._.Sept._.Dec._.March." hidden="1">{#N/A,#N/A,FALSE,"PHI MTD";#N/A,#N/A,FALSE,"PHI QTD";#N/A,#N/A,FALSE,"PHI YTD"}</definedName>
    <definedName name="wrn.PPMCoCodeView." localSheetId="8" hidden="1">{"PPM Co Code View",#N/A,FALSE,"Comp Codes"}</definedName>
    <definedName name="wrn.PPMCoCodeView." hidden="1">{"PPM Co Code View",#N/A,FALSE,"Comp Codes"}</definedName>
    <definedName name="wrn.PPMreconview." localSheetId="8" hidden="1">{"PPM Recon View",#N/A,FALSE,"Hyperion Proof"}</definedName>
    <definedName name="wrn.PPMreconview." hidden="1">{"PPM Recon View",#N/A,FALSE,"Hyperion Proof"}</definedName>
    <definedName name="wrn.ProofElectricOnly." localSheetId="8" hidden="1">{"Electric Only",#N/A,FALSE,"Hyperion Proof"}</definedName>
    <definedName name="wrn.ProofElectricOnly." hidden="1">{"Electric Only",#N/A,FALSE,"Hyperion Proof"}</definedName>
    <definedName name="wrn.ProofTotal." localSheetId="8" hidden="1">{"Proof Total",#N/A,FALSE,"Hyperion Proof"}</definedName>
    <definedName name="wrn.ProofTotal." hidden="1">{"Proof Total",#N/A,FALSE,"Hyperion Proof"}</definedName>
    <definedName name="wrn.Reformat._.only." localSheetId="8" hidden="1">{#N/A,#N/A,FALSE,"Dec 1999 mapping"}</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5" hidden="1">{"PRINT",#N/A,TRUE,"APPA";"PRINT",#N/A,TRUE,"APS";"PRINT",#N/A,TRUE,"BHPL";"PRINT",#N/A,TRUE,"BHPL2";"PRINT",#N/A,TRUE,"CDWR";"PRINT",#N/A,TRUE,"EWEB";"PRINT",#N/A,TRUE,"LADWP";"PRINT",#N/A,TRUE,"NEVBASE"}</definedName>
    <definedName name="wrn.SALES._.VAR._.95._.BUDGET." localSheetId="8"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8" hidden="1">{"YTD-Total",#N/A,FALSE,"Provision"}</definedName>
    <definedName name="wrn.Standard." hidden="1">{"YTD-Total",#N/A,FALSE,"Provision"}</definedName>
    <definedName name="wrn.Standard._.NonUtility._.Only." localSheetId="8" hidden="1">{"YTD-NonUtility",#N/A,FALSE,"Prov NonUtility"}</definedName>
    <definedName name="wrn.Standard._.NonUtility._.Only." hidden="1">{"YTD-NonUtility",#N/A,FALSE,"Prov NonUtility"}</definedName>
    <definedName name="wrn.Standard._.Utility._.Only." localSheetId="8" hidden="1">{"YTD-Utility",#N/A,FALSE,"Prov Utility"}</definedName>
    <definedName name="wrn.Standard._.Utility._.Only." hidden="1">{"YTD-Utility",#N/A,FALSE,"Prov Utility"}</definedName>
    <definedName name="wrn.Summary._.View." localSheetId="8" hidden="1">{#N/A,#N/A,FALSE,"Consltd-For contngcy"}</definedName>
    <definedName name="wrn.Summary._.View." hidden="1">{#N/A,#N/A,FALSE,"Consltd-For contngcy"}</definedName>
    <definedName name="wrn.UK._.Conversion._.Only." localSheetId="8" hidden="1">{#N/A,#N/A,FALSE,"Dec 1999 UK Continuing Ops"}</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localSheetId="5" hidden="1">{"Factors Pages 1-2",#N/A,FALSE,"Variables";"Factors Page 3",#N/A,FALSE,"Variables";"Factors Page 4",#N/A,FALSE,"Variables";"Factors Page 5",#N/A,FALSE,"Variables";"YE Pages 7-26",#N/A,FALSE,"Variables"}</definedName>
    <definedName name="wrn.YearEnd." localSheetId="8"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WAllocMethod">#REF!</definedName>
    <definedName name="WYWRateBase">#REF!</definedName>
    <definedName name="xxx">[10]Variables!$AK$2:$AL$12</definedName>
    <definedName name="y" hidden="1">'[4]DSM Output'!$B$21:$B$23</definedName>
    <definedName name="YearEndInput">[7]Inputs!$A$3:$D$1671</definedName>
    <definedName name="YEFactorCopy">#REF!</definedName>
    <definedName name="YEFactors">[10]Factors!$S$3:$AG$99</definedName>
    <definedName name="YTD">'[27]Actuals - Data Input'!#REF!</definedName>
    <definedName name="z" hidden="1">'[4]DSM Output'!$G$21:$G$23</definedName>
    <definedName name="Z_01844156_6462_4A28_9785_1A86F4D0C834_.wvu.PrintTitles" localSheetId="8" hidden="1">#REF!</definedName>
    <definedName name="Z_01844156_6462_4A28_9785_1A86F4D0C834_.wvu.PrintTitles" hidden="1">#REF!</definedName>
    <definedName name="ZA">'[28] annual balance '!#REF!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5" i="6" l="1"/>
  <c r="J22" i="6"/>
  <c r="J37" i="5" l="1"/>
  <c r="E18" i="5" l="1"/>
  <c r="H30" i="7"/>
  <c r="G30" i="7"/>
  <c r="B3" i="2"/>
  <c r="BW145" i="8" l="1"/>
  <c r="AU145" i="8"/>
  <c r="CM143" i="8"/>
  <c r="CK143" i="8"/>
  <c r="CI143" i="8"/>
  <c r="CG143" i="8"/>
  <c r="CE143" i="8"/>
  <c r="CC143" i="8"/>
  <c r="CA143" i="8"/>
  <c r="BY143" i="8"/>
  <c r="BW143" i="8"/>
  <c r="BU143" i="8"/>
  <c r="BS143" i="8"/>
  <c r="BQ143" i="8"/>
  <c r="BO143" i="8"/>
  <c r="BM143" i="8"/>
  <c r="BK143" i="8"/>
  <c r="BI143" i="8"/>
  <c r="BG143" i="8"/>
  <c r="BE143" i="8"/>
  <c r="BC143" i="8"/>
  <c r="BA143" i="8"/>
  <c r="AY143" i="8"/>
  <c r="AW143" i="8"/>
  <c r="AU143" i="8"/>
  <c r="AS143" i="8"/>
  <c r="AQ143" i="8"/>
  <c r="AO143" i="8"/>
  <c r="AM143" i="8"/>
  <c r="AK143" i="8"/>
  <c r="AI143" i="8"/>
  <c r="AG143" i="8"/>
  <c r="AE143" i="8"/>
  <c r="AC143" i="8"/>
  <c r="AA143" i="8"/>
  <c r="Y143" i="8"/>
  <c r="W143" i="8"/>
  <c r="U143" i="8"/>
  <c r="S143" i="8"/>
  <c r="Q143" i="8"/>
  <c r="O143" i="8"/>
  <c r="M143" i="8"/>
  <c r="K143" i="8"/>
  <c r="I143" i="8"/>
  <c r="H143" i="8"/>
  <c r="J142" i="8"/>
  <c r="L142" i="8" s="1"/>
  <c r="N142" i="8" s="1"/>
  <c r="P142" i="8" s="1"/>
  <c r="R142" i="8" s="1"/>
  <c r="T142" i="8" s="1"/>
  <c r="V142" i="8" s="1"/>
  <c r="X142" i="8" s="1"/>
  <c r="Z142" i="8" s="1"/>
  <c r="AB142" i="8" s="1"/>
  <c r="AD142" i="8" s="1"/>
  <c r="AF142" i="8" s="1"/>
  <c r="AH142" i="8" s="1"/>
  <c r="AJ142" i="8" s="1"/>
  <c r="AL142" i="8" s="1"/>
  <c r="AN142" i="8" s="1"/>
  <c r="AP142" i="8" s="1"/>
  <c r="AR142" i="8" s="1"/>
  <c r="G142" i="8"/>
  <c r="F142" i="8"/>
  <c r="L141" i="8"/>
  <c r="N141" i="8" s="1"/>
  <c r="P141" i="8" s="1"/>
  <c r="R141" i="8" s="1"/>
  <c r="T141" i="8" s="1"/>
  <c r="V141" i="8" s="1"/>
  <c r="X141" i="8" s="1"/>
  <c r="Z141" i="8" s="1"/>
  <c r="AB141" i="8" s="1"/>
  <c r="AD141" i="8" s="1"/>
  <c r="AF141" i="8" s="1"/>
  <c r="AH141" i="8" s="1"/>
  <c r="AJ141" i="8" s="1"/>
  <c r="AL141" i="8" s="1"/>
  <c r="AN141" i="8" s="1"/>
  <c r="AP141" i="8" s="1"/>
  <c r="AR141" i="8" s="1"/>
  <c r="J141" i="8"/>
  <c r="G141" i="8"/>
  <c r="F141" i="8"/>
  <c r="J140" i="8"/>
  <c r="L140" i="8" s="1"/>
  <c r="N140" i="8" s="1"/>
  <c r="P140" i="8" s="1"/>
  <c r="R140" i="8" s="1"/>
  <c r="T140" i="8" s="1"/>
  <c r="V140" i="8" s="1"/>
  <c r="X140" i="8" s="1"/>
  <c r="Z140" i="8" s="1"/>
  <c r="AB140" i="8" s="1"/>
  <c r="AD140" i="8" s="1"/>
  <c r="AF140" i="8" s="1"/>
  <c r="AH140" i="8" s="1"/>
  <c r="AJ140" i="8" s="1"/>
  <c r="AL140" i="8" s="1"/>
  <c r="AN140" i="8" s="1"/>
  <c r="AP140" i="8" s="1"/>
  <c r="AR140" i="8" s="1"/>
  <c r="G140" i="8"/>
  <c r="F140" i="8"/>
  <c r="L139" i="8"/>
  <c r="N139" i="8" s="1"/>
  <c r="P139" i="8" s="1"/>
  <c r="R139" i="8" s="1"/>
  <c r="T139" i="8" s="1"/>
  <c r="V139" i="8" s="1"/>
  <c r="X139" i="8" s="1"/>
  <c r="Z139" i="8" s="1"/>
  <c r="AB139" i="8" s="1"/>
  <c r="AD139" i="8" s="1"/>
  <c r="AF139" i="8" s="1"/>
  <c r="AH139" i="8" s="1"/>
  <c r="AJ139" i="8" s="1"/>
  <c r="AL139" i="8" s="1"/>
  <c r="AN139" i="8" s="1"/>
  <c r="AP139" i="8" s="1"/>
  <c r="AR139" i="8" s="1"/>
  <c r="J139" i="8"/>
  <c r="G139" i="8"/>
  <c r="F139" i="8"/>
  <c r="J138" i="8"/>
  <c r="L138" i="8" s="1"/>
  <c r="N138" i="8" s="1"/>
  <c r="P138" i="8" s="1"/>
  <c r="R138" i="8" s="1"/>
  <c r="T138" i="8" s="1"/>
  <c r="V138" i="8" s="1"/>
  <c r="X138" i="8" s="1"/>
  <c r="Z138" i="8" s="1"/>
  <c r="AB138" i="8" s="1"/>
  <c r="AD138" i="8" s="1"/>
  <c r="AF138" i="8" s="1"/>
  <c r="AH138" i="8" s="1"/>
  <c r="AJ138" i="8" s="1"/>
  <c r="AL138" i="8" s="1"/>
  <c r="AN138" i="8" s="1"/>
  <c r="AP138" i="8" s="1"/>
  <c r="AR138" i="8" s="1"/>
  <c r="G138" i="8"/>
  <c r="F138" i="8"/>
  <c r="L137" i="8"/>
  <c r="N137" i="8" s="1"/>
  <c r="P137" i="8" s="1"/>
  <c r="R137" i="8" s="1"/>
  <c r="T137" i="8" s="1"/>
  <c r="V137" i="8" s="1"/>
  <c r="X137" i="8" s="1"/>
  <c r="Z137" i="8" s="1"/>
  <c r="AB137" i="8" s="1"/>
  <c r="AD137" i="8" s="1"/>
  <c r="AF137" i="8" s="1"/>
  <c r="AH137" i="8" s="1"/>
  <c r="AJ137" i="8" s="1"/>
  <c r="AL137" i="8" s="1"/>
  <c r="AN137" i="8" s="1"/>
  <c r="AP137" i="8" s="1"/>
  <c r="AR137" i="8" s="1"/>
  <c r="J137" i="8"/>
  <c r="G137" i="8"/>
  <c r="F137" i="8"/>
  <c r="BJ136" i="8"/>
  <c r="BL136" i="8" s="1"/>
  <c r="BN136" i="8" s="1"/>
  <c r="BP136" i="8" s="1"/>
  <c r="J136" i="8"/>
  <c r="L136" i="8" s="1"/>
  <c r="N136" i="8" s="1"/>
  <c r="P136" i="8" s="1"/>
  <c r="R136" i="8" s="1"/>
  <c r="T136" i="8" s="1"/>
  <c r="V136" i="8" s="1"/>
  <c r="X136" i="8" s="1"/>
  <c r="Z136" i="8" s="1"/>
  <c r="AB136" i="8" s="1"/>
  <c r="AD136" i="8" s="1"/>
  <c r="AF136" i="8" s="1"/>
  <c r="AH136" i="8" s="1"/>
  <c r="AJ136" i="8" s="1"/>
  <c r="AL136" i="8" s="1"/>
  <c r="AN136" i="8" s="1"/>
  <c r="AP136" i="8" s="1"/>
  <c r="AR136" i="8" s="1"/>
  <c r="AT136" i="8" s="1"/>
  <c r="AV136" i="8" s="1"/>
  <c r="AX136" i="8" s="1"/>
  <c r="AZ136" i="8" s="1"/>
  <c r="BB136" i="8" s="1"/>
  <c r="BD136" i="8" s="1"/>
  <c r="BF136" i="8" s="1"/>
  <c r="BH136" i="8" s="1"/>
  <c r="G136" i="8"/>
  <c r="F136" i="8"/>
  <c r="J135" i="8"/>
  <c r="L135" i="8" s="1"/>
  <c r="N135" i="8" s="1"/>
  <c r="P135" i="8" s="1"/>
  <c r="R135" i="8" s="1"/>
  <c r="T135" i="8" s="1"/>
  <c r="V135" i="8" s="1"/>
  <c r="X135" i="8" s="1"/>
  <c r="Z135" i="8" s="1"/>
  <c r="AB135" i="8" s="1"/>
  <c r="AD135" i="8" s="1"/>
  <c r="AF135" i="8" s="1"/>
  <c r="AH135" i="8" s="1"/>
  <c r="AJ135" i="8" s="1"/>
  <c r="AL135" i="8" s="1"/>
  <c r="AN135" i="8" s="1"/>
  <c r="AP135" i="8" s="1"/>
  <c r="AR135" i="8" s="1"/>
  <c r="G135" i="8"/>
  <c r="F135" i="8"/>
  <c r="J134" i="8"/>
  <c r="L134" i="8" s="1"/>
  <c r="N134" i="8" s="1"/>
  <c r="P134" i="8" s="1"/>
  <c r="R134" i="8" s="1"/>
  <c r="T134" i="8" s="1"/>
  <c r="V134" i="8" s="1"/>
  <c r="X134" i="8" s="1"/>
  <c r="Z134" i="8" s="1"/>
  <c r="AB134" i="8" s="1"/>
  <c r="AD134" i="8" s="1"/>
  <c r="AF134" i="8" s="1"/>
  <c r="AH134" i="8" s="1"/>
  <c r="AJ134" i="8" s="1"/>
  <c r="AL134" i="8" s="1"/>
  <c r="AN134" i="8" s="1"/>
  <c r="AP134" i="8" s="1"/>
  <c r="AR134" i="8" s="1"/>
  <c r="G134" i="8"/>
  <c r="F134" i="8"/>
  <c r="J133" i="8"/>
  <c r="G133" i="8"/>
  <c r="F133" i="8"/>
  <c r="CM130" i="8"/>
  <c r="CK130" i="8"/>
  <c r="CI130" i="8"/>
  <c r="CG130" i="8"/>
  <c r="CE130" i="8"/>
  <c r="CC130" i="8"/>
  <c r="CA130" i="8"/>
  <c r="BY130" i="8"/>
  <c r="BW130" i="8"/>
  <c r="BU130" i="8"/>
  <c r="BS130" i="8"/>
  <c r="BQ130" i="8"/>
  <c r="BO130" i="8"/>
  <c r="BM130" i="8"/>
  <c r="BK130" i="8"/>
  <c r="BI130" i="8"/>
  <c r="BG130" i="8"/>
  <c r="BE130" i="8"/>
  <c r="BC130" i="8"/>
  <c r="BA130" i="8"/>
  <c r="AY130" i="8"/>
  <c r="AW130" i="8"/>
  <c r="AU130" i="8"/>
  <c r="AS130" i="8"/>
  <c r="AQ130" i="8"/>
  <c r="AO130" i="8"/>
  <c r="AM130" i="8"/>
  <c r="AK130" i="8"/>
  <c r="AI130" i="8"/>
  <c r="AG130" i="8"/>
  <c r="AE130" i="8"/>
  <c r="AC130" i="8"/>
  <c r="AA130" i="8"/>
  <c r="Y130" i="8"/>
  <c r="W130" i="8"/>
  <c r="U130" i="8"/>
  <c r="S130" i="8"/>
  <c r="Q130" i="8"/>
  <c r="O130" i="8"/>
  <c r="M130" i="8"/>
  <c r="K130" i="8"/>
  <c r="I130" i="8"/>
  <c r="H130" i="8"/>
  <c r="L129" i="8"/>
  <c r="N129" i="8" s="1"/>
  <c r="P129" i="8" s="1"/>
  <c r="J129" i="8"/>
  <c r="J130" i="8" s="1"/>
  <c r="G129" i="8"/>
  <c r="F129" i="8"/>
  <c r="B129" i="8"/>
  <c r="CM126" i="8"/>
  <c r="CK126" i="8"/>
  <c r="CI126" i="8"/>
  <c r="CG126" i="8"/>
  <c r="CE126" i="8"/>
  <c r="CC126" i="8"/>
  <c r="CA126" i="8"/>
  <c r="BY126" i="8"/>
  <c r="BW126" i="8"/>
  <c r="BU126" i="8"/>
  <c r="BS126" i="8"/>
  <c r="BQ126" i="8"/>
  <c r="BO126" i="8"/>
  <c r="BM126" i="8"/>
  <c r="BK126" i="8"/>
  <c r="BI126" i="8"/>
  <c r="BG126" i="8"/>
  <c r="BE126" i="8"/>
  <c r="BC126" i="8"/>
  <c r="BA126" i="8"/>
  <c r="AY126" i="8"/>
  <c r="AW126" i="8"/>
  <c r="AU126" i="8"/>
  <c r="AS126" i="8"/>
  <c r="AQ126" i="8"/>
  <c r="AO126" i="8"/>
  <c r="AM126" i="8"/>
  <c r="AK126" i="8"/>
  <c r="AI126" i="8"/>
  <c r="AG126" i="8"/>
  <c r="AE126" i="8"/>
  <c r="AC126" i="8"/>
  <c r="AA126" i="8"/>
  <c r="Y126" i="8"/>
  <c r="W126" i="8"/>
  <c r="U126" i="8"/>
  <c r="S126" i="8"/>
  <c r="Q126" i="8"/>
  <c r="O126" i="8"/>
  <c r="M126" i="8"/>
  <c r="K126" i="8"/>
  <c r="I126" i="8"/>
  <c r="H126" i="8"/>
  <c r="L125" i="8"/>
  <c r="N125" i="8" s="1"/>
  <c r="P125" i="8" s="1"/>
  <c r="R125" i="8" s="1"/>
  <c r="T125" i="8" s="1"/>
  <c r="V125" i="8" s="1"/>
  <c r="X125" i="8" s="1"/>
  <c r="Z125" i="8" s="1"/>
  <c r="AB125" i="8" s="1"/>
  <c r="AD125" i="8" s="1"/>
  <c r="AF125" i="8" s="1"/>
  <c r="AH125" i="8" s="1"/>
  <c r="AJ125" i="8" s="1"/>
  <c r="AL125" i="8" s="1"/>
  <c r="AN125" i="8" s="1"/>
  <c r="AP125" i="8" s="1"/>
  <c r="AR125" i="8" s="1"/>
  <c r="J125" i="8"/>
  <c r="G125" i="8"/>
  <c r="F125" i="8"/>
  <c r="B125" i="8"/>
  <c r="L124" i="8"/>
  <c r="N124" i="8" s="1"/>
  <c r="P124" i="8" s="1"/>
  <c r="J124" i="8"/>
  <c r="J126" i="8" s="1"/>
  <c r="G124" i="8"/>
  <c r="F124" i="8"/>
  <c r="B124" i="8"/>
  <c r="CM121" i="8"/>
  <c r="CM145" i="8" s="1"/>
  <c r="CK121" i="8"/>
  <c r="CK145" i="8" s="1"/>
  <c r="CI121" i="8"/>
  <c r="CI145" i="8" s="1"/>
  <c r="CG121" i="8"/>
  <c r="CG145" i="8" s="1"/>
  <c r="CE121" i="8"/>
  <c r="CE145" i="8" s="1"/>
  <c r="CC121" i="8"/>
  <c r="CC145" i="8" s="1"/>
  <c r="CA121" i="8"/>
  <c r="CA145" i="8" s="1"/>
  <c r="BY121" i="8"/>
  <c r="BW121" i="8"/>
  <c r="BU121" i="8"/>
  <c r="BU145" i="8" s="1"/>
  <c r="BS121" i="8"/>
  <c r="BS145" i="8" s="1"/>
  <c r="BQ121" i="8"/>
  <c r="BQ145" i="8" s="1"/>
  <c r="BO121" i="8"/>
  <c r="BO145" i="8" s="1"/>
  <c r="BM121" i="8"/>
  <c r="BM145" i="8" s="1"/>
  <c r="BK121" i="8"/>
  <c r="BK145" i="8" s="1"/>
  <c r="BI121" i="8"/>
  <c r="BG121" i="8"/>
  <c r="BG145" i="8" s="1"/>
  <c r="BE121" i="8"/>
  <c r="BE145" i="8" s="1"/>
  <c r="BC121" i="8"/>
  <c r="BC145" i="8" s="1"/>
  <c r="BA121" i="8"/>
  <c r="BA145" i="8" s="1"/>
  <c r="AY121" i="8"/>
  <c r="AY145" i="8" s="1"/>
  <c r="AW121" i="8"/>
  <c r="AW145" i="8" s="1"/>
  <c r="AU121" i="8"/>
  <c r="AS121" i="8"/>
  <c r="AQ121" i="8"/>
  <c r="AQ145" i="8" s="1"/>
  <c r="AO121" i="8"/>
  <c r="AO145" i="8" s="1"/>
  <c r="AM121" i="8"/>
  <c r="AM145" i="8" s="1"/>
  <c r="AK121" i="8"/>
  <c r="AK145" i="8" s="1"/>
  <c r="AI121" i="8"/>
  <c r="AI145" i="8" s="1"/>
  <c r="AG121" i="8"/>
  <c r="AG145" i="8" s="1"/>
  <c r="AE121" i="8"/>
  <c r="AE145" i="8" s="1"/>
  <c r="AC121" i="8"/>
  <c r="AA121" i="8"/>
  <c r="AA145" i="8" s="1"/>
  <c r="Y121" i="8"/>
  <c r="Y145" i="8" s="1"/>
  <c r="W121" i="8"/>
  <c r="W145" i="8" s="1"/>
  <c r="U121" i="8"/>
  <c r="U145" i="8" s="1"/>
  <c r="S121" i="8"/>
  <c r="S145" i="8" s="1"/>
  <c r="Q121" i="8"/>
  <c r="Q145" i="8" s="1"/>
  <c r="O121" i="8"/>
  <c r="O145" i="8" s="1"/>
  <c r="M121" i="8"/>
  <c r="K121" i="8"/>
  <c r="K145" i="8" s="1"/>
  <c r="I121" i="8"/>
  <c r="I145" i="8" s="1"/>
  <c r="H121" i="8"/>
  <c r="H145" i="8" s="1"/>
  <c r="J120" i="8"/>
  <c r="L120" i="8" s="1"/>
  <c r="N120" i="8" s="1"/>
  <c r="P120" i="8" s="1"/>
  <c r="R120" i="8" s="1"/>
  <c r="T120" i="8" s="1"/>
  <c r="V120" i="8" s="1"/>
  <c r="X120" i="8" s="1"/>
  <c r="Z120" i="8" s="1"/>
  <c r="AB120" i="8" s="1"/>
  <c r="AD120" i="8" s="1"/>
  <c r="AF120" i="8" s="1"/>
  <c r="AH120" i="8" s="1"/>
  <c r="AJ120" i="8" s="1"/>
  <c r="AL120" i="8" s="1"/>
  <c r="AN120" i="8" s="1"/>
  <c r="AP120" i="8" s="1"/>
  <c r="AR120" i="8" s="1"/>
  <c r="G120" i="8"/>
  <c r="F120" i="8"/>
  <c r="B120" i="8"/>
  <c r="V119" i="8"/>
  <c r="X119" i="8" s="1"/>
  <c r="Z119" i="8" s="1"/>
  <c r="AB119" i="8" s="1"/>
  <c r="AD119" i="8" s="1"/>
  <c r="AF119" i="8" s="1"/>
  <c r="AH119" i="8" s="1"/>
  <c r="AJ119" i="8" s="1"/>
  <c r="AL119" i="8" s="1"/>
  <c r="AN119" i="8" s="1"/>
  <c r="AP119" i="8" s="1"/>
  <c r="AR119" i="8" s="1"/>
  <c r="J119" i="8"/>
  <c r="L119" i="8" s="1"/>
  <c r="N119" i="8" s="1"/>
  <c r="P119" i="8" s="1"/>
  <c r="R119" i="8" s="1"/>
  <c r="T119" i="8" s="1"/>
  <c r="G119" i="8"/>
  <c r="F119" i="8"/>
  <c r="B119" i="8"/>
  <c r="N118" i="8"/>
  <c r="P118" i="8" s="1"/>
  <c r="R118" i="8" s="1"/>
  <c r="T118" i="8" s="1"/>
  <c r="V118" i="8" s="1"/>
  <c r="X118" i="8" s="1"/>
  <c r="Z118" i="8" s="1"/>
  <c r="AB118" i="8" s="1"/>
  <c r="AD118" i="8" s="1"/>
  <c r="AF118" i="8" s="1"/>
  <c r="AH118" i="8" s="1"/>
  <c r="AJ118" i="8" s="1"/>
  <c r="AL118" i="8" s="1"/>
  <c r="AN118" i="8" s="1"/>
  <c r="AP118" i="8" s="1"/>
  <c r="AR118" i="8" s="1"/>
  <c r="L118" i="8"/>
  <c r="J118" i="8"/>
  <c r="G118" i="8"/>
  <c r="F118" i="8"/>
  <c r="B118" i="8"/>
  <c r="T117" i="8"/>
  <c r="V117" i="8" s="1"/>
  <c r="X117" i="8" s="1"/>
  <c r="Z117" i="8" s="1"/>
  <c r="AB117" i="8" s="1"/>
  <c r="AD117" i="8" s="1"/>
  <c r="AF117" i="8" s="1"/>
  <c r="AH117" i="8" s="1"/>
  <c r="AJ117" i="8" s="1"/>
  <c r="AL117" i="8" s="1"/>
  <c r="AN117" i="8" s="1"/>
  <c r="AP117" i="8" s="1"/>
  <c r="AR117" i="8" s="1"/>
  <c r="AT117" i="8" s="1"/>
  <c r="AV117" i="8" s="1"/>
  <c r="AX117" i="8" s="1"/>
  <c r="AZ117" i="8" s="1"/>
  <c r="BB117" i="8" s="1"/>
  <c r="BD117" i="8" s="1"/>
  <c r="BF117" i="8" s="1"/>
  <c r="BH117" i="8" s="1"/>
  <c r="BJ117" i="8" s="1"/>
  <c r="BL117" i="8" s="1"/>
  <c r="BN117" i="8" s="1"/>
  <c r="BP117" i="8" s="1"/>
  <c r="J117" i="8"/>
  <c r="L117" i="8" s="1"/>
  <c r="N117" i="8" s="1"/>
  <c r="P117" i="8" s="1"/>
  <c r="R117" i="8" s="1"/>
  <c r="G117" i="8"/>
  <c r="F117" i="8"/>
  <c r="B117" i="8"/>
  <c r="J116" i="8"/>
  <c r="L116" i="8" s="1"/>
  <c r="N116" i="8" s="1"/>
  <c r="P116" i="8" s="1"/>
  <c r="R116" i="8" s="1"/>
  <c r="T116" i="8" s="1"/>
  <c r="V116" i="8" s="1"/>
  <c r="X116" i="8" s="1"/>
  <c r="Z116" i="8" s="1"/>
  <c r="AB116" i="8" s="1"/>
  <c r="AD116" i="8" s="1"/>
  <c r="AF116" i="8" s="1"/>
  <c r="AH116" i="8" s="1"/>
  <c r="AJ116" i="8" s="1"/>
  <c r="AL116" i="8" s="1"/>
  <c r="AN116" i="8" s="1"/>
  <c r="AP116" i="8" s="1"/>
  <c r="AR116" i="8" s="1"/>
  <c r="G116" i="8"/>
  <c r="F116" i="8"/>
  <c r="B116" i="8"/>
  <c r="J115" i="8"/>
  <c r="L115" i="8" s="1"/>
  <c r="N115" i="8" s="1"/>
  <c r="P115" i="8" s="1"/>
  <c r="R115" i="8" s="1"/>
  <c r="T115" i="8" s="1"/>
  <c r="V115" i="8" s="1"/>
  <c r="X115" i="8" s="1"/>
  <c r="Z115" i="8" s="1"/>
  <c r="AB115" i="8" s="1"/>
  <c r="AD115" i="8" s="1"/>
  <c r="AF115" i="8" s="1"/>
  <c r="AH115" i="8" s="1"/>
  <c r="AJ115" i="8" s="1"/>
  <c r="AL115" i="8" s="1"/>
  <c r="AN115" i="8" s="1"/>
  <c r="AP115" i="8" s="1"/>
  <c r="AR115" i="8" s="1"/>
  <c r="G115" i="8"/>
  <c r="F115" i="8"/>
  <c r="B115" i="8"/>
  <c r="V107" i="8"/>
  <c r="X107" i="8" s="1"/>
  <c r="Z107" i="8" s="1"/>
  <c r="AB107" i="8" s="1"/>
  <c r="AD107" i="8" s="1"/>
  <c r="AF107" i="8" s="1"/>
  <c r="AH107" i="8" s="1"/>
  <c r="AJ107" i="8" s="1"/>
  <c r="AL107" i="8" s="1"/>
  <c r="AN107" i="8" s="1"/>
  <c r="AP107" i="8" s="1"/>
  <c r="AR107" i="8" s="1"/>
  <c r="L107" i="8"/>
  <c r="N107" i="8" s="1"/>
  <c r="P107" i="8" s="1"/>
  <c r="R107" i="8" s="1"/>
  <c r="T107" i="8" s="1"/>
  <c r="J107" i="8"/>
  <c r="G107" i="8"/>
  <c r="F107" i="8"/>
  <c r="B107" i="8"/>
  <c r="L106" i="8"/>
  <c r="N106" i="8" s="1"/>
  <c r="P106" i="8" s="1"/>
  <c r="R106" i="8" s="1"/>
  <c r="T106" i="8" s="1"/>
  <c r="V106" i="8" s="1"/>
  <c r="X106" i="8" s="1"/>
  <c r="Z106" i="8" s="1"/>
  <c r="AB106" i="8" s="1"/>
  <c r="AD106" i="8" s="1"/>
  <c r="AF106" i="8" s="1"/>
  <c r="AH106" i="8" s="1"/>
  <c r="AJ106" i="8" s="1"/>
  <c r="AL106" i="8" s="1"/>
  <c r="AN106" i="8" s="1"/>
  <c r="AP106" i="8" s="1"/>
  <c r="AR106" i="8" s="1"/>
  <c r="J106" i="8"/>
  <c r="G106" i="8"/>
  <c r="F106" i="8"/>
  <c r="B106" i="8"/>
  <c r="L105" i="8"/>
  <c r="N105" i="8" s="1"/>
  <c r="P105" i="8" s="1"/>
  <c r="R105" i="8" s="1"/>
  <c r="T105" i="8" s="1"/>
  <c r="V105" i="8" s="1"/>
  <c r="X105" i="8" s="1"/>
  <c r="Z105" i="8" s="1"/>
  <c r="AB105" i="8" s="1"/>
  <c r="AD105" i="8" s="1"/>
  <c r="AF105" i="8" s="1"/>
  <c r="AH105" i="8" s="1"/>
  <c r="AJ105" i="8" s="1"/>
  <c r="AL105" i="8" s="1"/>
  <c r="AN105" i="8" s="1"/>
  <c r="AP105" i="8" s="1"/>
  <c r="AR105" i="8" s="1"/>
  <c r="J105" i="8"/>
  <c r="G105" i="8"/>
  <c r="F105" i="8"/>
  <c r="B105" i="8"/>
  <c r="L104" i="8"/>
  <c r="N104" i="8" s="1"/>
  <c r="P104" i="8" s="1"/>
  <c r="R104" i="8" s="1"/>
  <c r="T104" i="8" s="1"/>
  <c r="V104" i="8" s="1"/>
  <c r="X104" i="8" s="1"/>
  <c r="Z104" i="8" s="1"/>
  <c r="AB104" i="8" s="1"/>
  <c r="AD104" i="8" s="1"/>
  <c r="AF104" i="8" s="1"/>
  <c r="AH104" i="8" s="1"/>
  <c r="AJ104" i="8" s="1"/>
  <c r="AL104" i="8" s="1"/>
  <c r="AN104" i="8" s="1"/>
  <c r="AP104" i="8" s="1"/>
  <c r="AR104" i="8" s="1"/>
  <c r="J104" i="8"/>
  <c r="G104" i="8"/>
  <c r="F104" i="8"/>
  <c r="B104" i="8"/>
  <c r="J103" i="8"/>
  <c r="L103" i="8" s="1"/>
  <c r="N103" i="8" s="1"/>
  <c r="P103" i="8" s="1"/>
  <c r="R103" i="8" s="1"/>
  <c r="T103" i="8" s="1"/>
  <c r="V103" i="8" s="1"/>
  <c r="X103" i="8" s="1"/>
  <c r="Z103" i="8" s="1"/>
  <c r="AB103" i="8" s="1"/>
  <c r="AD103" i="8" s="1"/>
  <c r="AF103" i="8" s="1"/>
  <c r="AH103" i="8" s="1"/>
  <c r="AJ103" i="8" s="1"/>
  <c r="AL103" i="8" s="1"/>
  <c r="AN103" i="8" s="1"/>
  <c r="AP103" i="8" s="1"/>
  <c r="AR103" i="8" s="1"/>
  <c r="G103" i="8"/>
  <c r="F103" i="8"/>
  <c r="B103" i="8"/>
  <c r="J102" i="8"/>
  <c r="L102" i="8" s="1"/>
  <c r="N102" i="8" s="1"/>
  <c r="P102" i="8" s="1"/>
  <c r="R102" i="8" s="1"/>
  <c r="T102" i="8" s="1"/>
  <c r="V102" i="8" s="1"/>
  <c r="X102" i="8" s="1"/>
  <c r="Z102" i="8" s="1"/>
  <c r="AB102" i="8" s="1"/>
  <c r="AD102" i="8" s="1"/>
  <c r="AF102" i="8" s="1"/>
  <c r="AH102" i="8" s="1"/>
  <c r="AJ102" i="8" s="1"/>
  <c r="AL102" i="8" s="1"/>
  <c r="AN102" i="8" s="1"/>
  <c r="AP102" i="8" s="1"/>
  <c r="AR102" i="8" s="1"/>
  <c r="G102" i="8"/>
  <c r="F102" i="8"/>
  <c r="B102" i="8"/>
  <c r="J101" i="8"/>
  <c r="L101" i="8" s="1"/>
  <c r="N101" i="8" s="1"/>
  <c r="P101" i="8" s="1"/>
  <c r="R101" i="8" s="1"/>
  <c r="T101" i="8" s="1"/>
  <c r="V101" i="8" s="1"/>
  <c r="X101" i="8" s="1"/>
  <c r="Z101" i="8" s="1"/>
  <c r="AB101" i="8" s="1"/>
  <c r="AD101" i="8" s="1"/>
  <c r="AF101" i="8" s="1"/>
  <c r="AH101" i="8" s="1"/>
  <c r="AJ101" i="8" s="1"/>
  <c r="AL101" i="8" s="1"/>
  <c r="AN101" i="8" s="1"/>
  <c r="AP101" i="8" s="1"/>
  <c r="AR101" i="8" s="1"/>
  <c r="G101" i="8"/>
  <c r="F101" i="8"/>
  <c r="B101" i="8"/>
  <c r="P100" i="8"/>
  <c r="R100" i="8" s="1"/>
  <c r="T100" i="8" s="1"/>
  <c r="V100" i="8" s="1"/>
  <c r="X100" i="8" s="1"/>
  <c r="Z100" i="8" s="1"/>
  <c r="AB100" i="8" s="1"/>
  <c r="AD100" i="8" s="1"/>
  <c r="AF100" i="8" s="1"/>
  <c r="AH100" i="8" s="1"/>
  <c r="AJ100" i="8" s="1"/>
  <c r="AL100" i="8" s="1"/>
  <c r="AN100" i="8" s="1"/>
  <c r="AP100" i="8" s="1"/>
  <c r="AR100" i="8" s="1"/>
  <c r="J100" i="8"/>
  <c r="L100" i="8" s="1"/>
  <c r="N100" i="8" s="1"/>
  <c r="G100" i="8"/>
  <c r="F100" i="8"/>
  <c r="B100" i="8"/>
  <c r="J99" i="8"/>
  <c r="L99" i="8" s="1"/>
  <c r="N99" i="8" s="1"/>
  <c r="P99" i="8" s="1"/>
  <c r="R99" i="8" s="1"/>
  <c r="T99" i="8" s="1"/>
  <c r="V99" i="8" s="1"/>
  <c r="X99" i="8" s="1"/>
  <c r="Z99" i="8" s="1"/>
  <c r="AB99" i="8" s="1"/>
  <c r="AD99" i="8" s="1"/>
  <c r="AF99" i="8" s="1"/>
  <c r="AH99" i="8" s="1"/>
  <c r="AJ99" i="8" s="1"/>
  <c r="AL99" i="8" s="1"/>
  <c r="AN99" i="8" s="1"/>
  <c r="AP99" i="8" s="1"/>
  <c r="AR99" i="8" s="1"/>
  <c r="G99" i="8"/>
  <c r="F99" i="8"/>
  <c r="B99" i="8"/>
  <c r="J98" i="8"/>
  <c r="L98" i="8" s="1"/>
  <c r="N98" i="8" s="1"/>
  <c r="P98" i="8" s="1"/>
  <c r="R98" i="8" s="1"/>
  <c r="T98" i="8" s="1"/>
  <c r="V98" i="8" s="1"/>
  <c r="X98" i="8" s="1"/>
  <c r="Z98" i="8" s="1"/>
  <c r="AB98" i="8" s="1"/>
  <c r="AD98" i="8" s="1"/>
  <c r="AF98" i="8" s="1"/>
  <c r="AH98" i="8" s="1"/>
  <c r="AJ98" i="8" s="1"/>
  <c r="AL98" i="8" s="1"/>
  <c r="AN98" i="8" s="1"/>
  <c r="AP98" i="8" s="1"/>
  <c r="AR98" i="8" s="1"/>
  <c r="G98" i="8"/>
  <c r="F98" i="8"/>
  <c r="B98" i="8"/>
  <c r="J97" i="8"/>
  <c r="G97" i="8"/>
  <c r="F97" i="8"/>
  <c r="B97" i="8"/>
  <c r="CM89" i="8"/>
  <c r="CK89" i="8"/>
  <c r="CI89" i="8"/>
  <c r="CG89" i="8"/>
  <c r="CE89" i="8"/>
  <c r="CC89" i="8"/>
  <c r="CA89" i="8"/>
  <c r="BY89" i="8"/>
  <c r="BW89" i="8"/>
  <c r="BU89" i="8"/>
  <c r="BS89" i="8"/>
  <c r="BQ89" i="8"/>
  <c r="BO89" i="8"/>
  <c r="BM89" i="8"/>
  <c r="BK89" i="8"/>
  <c r="BI89" i="8"/>
  <c r="BG89" i="8"/>
  <c r="BE89" i="8"/>
  <c r="BC89" i="8"/>
  <c r="BA89" i="8"/>
  <c r="AY89" i="8"/>
  <c r="AW89" i="8"/>
  <c r="AU89" i="8"/>
  <c r="AS89" i="8"/>
  <c r="AQ89" i="8"/>
  <c r="AO89" i="8"/>
  <c r="AM89" i="8"/>
  <c r="AK89" i="8"/>
  <c r="AI89" i="8"/>
  <c r="AG89" i="8"/>
  <c r="AE89" i="8"/>
  <c r="AC89" i="8"/>
  <c r="AA89" i="8"/>
  <c r="Y89" i="8"/>
  <c r="W89" i="8"/>
  <c r="U89" i="8"/>
  <c r="S89" i="8"/>
  <c r="Q89" i="8"/>
  <c r="O89" i="8"/>
  <c r="M89" i="8"/>
  <c r="K89" i="8"/>
  <c r="I89" i="8"/>
  <c r="H89" i="8"/>
  <c r="J88" i="8"/>
  <c r="L88" i="8" s="1"/>
  <c r="G88" i="8"/>
  <c r="F88" i="8"/>
  <c r="B88" i="8"/>
  <c r="CM85" i="8"/>
  <c r="CK85" i="8"/>
  <c r="CI85" i="8"/>
  <c r="CG85" i="8"/>
  <c r="CE85" i="8"/>
  <c r="CC85" i="8"/>
  <c r="CA85" i="8"/>
  <c r="BY85" i="8"/>
  <c r="BW85" i="8"/>
  <c r="BU85" i="8"/>
  <c r="BS85" i="8"/>
  <c r="BQ85" i="8"/>
  <c r="BO85" i="8"/>
  <c r="BM85" i="8"/>
  <c r="BK85" i="8"/>
  <c r="BI85" i="8"/>
  <c r="BG85" i="8"/>
  <c r="BE85" i="8"/>
  <c r="BC85" i="8"/>
  <c r="BA85" i="8"/>
  <c r="AY85" i="8"/>
  <c r="AW85" i="8"/>
  <c r="AU85" i="8"/>
  <c r="AS85" i="8"/>
  <c r="AQ85" i="8"/>
  <c r="AO85" i="8"/>
  <c r="AM85" i="8"/>
  <c r="AK85" i="8"/>
  <c r="AI85" i="8"/>
  <c r="AG85" i="8"/>
  <c r="AE85" i="8"/>
  <c r="AC85" i="8"/>
  <c r="AA85" i="8"/>
  <c r="Y85" i="8"/>
  <c r="W85" i="8"/>
  <c r="U85" i="8"/>
  <c r="S85" i="8"/>
  <c r="Q85" i="8"/>
  <c r="O85" i="8"/>
  <c r="M85" i="8"/>
  <c r="K85" i="8"/>
  <c r="I85" i="8"/>
  <c r="H85" i="8"/>
  <c r="X84" i="8"/>
  <c r="Z84" i="8" s="1"/>
  <c r="AB84" i="8" s="1"/>
  <c r="AD84" i="8" s="1"/>
  <c r="AF84" i="8" s="1"/>
  <c r="AH84" i="8" s="1"/>
  <c r="AJ84" i="8" s="1"/>
  <c r="AL84" i="8" s="1"/>
  <c r="AN84" i="8" s="1"/>
  <c r="AP84" i="8" s="1"/>
  <c r="AR84" i="8" s="1"/>
  <c r="J84" i="8"/>
  <c r="L84" i="8" s="1"/>
  <c r="N84" i="8" s="1"/>
  <c r="P84" i="8" s="1"/>
  <c r="R84" i="8" s="1"/>
  <c r="T84" i="8" s="1"/>
  <c r="V84" i="8" s="1"/>
  <c r="G84" i="8"/>
  <c r="F84" i="8"/>
  <c r="B84" i="8"/>
  <c r="J83" i="8"/>
  <c r="L83" i="8" s="1"/>
  <c r="N83" i="8" s="1"/>
  <c r="P83" i="8" s="1"/>
  <c r="R83" i="8" s="1"/>
  <c r="T83" i="8" s="1"/>
  <c r="V83" i="8" s="1"/>
  <c r="X83" i="8" s="1"/>
  <c r="Z83" i="8" s="1"/>
  <c r="AB83" i="8" s="1"/>
  <c r="AD83" i="8" s="1"/>
  <c r="AF83" i="8" s="1"/>
  <c r="AH83" i="8" s="1"/>
  <c r="AJ83" i="8" s="1"/>
  <c r="AL83" i="8" s="1"/>
  <c r="AN83" i="8" s="1"/>
  <c r="AP83" i="8" s="1"/>
  <c r="AR83" i="8" s="1"/>
  <c r="G83" i="8"/>
  <c r="F83" i="8"/>
  <c r="B83" i="8"/>
  <c r="J82" i="8"/>
  <c r="L82" i="8" s="1"/>
  <c r="N82" i="8" s="1"/>
  <c r="P82" i="8" s="1"/>
  <c r="R82" i="8" s="1"/>
  <c r="T82" i="8" s="1"/>
  <c r="V82" i="8" s="1"/>
  <c r="X82" i="8" s="1"/>
  <c r="Z82" i="8" s="1"/>
  <c r="AB82" i="8" s="1"/>
  <c r="AD82" i="8" s="1"/>
  <c r="AF82" i="8" s="1"/>
  <c r="AH82" i="8" s="1"/>
  <c r="AJ82" i="8" s="1"/>
  <c r="AL82" i="8" s="1"/>
  <c r="AN82" i="8" s="1"/>
  <c r="AP82" i="8" s="1"/>
  <c r="AR82" i="8" s="1"/>
  <c r="G82" i="8"/>
  <c r="F82" i="8"/>
  <c r="B82" i="8"/>
  <c r="J81" i="8"/>
  <c r="L81" i="8" s="1"/>
  <c r="N81" i="8" s="1"/>
  <c r="P81" i="8" s="1"/>
  <c r="R81" i="8" s="1"/>
  <c r="T81" i="8" s="1"/>
  <c r="V81" i="8" s="1"/>
  <c r="X81" i="8" s="1"/>
  <c r="Z81" i="8" s="1"/>
  <c r="AB81" i="8" s="1"/>
  <c r="AD81" i="8" s="1"/>
  <c r="AF81" i="8" s="1"/>
  <c r="AH81" i="8" s="1"/>
  <c r="AJ81" i="8" s="1"/>
  <c r="AL81" i="8" s="1"/>
  <c r="AN81" i="8" s="1"/>
  <c r="AP81" i="8" s="1"/>
  <c r="AR81" i="8" s="1"/>
  <c r="G81" i="8"/>
  <c r="F81" i="8"/>
  <c r="B81" i="8"/>
  <c r="L69" i="8"/>
  <c r="N69" i="8" s="1"/>
  <c r="P69" i="8" s="1"/>
  <c r="R69" i="8" s="1"/>
  <c r="T69" i="8" s="1"/>
  <c r="V69" i="8" s="1"/>
  <c r="X69" i="8" s="1"/>
  <c r="Z69" i="8" s="1"/>
  <c r="AB69" i="8" s="1"/>
  <c r="AD69" i="8" s="1"/>
  <c r="AF69" i="8" s="1"/>
  <c r="AH69" i="8" s="1"/>
  <c r="AJ69" i="8" s="1"/>
  <c r="AL69" i="8" s="1"/>
  <c r="AN69" i="8" s="1"/>
  <c r="AP69" i="8" s="1"/>
  <c r="AR69" i="8" s="1"/>
  <c r="AT69" i="8" s="1"/>
  <c r="AV69" i="8" s="1"/>
  <c r="AX69" i="8" s="1"/>
  <c r="AZ69" i="8" s="1"/>
  <c r="BB69" i="8" s="1"/>
  <c r="BD69" i="8" s="1"/>
  <c r="BF69" i="8" s="1"/>
  <c r="BH69" i="8" s="1"/>
  <c r="BJ69" i="8" s="1"/>
  <c r="BL69" i="8" s="1"/>
  <c r="BN69" i="8" s="1"/>
  <c r="BP69" i="8" s="1"/>
  <c r="J69" i="8"/>
  <c r="G69" i="8"/>
  <c r="F69" i="8"/>
  <c r="B69" i="8"/>
  <c r="L68" i="8"/>
  <c r="N68" i="8" s="1"/>
  <c r="P68" i="8" s="1"/>
  <c r="R68" i="8" s="1"/>
  <c r="T68" i="8" s="1"/>
  <c r="V68" i="8" s="1"/>
  <c r="X68" i="8" s="1"/>
  <c r="Z68" i="8" s="1"/>
  <c r="AB68" i="8" s="1"/>
  <c r="AD68" i="8" s="1"/>
  <c r="AF68" i="8" s="1"/>
  <c r="AH68" i="8" s="1"/>
  <c r="AJ68" i="8" s="1"/>
  <c r="AL68" i="8" s="1"/>
  <c r="AN68" i="8" s="1"/>
  <c r="AP68" i="8" s="1"/>
  <c r="AR68" i="8" s="1"/>
  <c r="J68" i="8"/>
  <c r="G68" i="8"/>
  <c r="F68" i="8"/>
  <c r="B68" i="8"/>
  <c r="L67" i="8"/>
  <c r="N67" i="8" s="1"/>
  <c r="P67" i="8" s="1"/>
  <c r="R67" i="8" s="1"/>
  <c r="T67" i="8" s="1"/>
  <c r="V67" i="8" s="1"/>
  <c r="X67" i="8" s="1"/>
  <c r="Z67" i="8" s="1"/>
  <c r="AB67" i="8" s="1"/>
  <c r="AD67" i="8" s="1"/>
  <c r="AF67" i="8" s="1"/>
  <c r="AH67" i="8" s="1"/>
  <c r="AJ67" i="8" s="1"/>
  <c r="AL67" i="8" s="1"/>
  <c r="AN67" i="8" s="1"/>
  <c r="AP67" i="8" s="1"/>
  <c r="AR67" i="8" s="1"/>
  <c r="J67" i="8"/>
  <c r="G67" i="8"/>
  <c r="F67" i="8"/>
  <c r="B67" i="8"/>
  <c r="L66" i="8"/>
  <c r="N66" i="8" s="1"/>
  <c r="P66" i="8" s="1"/>
  <c r="R66" i="8" s="1"/>
  <c r="T66" i="8" s="1"/>
  <c r="V66" i="8" s="1"/>
  <c r="X66" i="8" s="1"/>
  <c r="Z66" i="8" s="1"/>
  <c r="AB66" i="8" s="1"/>
  <c r="AD66" i="8" s="1"/>
  <c r="AF66" i="8" s="1"/>
  <c r="AH66" i="8" s="1"/>
  <c r="AJ66" i="8" s="1"/>
  <c r="AL66" i="8" s="1"/>
  <c r="AN66" i="8" s="1"/>
  <c r="AP66" i="8" s="1"/>
  <c r="AR66" i="8" s="1"/>
  <c r="J66" i="8"/>
  <c r="G66" i="8"/>
  <c r="F66" i="8"/>
  <c r="B66" i="8"/>
  <c r="J65" i="8"/>
  <c r="L65" i="8" s="1"/>
  <c r="N65" i="8" s="1"/>
  <c r="P65" i="8" s="1"/>
  <c r="R65" i="8" s="1"/>
  <c r="T65" i="8" s="1"/>
  <c r="V65" i="8" s="1"/>
  <c r="X65" i="8" s="1"/>
  <c r="Z65" i="8" s="1"/>
  <c r="AB65" i="8" s="1"/>
  <c r="AD65" i="8" s="1"/>
  <c r="AF65" i="8" s="1"/>
  <c r="AH65" i="8" s="1"/>
  <c r="AJ65" i="8" s="1"/>
  <c r="AL65" i="8" s="1"/>
  <c r="AN65" i="8" s="1"/>
  <c r="AP65" i="8" s="1"/>
  <c r="AR65" i="8" s="1"/>
  <c r="G65" i="8"/>
  <c r="F65" i="8"/>
  <c r="B65" i="8"/>
  <c r="L64" i="8"/>
  <c r="N64" i="8" s="1"/>
  <c r="P64" i="8" s="1"/>
  <c r="R64" i="8" s="1"/>
  <c r="T64" i="8" s="1"/>
  <c r="V64" i="8" s="1"/>
  <c r="X64" i="8" s="1"/>
  <c r="Z64" i="8" s="1"/>
  <c r="AB64" i="8" s="1"/>
  <c r="AD64" i="8" s="1"/>
  <c r="AF64" i="8" s="1"/>
  <c r="AH64" i="8" s="1"/>
  <c r="AJ64" i="8" s="1"/>
  <c r="AL64" i="8" s="1"/>
  <c r="AN64" i="8" s="1"/>
  <c r="AP64" i="8" s="1"/>
  <c r="AR64" i="8" s="1"/>
  <c r="J64" i="8"/>
  <c r="G64" i="8"/>
  <c r="F64" i="8"/>
  <c r="B64" i="8"/>
  <c r="L63" i="8"/>
  <c r="N63" i="8" s="1"/>
  <c r="P63" i="8" s="1"/>
  <c r="R63" i="8" s="1"/>
  <c r="T63" i="8" s="1"/>
  <c r="V63" i="8" s="1"/>
  <c r="X63" i="8" s="1"/>
  <c r="Z63" i="8" s="1"/>
  <c r="AB63" i="8" s="1"/>
  <c r="AD63" i="8" s="1"/>
  <c r="AF63" i="8" s="1"/>
  <c r="AH63" i="8" s="1"/>
  <c r="AJ63" i="8" s="1"/>
  <c r="AL63" i="8" s="1"/>
  <c r="AN63" i="8" s="1"/>
  <c r="AP63" i="8" s="1"/>
  <c r="AR63" i="8" s="1"/>
  <c r="J63" i="8"/>
  <c r="G63" i="8"/>
  <c r="F63" i="8"/>
  <c r="B63" i="8"/>
  <c r="L62" i="8"/>
  <c r="N62" i="8" s="1"/>
  <c r="P62" i="8" s="1"/>
  <c r="R62" i="8" s="1"/>
  <c r="T62" i="8" s="1"/>
  <c r="V62" i="8" s="1"/>
  <c r="X62" i="8" s="1"/>
  <c r="Z62" i="8" s="1"/>
  <c r="AB62" i="8" s="1"/>
  <c r="AD62" i="8" s="1"/>
  <c r="AF62" i="8" s="1"/>
  <c r="AH62" i="8" s="1"/>
  <c r="AJ62" i="8" s="1"/>
  <c r="AL62" i="8" s="1"/>
  <c r="AN62" i="8" s="1"/>
  <c r="AP62" i="8" s="1"/>
  <c r="AR62" i="8" s="1"/>
  <c r="J62" i="8"/>
  <c r="G62" i="8"/>
  <c r="F62" i="8"/>
  <c r="B62" i="8"/>
  <c r="L61" i="8"/>
  <c r="N61" i="8" s="1"/>
  <c r="P61" i="8" s="1"/>
  <c r="R61" i="8" s="1"/>
  <c r="T61" i="8" s="1"/>
  <c r="V61" i="8" s="1"/>
  <c r="X61" i="8" s="1"/>
  <c r="Z61" i="8" s="1"/>
  <c r="AB61" i="8" s="1"/>
  <c r="AD61" i="8" s="1"/>
  <c r="AF61" i="8" s="1"/>
  <c r="AH61" i="8" s="1"/>
  <c r="AJ61" i="8" s="1"/>
  <c r="AL61" i="8" s="1"/>
  <c r="AN61" i="8" s="1"/>
  <c r="AP61" i="8" s="1"/>
  <c r="AR61" i="8" s="1"/>
  <c r="J61" i="8"/>
  <c r="G61" i="8"/>
  <c r="F61" i="8"/>
  <c r="B61" i="8"/>
  <c r="L60" i="8"/>
  <c r="N60" i="8" s="1"/>
  <c r="P60" i="8" s="1"/>
  <c r="R60" i="8" s="1"/>
  <c r="T60" i="8" s="1"/>
  <c r="V60" i="8" s="1"/>
  <c r="X60" i="8" s="1"/>
  <c r="Z60" i="8" s="1"/>
  <c r="AB60" i="8" s="1"/>
  <c r="AD60" i="8" s="1"/>
  <c r="AF60" i="8" s="1"/>
  <c r="AH60" i="8" s="1"/>
  <c r="AJ60" i="8" s="1"/>
  <c r="AL60" i="8" s="1"/>
  <c r="AN60" i="8" s="1"/>
  <c r="AP60" i="8" s="1"/>
  <c r="AR60" i="8" s="1"/>
  <c r="J60" i="8"/>
  <c r="G60" i="8"/>
  <c r="F60" i="8"/>
  <c r="B60" i="8"/>
  <c r="L59" i="8"/>
  <c r="J59" i="8"/>
  <c r="G59" i="8"/>
  <c r="F59" i="8"/>
  <c r="B59" i="8"/>
  <c r="CM56" i="8"/>
  <c r="CK56" i="8"/>
  <c r="CI56" i="8"/>
  <c r="CG56" i="8"/>
  <c r="CE56" i="8"/>
  <c r="CC56" i="8"/>
  <c r="CA56" i="8"/>
  <c r="BY56" i="8"/>
  <c r="BW56" i="8"/>
  <c r="BU56" i="8"/>
  <c r="BS56" i="8"/>
  <c r="BQ56" i="8"/>
  <c r="BO56" i="8"/>
  <c r="BM56" i="8"/>
  <c r="BK56" i="8"/>
  <c r="BI56" i="8"/>
  <c r="BG56" i="8"/>
  <c r="BE56" i="8"/>
  <c r="BC56" i="8"/>
  <c r="BA56" i="8"/>
  <c r="AY56" i="8"/>
  <c r="AW56" i="8"/>
  <c r="AU56" i="8"/>
  <c r="AS56" i="8"/>
  <c r="AQ56" i="8"/>
  <c r="AO56" i="8"/>
  <c r="AM56" i="8"/>
  <c r="AK56" i="8"/>
  <c r="AI56" i="8"/>
  <c r="AG56" i="8"/>
  <c r="AE56" i="8"/>
  <c r="AC56" i="8"/>
  <c r="AA56" i="8"/>
  <c r="Y56" i="8"/>
  <c r="W56" i="8"/>
  <c r="U56" i="8"/>
  <c r="S56" i="8"/>
  <c r="Q56" i="8"/>
  <c r="O56" i="8"/>
  <c r="M56" i="8"/>
  <c r="K56" i="8"/>
  <c r="I56" i="8"/>
  <c r="H56" i="8"/>
  <c r="AB55" i="8"/>
  <c r="AD55" i="8" s="1"/>
  <c r="AF55" i="8" s="1"/>
  <c r="AH55" i="8" s="1"/>
  <c r="AJ55" i="8" s="1"/>
  <c r="AL55" i="8" s="1"/>
  <c r="AN55" i="8" s="1"/>
  <c r="AP55" i="8" s="1"/>
  <c r="AR55" i="8" s="1"/>
  <c r="L55" i="8"/>
  <c r="N55" i="8" s="1"/>
  <c r="P55" i="8" s="1"/>
  <c r="R55" i="8" s="1"/>
  <c r="T55" i="8" s="1"/>
  <c r="V55" i="8" s="1"/>
  <c r="X55" i="8" s="1"/>
  <c r="Z55" i="8" s="1"/>
  <c r="J55" i="8"/>
  <c r="G55" i="8"/>
  <c r="F55" i="8"/>
  <c r="J54" i="8"/>
  <c r="L54" i="8" s="1"/>
  <c r="N54" i="8" s="1"/>
  <c r="P54" i="8" s="1"/>
  <c r="R54" i="8" s="1"/>
  <c r="T54" i="8" s="1"/>
  <c r="V54" i="8" s="1"/>
  <c r="X54" i="8" s="1"/>
  <c r="Z54" i="8" s="1"/>
  <c r="AB54" i="8" s="1"/>
  <c r="AD54" i="8" s="1"/>
  <c r="AF54" i="8" s="1"/>
  <c r="AH54" i="8" s="1"/>
  <c r="AJ54" i="8" s="1"/>
  <c r="AL54" i="8" s="1"/>
  <c r="AN54" i="8" s="1"/>
  <c r="AP54" i="8" s="1"/>
  <c r="AR54" i="8" s="1"/>
  <c r="G54" i="8"/>
  <c r="F54" i="8"/>
  <c r="Z53" i="8"/>
  <c r="AB53" i="8" s="1"/>
  <c r="AD53" i="8" s="1"/>
  <c r="AF53" i="8" s="1"/>
  <c r="AH53" i="8" s="1"/>
  <c r="AJ53" i="8" s="1"/>
  <c r="AL53" i="8" s="1"/>
  <c r="AN53" i="8" s="1"/>
  <c r="AP53" i="8" s="1"/>
  <c r="AR53" i="8" s="1"/>
  <c r="X53" i="8"/>
  <c r="J53" i="8"/>
  <c r="L53" i="8" s="1"/>
  <c r="N53" i="8" s="1"/>
  <c r="P53" i="8" s="1"/>
  <c r="R53" i="8" s="1"/>
  <c r="T53" i="8" s="1"/>
  <c r="V53" i="8" s="1"/>
  <c r="G53" i="8"/>
  <c r="F53" i="8"/>
  <c r="J52" i="8"/>
  <c r="L52" i="8" s="1"/>
  <c r="N52" i="8" s="1"/>
  <c r="P52" i="8" s="1"/>
  <c r="R52" i="8" s="1"/>
  <c r="T52" i="8" s="1"/>
  <c r="V52" i="8" s="1"/>
  <c r="X52" i="8" s="1"/>
  <c r="Z52" i="8" s="1"/>
  <c r="AB52" i="8" s="1"/>
  <c r="AD52" i="8" s="1"/>
  <c r="AF52" i="8" s="1"/>
  <c r="AH52" i="8" s="1"/>
  <c r="AJ52" i="8" s="1"/>
  <c r="AL52" i="8" s="1"/>
  <c r="AN52" i="8" s="1"/>
  <c r="AP52" i="8" s="1"/>
  <c r="AR52" i="8" s="1"/>
  <c r="G52" i="8"/>
  <c r="F52" i="8"/>
  <c r="AH51" i="8"/>
  <c r="AJ51" i="8" s="1"/>
  <c r="AL51" i="8" s="1"/>
  <c r="AN51" i="8" s="1"/>
  <c r="AP51" i="8" s="1"/>
  <c r="AR51" i="8" s="1"/>
  <c r="Z51" i="8"/>
  <c r="AB51" i="8" s="1"/>
  <c r="AD51" i="8" s="1"/>
  <c r="AF51" i="8" s="1"/>
  <c r="J51" i="8"/>
  <c r="L51" i="8" s="1"/>
  <c r="N51" i="8" s="1"/>
  <c r="P51" i="8" s="1"/>
  <c r="R51" i="8" s="1"/>
  <c r="T51" i="8" s="1"/>
  <c r="V51" i="8" s="1"/>
  <c r="X51" i="8" s="1"/>
  <c r="G51" i="8"/>
  <c r="F51" i="8"/>
  <c r="L50" i="8"/>
  <c r="N50" i="8" s="1"/>
  <c r="P50" i="8" s="1"/>
  <c r="R50" i="8" s="1"/>
  <c r="T50" i="8" s="1"/>
  <c r="V50" i="8" s="1"/>
  <c r="X50" i="8" s="1"/>
  <c r="Z50" i="8" s="1"/>
  <c r="AB50" i="8" s="1"/>
  <c r="AD50" i="8" s="1"/>
  <c r="AF50" i="8" s="1"/>
  <c r="AH50" i="8" s="1"/>
  <c r="AJ50" i="8" s="1"/>
  <c r="AL50" i="8" s="1"/>
  <c r="AN50" i="8" s="1"/>
  <c r="AP50" i="8" s="1"/>
  <c r="AR50" i="8" s="1"/>
  <c r="J50" i="8"/>
  <c r="G50" i="8"/>
  <c r="F50" i="8"/>
  <c r="J49" i="8"/>
  <c r="G49" i="8"/>
  <c r="F49" i="8"/>
  <c r="CM46" i="8"/>
  <c r="CK46" i="8"/>
  <c r="CI46" i="8"/>
  <c r="CG46" i="8"/>
  <c r="CE46" i="8"/>
  <c r="CC46" i="8"/>
  <c r="CA46" i="8"/>
  <c r="BY46" i="8"/>
  <c r="BW46" i="8"/>
  <c r="BU46" i="8"/>
  <c r="BS46" i="8"/>
  <c r="BQ46" i="8"/>
  <c r="BO46" i="8"/>
  <c r="BM46" i="8"/>
  <c r="BK46" i="8"/>
  <c r="BI46" i="8"/>
  <c r="BG46" i="8"/>
  <c r="BE46" i="8"/>
  <c r="BC46" i="8"/>
  <c r="BA46" i="8"/>
  <c r="AY46" i="8"/>
  <c r="AW46" i="8"/>
  <c r="AU46" i="8"/>
  <c r="AS46" i="8"/>
  <c r="AQ46" i="8"/>
  <c r="AO46" i="8"/>
  <c r="AM46" i="8"/>
  <c r="AK46" i="8"/>
  <c r="AI46" i="8"/>
  <c r="AG46" i="8"/>
  <c r="AE46" i="8"/>
  <c r="AC46" i="8"/>
  <c r="AA46" i="8"/>
  <c r="Y46" i="8"/>
  <c r="W46" i="8"/>
  <c r="U46" i="8"/>
  <c r="S46" i="8"/>
  <c r="Q46" i="8"/>
  <c r="O46" i="8"/>
  <c r="M46" i="8"/>
  <c r="K46" i="8"/>
  <c r="I46" i="8"/>
  <c r="H46" i="8"/>
  <c r="L41" i="8"/>
  <c r="N41" i="8" s="1"/>
  <c r="P41" i="8" s="1"/>
  <c r="R41" i="8" s="1"/>
  <c r="T41" i="8" s="1"/>
  <c r="V41" i="8" s="1"/>
  <c r="X41" i="8" s="1"/>
  <c r="Z41" i="8" s="1"/>
  <c r="AB41" i="8" s="1"/>
  <c r="AD41" i="8" s="1"/>
  <c r="AF41" i="8" s="1"/>
  <c r="AH41" i="8" s="1"/>
  <c r="AJ41" i="8" s="1"/>
  <c r="AL41" i="8" s="1"/>
  <c r="AN41" i="8" s="1"/>
  <c r="AP41" i="8" s="1"/>
  <c r="AR41" i="8" s="1"/>
  <c r="J41" i="8"/>
  <c r="G41" i="8"/>
  <c r="F41" i="8"/>
  <c r="B41" i="8"/>
  <c r="J40" i="8"/>
  <c r="L40" i="8" s="1"/>
  <c r="N40" i="8" s="1"/>
  <c r="P40" i="8" s="1"/>
  <c r="R40" i="8" s="1"/>
  <c r="T40" i="8" s="1"/>
  <c r="V40" i="8" s="1"/>
  <c r="X40" i="8" s="1"/>
  <c r="Z40" i="8" s="1"/>
  <c r="AB40" i="8" s="1"/>
  <c r="AD40" i="8" s="1"/>
  <c r="AF40" i="8" s="1"/>
  <c r="AH40" i="8" s="1"/>
  <c r="AJ40" i="8" s="1"/>
  <c r="AL40" i="8" s="1"/>
  <c r="AN40" i="8" s="1"/>
  <c r="AP40" i="8" s="1"/>
  <c r="AR40" i="8" s="1"/>
  <c r="G40" i="8"/>
  <c r="F40" i="8"/>
  <c r="B40" i="8"/>
  <c r="J39" i="8"/>
  <c r="L39" i="8" s="1"/>
  <c r="N39" i="8" s="1"/>
  <c r="P39" i="8" s="1"/>
  <c r="R39" i="8" s="1"/>
  <c r="T39" i="8" s="1"/>
  <c r="V39" i="8" s="1"/>
  <c r="X39" i="8" s="1"/>
  <c r="Z39" i="8" s="1"/>
  <c r="AB39" i="8" s="1"/>
  <c r="AD39" i="8" s="1"/>
  <c r="AF39" i="8" s="1"/>
  <c r="AH39" i="8" s="1"/>
  <c r="AJ39" i="8" s="1"/>
  <c r="AL39" i="8" s="1"/>
  <c r="AN39" i="8" s="1"/>
  <c r="AP39" i="8" s="1"/>
  <c r="AR39" i="8" s="1"/>
  <c r="G39" i="8"/>
  <c r="F39" i="8"/>
  <c r="B39" i="8"/>
  <c r="J38" i="8"/>
  <c r="G38" i="8"/>
  <c r="F38" i="8"/>
  <c r="I102" i="7" s="1"/>
  <c r="B38" i="8"/>
  <c r="CM35" i="8"/>
  <c r="CK35" i="8"/>
  <c r="CI35" i="8"/>
  <c r="CG35" i="8"/>
  <c r="CE35" i="8"/>
  <c r="CC35" i="8"/>
  <c r="CA35" i="8"/>
  <c r="BY35" i="8"/>
  <c r="BW35" i="8"/>
  <c r="BU35" i="8"/>
  <c r="BS35" i="8"/>
  <c r="BQ35" i="8"/>
  <c r="BO35" i="8"/>
  <c r="BM35" i="8"/>
  <c r="BK35" i="8"/>
  <c r="BI35" i="8"/>
  <c r="BG35" i="8"/>
  <c r="BE35" i="8"/>
  <c r="BC35" i="8"/>
  <c r="BA35" i="8"/>
  <c r="AY35" i="8"/>
  <c r="AW35" i="8"/>
  <c r="AU35" i="8"/>
  <c r="AS35" i="8"/>
  <c r="AQ35" i="8"/>
  <c r="AO35" i="8"/>
  <c r="AM35" i="8"/>
  <c r="AK35" i="8"/>
  <c r="AI35" i="8"/>
  <c r="AG35" i="8"/>
  <c r="AE35" i="8"/>
  <c r="AC35" i="8"/>
  <c r="AA35" i="8"/>
  <c r="Y35" i="8"/>
  <c r="W35" i="8"/>
  <c r="U35" i="8"/>
  <c r="S35" i="8"/>
  <c r="Q35" i="8"/>
  <c r="O35" i="8"/>
  <c r="M35" i="8"/>
  <c r="K35" i="8"/>
  <c r="I35" i="8"/>
  <c r="H35" i="8"/>
  <c r="AD34" i="8"/>
  <c r="AF34" i="8" s="1"/>
  <c r="AH34" i="8" s="1"/>
  <c r="AJ34" i="8" s="1"/>
  <c r="AL34" i="8" s="1"/>
  <c r="AN34" i="8" s="1"/>
  <c r="AP34" i="8" s="1"/>
  <c r="AR34" i="8" s="1"/>
  <c r="N34" i="8"/>
  <c r="P34" i="8" s="1"/>
  <c r="R34" i="8" s="1"/>
  <c r="T34" i="8" s="1"/>
  <c r="V34" i="8" s="1"/>
  <c r="X34" i="8" s="1"/>
  <c r="Z34" i="8" s="1"/>
  <c r="AB34" i="8" s="1"/>
  <c r="J34" i="8"/>
  <c r="L34" i="8" s="1"/>
  <c r="G34" i="8"/>
  <c r="F34" i="8"/>
  <c r="B34" i="8"/>
  <c r="J33" i="8"/>
  <c r="L33" i="8" s="1"/>
  <c r="N33" i="8" s="1"/>
  <c r="P33" i="8" s="1"/>
  <c r="R33" i="8" s="1"/>
  <c r="T33" i="8" s="1"/>
  <c r="V33" i="8" s="1"/>
  <c r="X33" i="8" s="1"/>
  <c r="Z33" i="8" s="1"/>
  <c r="AB33" i="8" s="1"/>
  <c r="AD33" i="8" s="1"/>
  <c r="AF33" i="8" s="1"/>
  <c r="AH33" i="8" s="1"/>
  <c r="AJ33" i="8" s="1"/>
  <c r="AL33" i="8" s="1"/>
  <c r="AN33" i="8" s="1"/>
  <c r="AP33" i="8" s="1"/>
  <c r="AR33" i="8" s="1"/>
  <c r="G33" i="8"/>
  <c r="F33" i="8"/>
  <c r="B33" i="8"/>
  <c r="J32" i="8"/>
  <c r="L32" i="8" s="1"/>
  <c r="N32" i="8" s="1"/>
  <c r="P32" i="8" s="1"/>
  <c r="R32" i="8" s="1"/>
  <c r="T32" i="8" s="1"/>
  <c r="V32" i="8" s="1"/>
  <c r="X32" i="8" s="1"/>
  <c r="Z32" i="8" s="1"/>
  <c r="AB32" i="8" s="1"/>
  <c r="AD32" i="8" s="1"/>
  <c r="AF32" i="8" s="1"/>
  <c r="AH32" i="8" s="1"/>
  <c r="AJ32" i="8" s="1"/>
  <c r="AL32" i="8" s="1"/>
  <c r="AN32" i="8" s="1"/>
  <c r="AP32" i="8" s="1"/>
  <c r="AR32" i="8" s="1"/>
  <c r="G32" i="8"/>
  <c r="F32" i="8"/>
  <c r="B32" i="8"/>
  <c r="J31" i="8"/>
  <c r="G31" i="8"/>
  <c r="F31" i="8"/>
  <c r="B31" i="8"/>
  <c r="CM28" i="8"/>
  <c r="CK28" i="8"/>
  <c r="CI28" i="8"/>
  <c r="CG28" i="8"/>
  <c r="CE28" i="8"/>
  <c r="CC28" i="8"/>
  <c r="CA28" i="8"/>
  <c r="BY28" i="8"/>
  <c r="BW28" i="8"/>
  <c r="BU28" i="8"/>
  <c r="BS28" i="8"/>
  <c r="BQ28" i="8"/>
  <c r="BO28" i="8"/>
  <c r="BM28" i="8"/>
  <c r="BK28" i="8"/>
  <c r="BI28" i="8"/>
  <c r="BG28" i="8"/>
  <c r="BE28" i="8"/>
  <c r="BC28" i="8"/>
  <c r="BA28" i="8"/>
  <c r="AY28" i="8"/>
  <c r="AW28" i="8"/>
  <c r="AU28" i="8"/>
  <c r="AS28" i="8"/>
  <c r="AQ28" i="8"/>
  <c r="AO28" i="8"/>
  <c r="AM28" i="8"/>
  <c r="AK28" i="8"/>
  <c r="AI28" i="8"/>
  <c r="AG28" i="8"/>
  <c r="AE28" i="8"/>
  <c r="AC28" i="8"/>
  <c r="AA28" i="8"/>
  <c r="Y28" i="8"/>
  <c r="W28" i="8"/>
  <c r="U28" i="8"/>
  <c r="S28" i="8"/>
  <c r="Q28" i="8"/>
  <c r="O28" i="8"/>
  <c r="M28" i="8"/>
  <c r="K28" i="8"/>
  <c r="I28" i="8"/>
  <c r="H28" i="8"/>
  <c r="N27" i="8"/>
  <c r="P27" i="8" s="1"/>
  <c r="R27" i="8" s="1"/>
  <c r="T27" i="8" s="1"/>
  <c r="V27" i="8" s="1"/>
  <c r="X27" i="8" s="1"/>
  <c r="Z27" i="8" s="1"/>
  <c r="AB27" i="8" s="1"/>
  <c r="AD27" i="8" s="1"/>
  <c r="AF27" i="8" s="1"/>
  <c r="AH27" i="8" s="1"/>
  <c r="AJ27" i="8" s="1"/>
  <c r="AL27" i="8" s="1"/>
  <c r="AN27" i="8" s="1"/>
  <c r="AP27" i="8" s="1"/>
  <c r="AR27" i="8" s="1"/>
  <c r="J27" i="8"/>
  <c r="L27" i="8" s="1"/>
  <c r="G27" i="8"/>
  <c r="F27" i="8"/>
  <c r="B27" i="8"/>
  <c r="N26" i="8"/>
  <c r="P26" i="8" s="1"/>
  <c r="R26" i="8" s="1"/>
  <c r="T26" i="8" s="1"/>
  <c r="V26" i="8" s="1"/>
  <c r="X26" i="8" s="1"/>
  <c r="Z26" i="8" s="1"/>
  <c r="AB26" i="8" s="1"/>
  <c r="AD26" i="8" s="1"/>
  <c r="AF26" i="8" s="1"/>
  <c r="AH26" i="8" s="1"/>
  <c r="AJ26" i="8" s="1"/>
  <c r="AL26" i="8" s="1"/>
  <c r="AN26" i="8" s="1"/>
  <c r="AP26" i="8" s="1"/>
  <c r="AR26" i="8" s="1"/>
  <c r="J26" i="8"/>
  <c r="L26" i="8" s="1"/>
  <c r="G26" i="8"/>
  <c r="F26" i="8"/>
  <c r="B26" i="8"/>
  <c r="J25" i="8"/>
  <c r="G25" i="8"/>
  <c r="F25" i="8"/>
  <c r="B25" i="8"/>
  <c r="CM22" i="8"/>
  <c r="CK22" i="8"/>
  <c r="CI22" i="8"/>
  <c r="CG22" i="8"/>
  <c r="CE22" i="8"/>
  <c r="CC22" i="8"/>
  <c r="CA22" i="8"/>
  <c r="BY22" i="8"/>
  <c r="BW22" i="8"/>
  <c r="BU22" i="8"/>
  <c r="BS22" i="8"/>
  <c r="BQ22" i="8"/>
  <c r="BO22" i="8"/>
  <c r="BM22" i="8"/>
  <c r="BK22" i="8"/>
  <c r="BI22" i="8"/>
  <c r="BG22" i="8"/>
  <c r="BE22" i="8"/>
  <c r="BC22" i="8"/>
  <c r="BA22" i="8"/>
  <c r="AY22" i="8"/>
  <c r="AW22" i="8"/>
  <c r="AU22" i="8"/>
  <c r="AS22" i="8"/>
  <c r="AQ22" i="8"/>
  <c r="AO22" i="8"/>
  <c r="AM22" i="8"/>
  <c r="AK22" i="8"/>
  <c r="AI22" i="8"/>
  <c r="AG22" i="8"/>
  <c r="AE22" i="8"/>
  <c r="AC22" i="8"/>
  <c r="AA22" i="8"/>
  <c r="Y22" i="8"/>
  <c r="W22" i="8"/>
  <c r="U22" i="8"/>
  <c r="S22" i="8"/>
  <c r="Q22" i="8"/>
  <c r="O22" i="8"/>
  <c r="M22" i="8"/>
  <c r="K22" i="8"/>
  <c r="I22" i="8"/>
  <c r="H22" i="8"/>
  <c r="AD21" i="8"/>
  <c r="AF21" i="8" s="1"/>
  <c r="AH21" i="8" s="1"/>
  <c r="AJ21" i="8" s="1"/>
  <c r="AL21" i="8" s="1"/>
  <c r="AN21" i="8" s="1"/>
  <c r="AP21" i="8" s="1"/>
  <c r="AR21" i="8" s="1"/>
  <c r="Z21" i="8"/>
  <c r="AB21" i="8" s="1"/>
  <c r="J21" i="8"/>
  <c r="L21" i="8" s="1"/>
  <c r="N21" i="8" s="1"/>
  <c r="P21" i="8" s="1"/>
  <c r="R21" i="8" s="1"/>
  <c r="T21" i="8" s="1"/>
  <c r="V21" i="8" s="1"/>
  <c r="X21" i="8" s="1"/>
  <c r="G21" i="8"/>
  <c r="F21" i="8"/>
  <c r="B21" i="8"/>
  <c r="J18" i="8"/>
  <c r="L18" i="8" s="1"/>
  <c r="N18" i="8" s="1"/>
  <c r="P18" i="8" s="1"/>
  <c r="R18" i="8" s="1"/>
  <c r="T18" i="8" s="1"/>
  <c r="V18" i="8" s="1"/>
  <c r="X18" i="8" s="1"/>
  <c r="Z18" i="8" s="1"/>
  <c r="AB18" i="8" s="1"/>
  <c r="AD18" i="8" s="1"/>
  <c r="AF18" i="8" s="1"/>
  <c r="AH18" i="8" s="1"/>
  <c r="AJ18" i="8" s="1"/>
  <c r="AL18" i="8" s="1"/>
  <c r="AN18" i="8" s="1"/>
  <c r="AP18" i="8" s="1"/>
  <c r="AR18" i="8" s="1"/>
  <c r="G18" i="8"/>
  <c r="F18" i="8"/>
  <c r="B18" i="8"/>
  <c r="BN16" i="8"/>
  <c r="BP16" i="8" s="1"/>
  <c r="AT16" i="8"/>
  <c r="AV16" i="8" s="1"/>
  <c r="AX16" i="8" s="1"/>
  <c r="AZ16" i="8" s="1"/>
  <c r="BB16" i="8" s="1"/>
  <c r="BD16" i="8" s="1"/>
  <c r="BF16" i="8" s="1"/>
  <c r="BH16" i="8" s="1"/>
  <c r="BJ16" i="8" s="1"/>
  <c r="BL16" i="8" s="1"/>
  <c r="J16" i="8"/>
  <c r="L16" i="8" s="1"/>
  <c r="N16" i="8" s="1"/>
  <c r="P16" i="8" s="1"/>
  <c r="R16" i="8" s="1"/>
  <c r="T16" i="8" s="1"/>
  <c r="V16" i="8" s="1"/>
  <c r="X16" i="8" s="1"/>
  <c r="Z16" i="8" s="1"/>
  <c r="AB16" i="8" s="1"/>
  <c r="AD16" i="8" s="1"/>
  <c r="AF16" i="8" s="1"/>
  <c r="AH16" i="8" s="1"/>
  <c r="AJ16" i="8" s="1"/>
  <c r="AL16" i="8" s="1"/>
  <c r="AN16" i="8" s="1"/>
  <c r="AP16" i="8" s="1"/>
  <c r="AR16" i="8" s="1"/>
  <c r="G16" i="8"/>
  <c r="F16" i="8"/>
  <c r="B16" i="8"/>
  <c r="N15" i="8"/>
  <c r="P15" i="8" s="1"/>
  <c r="R15" i="8" s="1"/>
  <c r="T15" i="8" s="1"/>
  <c r="V15" i="8" s="1"/>
  <c r="X15" i="8" s="1"/>
  <c r="Z15" i="8" s="1"/>
  <c r="AB15" i="8" s="1"/>
  <c r="AD15" i="8" s="1"/>
  <c r="AF15" i="8" s="1"/>
  <c r="AH15" i="8" s="1"/>
  <c r="AJ15" i="8" s="1"/>
  <c r="AL15" i="8" s="1"/>
  <c r="AN15" i="8" s="1"/>
  <c r="AP15" i="8" s="1"/>
  <c r="AR15" i="8" s="1"/>
  <c r="J15" i="8"/>
  <c r="L15" i="8" s="1"/>
  <c r="G15" i="8"/>
  <c r="F15" i="8"/>
  <c r="B15" i="8"/>
  <c r="P14" i="8"/>
  <c r="R14" i="8" s="1"/>
  <c r="T14" i="8" s="1"/>
  <c r="V14" i="8" s="1"/>
  <c r="X14" i="8" s="1"/>
  <c r="Z14" i="8" s="1"/>
  <c r="AB14" i="8" s="1"/>
  <c r="AD14" i="8" s="1"/>
  <c r="AF14" i="8" s="1"/>
  <c r="AH14" i="8" s="1"/>
  <c r="AJ14" i="8" s="1"/>
  <c r="AL14" i="8" s="1"/>
  <c r="AN14" i="8" s="1"/>
  <c r="AP14" i="8" s="1"/>
  <c r="AR14" i="8" s="1"/>
  <c r="N14" i="8"/>
  <c r="L14" i="8"/>
  <c r="J14" i="8"/>
  <c r="G14" i="8"/>
  <c r="F14" i="8"/>
  <c r="B14" i="8"/>
  <c r="J13" i="8"/>
  <c r="L13" i="8" s="1"/>
  <c r="N13" i="8" s="1"/>
  <c r="P13" i="8" s="1"/>
  <c r="R13" i="8" s="1"/>
  <c r="T13" i="8" s="1"/>
  <c r="V13" i="8" s="1"/>
  <c r="X13" i="8" s="1"/>
  <c r="Z13" i="8" s="1"/>
  <c r="AB13" i="8" s="1"/>
  <c r="AD13" i="8" s="1"/>
  <c r="AF13" i="8" s="1"/>
  <c r="AH13" i="8" s="1"/>
  <c r="AJ13" i="8" s="1"/>
  <c r="AL13" i="8" s="1"/>
  <c r="AN13" i="8" s="1"/>
  <c r="AP13" i="8" s="1"/>
  <c r="AR13" i="8" s="1"/>
  <c r="G13" i="8"/>
  <c r="F13" i="8"/>
  <c r="B13" i="8"/>
  <c r="L12" i="8"/>
  <c r="J12" i="8"/>
  <c r="G12" i="8"/>
  <c r="F12" i="8"/>
  <c r="B12" i="8"/>
  <c r="A2" i="8"/>
  <c r="A1" i="8"/>
  <c r="H138" i="7"/>
  <c r="G138" i="7"/>
  <c r="C138" i="7"/>
  <c r="H137" i="7"/>
  <c r="G137" i="7"/>
  <c r="C137" i="7"/>
  <c r="H136" i="7"/>
  <c r="G136" i="7"/>
  <c r="C136" i="7"/>
  <c r="H135" i="7"/>
  <c r="G135" i="7"/>
  <c r="C135" i="7"/>
  <c r="H134" i="7"/>
  <c r="G134" i="7"/>
  <c r="C134" i="7"/>
  <c r="H133" i="7"/>
  <c r="G133" i="7"/>
  <c r="C133" i="7"/>
  <c r="H132" i="7"/>
  <c r="G132" i="7"/>
  <c r="C132" i="7"/>
  <c r="H131" i="7"/>
  <c r="G131" i="7"/>
  <c r="C131" i="7"/>
  <c r="H130" i="7"/>
  <c r="G130" i="7"/>
  <c r="C130" i="7"/>
  <c r="H129" i="7"/>
  <c r="G129" i="7"/>
  <c r="C129" i="7"/>
  <c r="H125" i="7"/>
  <c r="G125" i="7"/>
  <c r="C125" i="7"/>
  <c r="H121" i="7"/>
  <c r="G121" i="7"/>
  <c r="C121" i="7"/>
  <c r="H120" i="7"/>
  <c r="G120" i="7"/>
  <c r="C120" i="7"/>
  <c r="H116" i="7"/>
  <c r="G116" i="7"/>
  <c r="C116" i="7"/>
  <c r="H115" i="7"/>
  <c r="G115" i="7"/>
  <c r="C115" i="7"/>
  <c r="H114" i="7"/>
  <c r="G114" i="7"/>
  <c r="C114" i="7"/>
  <c r="H113" i="7"/>
  <c r="G113" i="7"/>
  <c r="C113" i="7"/>
  <c r="H112" i="7"/>
  <c r="G112" i="7"/>
  <c r="C112" i="7"/>
  <c r="H105" i="7"/>
  <c r="G105" i="7"/>
  <c r="C105" i="7"/>
  <c r="H104" i="7"/>
  <c r="G104" i="7"/>
  <c r="C104" i="7"/>
  <c r="H103" i="7"/>
  <c r="G103" i="7"/>
  <c r="C103" i="7"/>
  <c r="H102" i="7"/>
  <c r="G102" i="7"/>
  <c r="C102" i="7"/>
  <c r="H101" i="7"/>
  <c r="G101" i="7"/>
  <c r="C101" i="7"/>
  <c r="H100" i="7"/>
  <c r="G100" i="7"/>
  <c r="C100" i="7"/>
  <c r="H99" i="7"/>
  <c r="G99" i="7"/>
  <c r="C99" i="7"/>
  <c r="H98" i="7"/>
  <c r="G98" i="7"/>
  <c r="C98" i="7"/>
  <c r="H97" i="7"/>
  <c r="G97" i="7"/>
  <c r="C97" i="7"/>
  <c r="H96" i="7"/>
  <c r="G96" i="7"/>
  <c r="C96" i="7"/>
  <c r="H95" i="7"/>
  <c r="G95" i="7"/>
  <c r="C95" i="7"/>
  <c r="H94" i="7"/>
  <c r="G94" i="7"/>
  <c r="C94" i="7"/>
  <c r="H93" i="7"/>
  <c r="G93" i="7"/>
  <c r="C93" i="7"/>
  <c r="H84" i="7"/>
  <c r="G84" i="7"/>
  <c r="C84" i="7"/>
  <c r="H80" i="7"/>
  <c r="G80" i="7"/>
  <c r="C80" i="7"/>
  <c r="H79" i="7"/>
  <c r="G79" i="7"/>
  <c r="C79" i="7"/>
  <c r="H78" i="7"/>
  <c r="G78" i="7"/>
  <c r="C78" i="7"/>
  <c r="H77" i="7"/>
  <c r="G77" i="7"/>
  <c r="C77" i="7"/>
  <c r="H65" i="7"/>
  <c r="G65" i="7"/>
  <c r="C65" i="7"/>
  <c r="H64" i="7"/>
  <c r="G64" i="7"/>
  <c r="C64" i="7"/>
  <c r="H63" i="7"/>
  <c r="G63" i="7"/>
  <c r="C63" i="7"/>
  <c r="H62" i="7"/>
  <c r="G62" i="7"/>
  <c r="C62" i="7"/>
  <c r="H61" i="7"/>
  <c r="G61" i="7"/>
  <c r="C61" i="7"/>
  <c r="H60" i="7"/>
  <c r="G60" i="7"/>
  <c r="C60" i="7"/>
  <c r="H59" i="7"/>
  <c r="G59" i="7"/>
  <c r="C59" i="7"/>
  <c r="H58" i="7"/>
  <c r="G58" i="7"/>
  <c r="C58" i="7"/>
  <c r="H57" i="7"/>
  <c r="G57" i="7"/>
  <c r="C57" i="7"/>
  <c r="H56" i="7"/>
  <c r="G56" i="7"/>
  <c r="C56" i="7"/>
  <c r="H55" i="7"/>
  <c r="G55" i="7"/>
  <c r="C55" i="7"/>
  <c r="H51" i="7"/>
  <c r="G51" i="7"/>
  <c r="C51" i="7"/>
  <c r="H50" i="7"/>
  <c r="G50" i="7"/>
  <c r="C50" i="7"/>
  <c r="H49" i="7"/>
  <c r="G49" i="7"/>
  <c r="C49" i="7"/>
  <c r="H48" i="7"/>
  <c r="G48" i="7"/>
  <c r="C48" i="7"/>
  <c r="H47" i="7"/>
  <c r="G47" i="7"/>
  <c r="C47" i="7"/>
  <c r="H46" i="7"/>
  <c r="G46" i="7"/>
  <c r="C46" i="7"/>
  <c r="H45" i="7"/>
  <c r="G45" i="7"/>
  <c r="C45" i="7"/>
  <c r="H37" i="7"/>
  <c r="G37" i="7"/>
  <c r="C37" i="7"/>
  <c r="H36" i="7"/>
  <c r="G36" i="7"/>
  <c r="C36" i="7"/>
  <c r="H35" i="7"/>
  <c r="G35" i="7"/>
  <c r="C35" i="7"/>
  <c r="H34" i="7"/>
  <c r="G34" i="7"/>
  <c r="C34" i="7"/>
  <c r="C30" i="7"/>
  <c r="H29" i="7"/>
  <c r="G29" i="7"/>
  <c r="C29" i="7"/>
  <c r="H28" i="7"/>
  <c r="G28" i="7"/>
  <c r="C28" i="7"/>
  <c r="H27" i="7"/>
  <c r="G27" i="7"/>
  <c r="C27" i="7"/>
  <c r="H23" i="7"/>
  <c r="G23" i="7"/>
  <c r="C23" i="7"/>
  <c r="H22" i="7"/>
  <c r="G22" i="7"/>
  <c r="C22" i="7"/>
  <c r="H21" i="7"/>
  <c r="G21" i="7"/>
  <c r="C21" i="7"/>
  <c r="H17" i="7"/>
  <c r="G17" i="7"/>
  <c r="C17" i="7"/>
  <c r="H16" i="7"/>
  <c r="G16" i="7"/>
  <c r="H15" i="7"/>
  <c r="G15" i="7"/>
  <c r="H14" i="7"/>
  <c r="G14" i="7"/>
  <c r="C14" i="7"/>
  <c r="H13" i="7"/>
  <c r="G13" i="7"/>
  <c r="C13" i="7"/>
  <c r="H12" i="7"/>
  <c r="G12" i="7"/>
  <c r="C12" i="7"/>
  <c r="A2" i="7"/>
  <c r="A1" i="7"/>
  <c r="E35" i="6"/>
  <c r="E34" i="6"/>
  <c r="E33" i="6"/>
  <c r="E32" i="6"/>
  <c r="E31" i="6"/>
  <c r="E30" i="6"/>
  <c r="E29" i="6"/>
  <c r="E28" i="6"/>
  <c r="E27" i="6"/>
  <c r="E26" i="6"/>
  <c r="E25" i="6"/>
  <c r="E22" i="6"/>
  <c r="E21" i="6"/>
  <c r="E20" i="6"/>
  <c r="E19" i="6"/>
  <c r="E18" i="6"/>
  <c r="E17" i="6"/>
  <c r="E16" i="6"/>
  <c r="E15" i="6"/>
  <c r="E14" i="6"/>
  <c r="E13" i="6"/>
  <c r="E12" i="6"/>
  <c r="E11" i="6"/>
  <c r="E10" i="6"/>
  <c r="E9" i="6"/>
  <c r="B2" i="6"/>
  <c r="B1" i="6"/>
  <c r="E49" i="5"/>
  <c r="E48" i="5"/>
  <c r="E47" i="5"/>
  <c r="E46" i="5"/>
  <c r="E45" i="5"/>
  <c r="E44" i="5"/>
  <c r="E43" i="5"/>
  <c r="E42" i="5"/>
  <c r="E40" i="5"/>
  <c r="E39" i="5"/>
  <c r="E37" i="5"/>
  <c r="E36" i="5"/>
  <c r="L35" i="5"/>
  <c r="E35" i="5"/>
  <c r="E34" i="5"/>
  <c r="E33" i="5"/>
  <c r="E32" i="5"/>
  <c r="E31" i="5"/>
  <c r="E30" i="5"/>
  <c r="E29" i="5"/>
  <c r="E28" i="5"/>
  <c r="E27" i="5"/>
  <c r="E26" i="5"/>
  <c r="E25" i="5"/>
  <c r="E24" i="5"/>
  <c r="E23" i="5"/>
  <c r="E22" i="5"/>
  <c r="E21" i="5"/>
  <c r="E20" i="5"/>
  <c r="E19" i="5"/>
  <c r="I18" i="5"/>
  <c r="E17" i="5"/>
  <c r="E16" i="5"/>
  <c r="E15" i="5"/>
  <c r="E14" i="5"/>
  <c r="E13" i="5"/>
  <c r="E12" i="5"/>
  <c r="E11" i="5"/>
  <c r="E10" i="5"/>
  <c r="E9" i="5"/>
  <c r="B2" i="5"/>
  <c r="B1" i="5"/>
  <c r="EE142" i="4"/>
  <c r="EB142" i="4"/>
  <c r="DY142" i="4"/>
  <c r="DV142" i="4"/>
  <c r="DS142" i="4"/>
  <c r="DP142" i="4"/>
  <c r="DM142" i="4"/>
  <c r="DJ142" i="4"/>
  <c r="DG142" i="4"/>
  <c r="DD142" i="4"/>
  <c r="DA142" i="4"/>
  <c r="CX142" i="4"/>
  <c r="CU142" i="4"/>
  <c r="CR142" i="4"/>
  <c r="CO142" i="4"/>
  <c r="CL142" i="4"/>
  <c r="CI142" i="4"/>
  <c r="CF142" i="4"/>
  <c r="CC142" i="4"/>
  <c r="BZ142" i="4"/>
  <c r="BW142" i="4"/>
  <c r="BT142" i="4"/>
  <c r="BQ142" i="4"/>
  <c r="BN142" i="4"/>
  <c r="BK142" i="4"/>
  <c r="BH142" i="4"/>
  <c r="BE142" i="4"/>
  <c r="BB142" i="4"/>
  <c r="AY142" i="4"/>
  <c r="AV142" i="4"/>
  <c r="AS142" i="4"/>
  <c r="AP142" i="4"/>
  <c r="AM142" i="4"/>
  <c r="AJ142" i="4"/>
  <c r="AG142" i="4"/>
  <c r="AD142" i="4"/>
  <c r="AA142" i="4"/>
  <c r="X142" i="4"/>
  <c r="U142" i="4"/>
  <c r="R142" i="4"/>
  <c r="O142" i="4"/>
  <c r="L142" i="4"/>
  <c r="J142" i="4"/>
  <c r="N141" i="4"/>
  <c r="M141" i="4"/>
  <c r="K141" i="4"/>
  <c r="G141" i="4"/>
  <c r="F141" i="4"/>
  <c r="M140" i="4"/>
  <c r="K140" i="4"/>
  <c r="G140" i="4"/>
  <c r="F140" i="4"/>
  <c r="P139" i="4"/>
  <c r="S139" i="4" s="1"/>
  <c r="M139" i="4"/>
  <c r="K139" i="4"/>
  <c r="G139" i="4"/>
  <c r="F139" i="4"/>
  <c r="Q138" i="4"/>
  <c r="M138" i="4"/>
  <c r="P138" i="4" s="1"/>
  <c r="S138" i="4" s="1"/>
  <c r="V138" i="4" s="1"/>
  <c r="K138" i="4"/>
  <c r="G138" i="4"/>
  <c r="F138" i="4"/>
  <c r="M137" i="4"/>
  <c r="P137" i="4" s="1"/>
  <c r="K137" i="4"/>
  <c r="G137" i="4"/>
  <c r="F137" i="4"/>
  <c r="M136" i="4"/>
  <c r="K136" i="4"/>
  <c r="G136" i="4"/>
  <c r="F136" i="4"/>
  <c r="N135" i="4"/>
  <c r="M135" i="4"/>
  <c r="K135" i="4"/>
  <c r="G135" i="4"/>
  <c r="F135" i="4"/>
  <c r="P134" i="4"/>
  <c r="S134" i="4" s="1"/>
  <c r="M134" i="4"/>
  <c r="N134" i="4" s="1"/>
  <c r="K134" i="4"/>
  <c r="G134" i="4"/>
  <c r="F134" i="4"/>
  <c r="N133" i="4"/>
  <c r="M133" i="4"/>
  <c r="K133" i="4"/>
  <c r="G133" i="4"/>
  <c r="F133" i="4"/>
  <c r="EE130" i="4"/>
  <c r="EB130" i="4"/>
  <c r="DY130" i="4"/>
  <c r="DV130" i="4"/>
  <c r="DS130" i="4"/>
  <c r="DP130" i="4"/>
  <c r="DM130" i="4"/>
  <c r="DJ130" i="4"/>
  <c r="DG130" i="4"/>
  <c r="DD130" i="4"/>
  <c r="DA130" i="4"/>
  <c r="CX130" i="4"/>
  <c r="CU130" i="4"/>
  <c r="CR130" i="4"/>
  <c r="CO130" i="4"/>
  <c r="CL130" i="4"/>
  <c r="CI130" i="4"/>
  <c r="CF130" i="4"/>
  <c r="CC130" i="4"/>
  <c r="BZ130" i="4"/>
  <c r="BW130" i="4"/>
  <c r="BT130" i="4"/>
  <c r="BQ130" i="4"/>
  <c r="BN130" i="4"/>
  <c r="BK130" i="4"/>
  <c r="BH130" i="4"/>
  <c r="BE130" i="4"/>
  <c r="BB130" i="4"/>
  <c r="AY130" i="4"/>
  <c r="AV130" i="4"/>
  <c r="AS130" i="4"/>
  <c r="AP130" i="4"/>
  <c r="AM130" i="4"/>
  <c r="AJ130" i="4"/>
  <c r="AG130" i="4"/>
  <c r="AD130" i="4"/>
  <c r="AA130" i="4"/>
  <c r="X130" i="4"/>
  <c r="U130" i="4"/>
  <c r="R130" i="4"/>
  <c r="O130" i="4"/>
  <c r="L130" i="4"/>
  <c r="J130" i="4"/>
  <c r="M129" i="4"/>
  <c r="M130" i="4" s="1"/>
  <c r="K129" i="4"/>
  <c r="K130" i="4" s="1"/>
  <c r="G129" i="4"/>
  <c r="F129" i="4"/>
  <c r="B129" i="4"/>
  <c r="EE126" i="4"/>
  <c r="EB126" i="4"/>
  <c r="DY126" i="4"/>
  <c r="DV126" i="4"/>
  <c r="DS126" i="4"/>
  <c r="DP126" i="4"/>
  <c r="DM126" i="4"/>
  <c r="DJ126" i="4"/>
  <c r="DG126" i="4"/>
  <c r="DD126" i="4"/>
  <c r="DA126" i="4"/>
  <c r="CX126" i="4"/>
  <c r="CU126" i="4"/>
  <c r="CR126" i="4"/>
  <c r="CO126" i="4"/>
  <c r="CL126" i="4"/>
  <c r="CI126" i="4"/>
  <c r="CF126" i="4"/>
  <c r="CC126" i="4"/>
  <c r="BZ126" i="4"/>
  <c r="BW126" i="4"/>
  <c r="BT126" i="4"/>
  <c r="BQ126" i="4"/>
  <c r="BN126" i="4"/>
  <c r="BK126" i="4"/>
  <c r="BH126" i="4"/>
  <c r="BE126" i="4"/>
  <c r="BB126" i="4"/>
  <c r="AY126" i="4"/>
  <c r="AV126" i="4"/>
  <c r="AS126" i="4"/>
  <c r="AP126" i="4"/>
  <c r="AM126" i="4"/>
  <c r="AJ126" i="4"/>
  <c r="AG126" i="4"/>
  <c r="AD126" i="4"/>
  <c r="AA126" i="4"/>
  <c r="X126" i="4"/>
  <c r="U126" i="4"/>
  <c r="R126" i="4"/>
  <c r="O126" i="4"/>
  <c r="L126" i="4"/>
  <c r="J126" i="4"/>
  <c r="M125" i="4"/>
  <c r="K125" i="4"/>
  <c r="G125" i="4"/>
  <c r="F125" i="4"/>
  <c r="B125" i="4"/>
  <c r="M124" i="4"/>
  <c r="K124" i="4"/>
  <c r="K126" i="4" s="1"/>
  <c r="G124" i="4"/>
  <c r="F124" i="4"/>
  <c r="B124" i="4"/>
  <c r="EE121" i="4"/>
  <c r="EE144" i="4" s="1"/>
  <c r="EB121" i="4"/>
  <c r="EB144" i="4" s="1"/>
  <c r="DY121" i="4"/>
  <c r="DV121" i="4"/>
  <c r="DS121" i="4"/>
  <c r="DS144" i="4" s="1"/>
  <c r="DP121" i="4"/>
  <c r="DM121" i="4"/>
  <c r="DJ121" i="4"/>
  <c r="DG121" i="4"/>
  <c r="DG144" i="4" s="1"/>
  <c r="DD121" i="4"/>
  <c r="DA121" i="4"/>
  <c r="DA144" i="4" s="1"/>
  <c r="CX121" i="4"/>
  <c r="CU121" i="4"/>
  <c r="CR121" i="4"/>
  <c r="CO121" i="4"/>
  <c r="CL121" i="4"/>
  <c r="CI121" i="4"/>
  <c r="CI144" i="4" s="1"/>
  <c r="CF121" i="4"/>
  <c r="CC121" i="4"/>
  <c r="BZ121" i="4"/>
  <c r="BW121" i="4"/>
  <c r="BT121" i="4"/>
  <c r="BQ121" i="4"/>
  <c r="BQ144" i="4" s="1"/>
  <c r="BN121" i="4"/>
  <c r="BK121" i="4"/>
  <c r="BK144" i="4" s="1"/>
  <c r="BH121" i="4"/>
  <c r="BE121" i="4"/>
  <c r="BE144" i="4" s="1"/>
  <c r="BB121" i="4"/>
  <c r="AY121" i="4"/>
  <c r="AY144" i="4" s="1"/>
  <c r="AV121" i="4"/>
  <c r="AS121" i="4"/>
  <c r="AP121" i="4"/>
  <c r="AP144" i="4" s="1"/>
  <c r="AM121" i="4"/>
  <c r="AM144" i="4" s="1"/>
  <c r="AJ121" i="4"/>
  <c r="AG121" i="4"/>
  <c r="AG144" i="4" s="1"/>
  <c r="AD121" i="4"/>
  <c r="AA121" i="4"/>
  <c r="AA144" i="4" s="1"/>
  <c r="X121" i="4"/>
  <c r="U121" i="4"/>
  <c r="R121" i="4"/>
  <c r="R144" i="4" s="1"/>
  <c r="O121" i="4"/>
  <c r="L121" i="4"/>
  <c r="J121" i="4"/>
  <c r="J144" i="4" s="1"/>
  <c r="M120" i="4"/>
  <c r="K120" i="4"/>
  <c r="G120" i="4"/>
  <c r="F120" i="4"/>
  <c r="B120" i="4"/>
  <c r="M119" i="4"/>
  <c r="P119" i="4" s="1"/>
  <c r="K119" i="4"/>
  <c r="G119" i="4"/>
  <c r="F119" i="4"/>
  <c r="B119" i="4"/>
  <c r="M118" i="4"/>
  <c r="N118" i="4" s="1"/>
  <c r="K118" i="4"/>
  <c r="G118" i="4"/>
  <c r="F118" i="4"/>
  <c r="B118" i="4"/>
  <c r="M117" i="4"/>
  <c r="P117" i="4" s="1"/>
  <c r="K117" i="4"/>
  <c r="G117" i="4"/>
  <c r="F117" i="4"/>
  <c r="B117" i="4"/>
  <c r="M116" i="4"/>
  <c r="K116" i="4"/>
  <c r="G116" i="4"/>
  <c r="F116" i="4"/>
  <c r="B116" i="4"/>
  <c r="N107" i="4"/>
  <c r="M107" i="4"/>
  <c r="P107" i="4" s="1"/>
  <c r="K107" i="4"/>
  <c r="G107" i="4"/>
  <c r="F107" i="4"/>
  <c r="B107" i="4"/>
  <c r="M106" i="4"/>
  <c r="K106" i="4"/>
  <c r="G106" i="4"/>
  <c r="F106" i="4"/>
  <c r="B106" i="4"/>
  <c r="T105" i="4"/>
  <c r="P105" i="4"/>
  <c r="S105" i="4" s="1"/>
  <c r="M105" i="4"/>
  <c r="N105" i="4" s="1"/>
  <c r="K105" i="4"/>
  <c r="G105" i="4"/>
  <c r="F105" i="4"/>
  <c r="B105" i="4"/>
  <c r="M104" i="4"/>
  <c r="K104" i="4"/>
  <c r="G104" i="4"/>
  <c r="F104" i="4"/>
  <c r="B104" i="4"/>
  <c r="M103" i="4"/>
  <c r="P103" i="4" s="1"/>
  <c r="K103" i="4"/>
  <c r="G103" i="4"/>
  <c r="F103" i="4"/>
  <c r="B103" i="4"/>
  <c r="M102" i="4"/>
  <c r="N102" i="4" s="1"/>
  <c r="K102" i="4"/>
  <c r="G102" i="4"/>
  <c r="F102" i="4"/>
  <c r="B102" i="4"/>
  <c r="N101" i="4"/>
  <c r="M101" i="4"/>
  <c r="P101" i="4" s="1"/>
  <c r="K101" i="4"/>
  <c r="G101" i="4"/>
  <c r="F101" i="4"/>
  <c r="B101" i="4"/>
  <c r="N100" i="4"/>
  <c r="M100" i="4"/>
  <c r="K100" i="4"/>
  <c r="G100" i="4"/>
  <c r="F100" i="4"/>
  <c r="B100" i="4"/>
  <c r="Q99" i="4"/>
  <c r="N99" i="4"/>
  <c r="M99" i="4"/>
  <c r="P99" i="4" s="1"/>
  <c r="S99" i="4" s="1"/>
  <c r="K99" i="4"/>
  <c r="G99" i="4"/>
  <c r="F99" i="4"/>
  <c r="B99" i="4"/>
  <c r="M98" i="4"/>
  <c r="K98" i="4"/>
  <c r="G98" i="4"/>
  <c r="F98" i="4"/>
  <c r="B98" i="4"/>
  <c r="M97" i="4"/>
  <c r="K97" i="4"/>
  <c r="G97" i="4"/>
  <c r="F97" i="4"/>
  <c r="B97" i="4"/>
  <c r="EE89" i="4"/>
  <c r="EB89" i="4"/>
  <c r="DY89" i="4"/>
  <c r="DV89" i="4"/>
  <c r="DS89" i="4"/>
  <c r="DP89" i="4"/>
  <c r="DM89" i="4"/>
  <c r="DJ89" i="4"/>
  <c r="DG89" i="4"/>
  <c r="DD89" i="4"/>
  <c r="DA89" i="4"/>
  <c r="CX89" i="4"/>
  <c r="CU89" i="4"/>
  <c r="CR89" i="4"/>
  <c r="CO89" i="4"/>
  <c r="CL89" i="4"/>
  <c r="CI89" i="4"/>
  <c r="CF89" i="4"/>
  <c r="CC89" i="4"/>
  <c r="BZ89" i="4"/>
  <c r="BW89" i="4"/>
  <c r="BT89" i="4"/>
  <c r="BQ89" i="4"/>
  <c r="BN89" i="4"/>
  <c r="BK89" i="4"/>
  <c r="BH89" i="4"/>
  <c r="BE89" i="4"/>
  <c r="BB89" i="4"/>
  <c r="AY89" i="4"/>
  <c r="AV89" i="4"/>
  <c r="AS89" i="4"/>
  <c r="AP89" i="4"/>
  <c r="AM89" i="4"/>
  <c r="AJ89" i="4"/>
  <c r="AG89" i="4"/>
  <c r="AD89" i="4"/>
  <c r="AA89" i="4"/>
  <c r="X89" i="4"/>
  <c r="U89" i="4"/>
  <c r="R89" i="4"/>
  <c r="O89" i="4"/>
  <c r="L89" i="4"/>
  <c r="J89" i="4"/>
  <c r="N88" i="4"/>
  <c r="N89" i="4" s="1"/>
  <c r="M88" i="4"/>
  <c r="M89" i="4" s="1"/>
  <c r="K88" i="4"/>
  <c r="K89" i="4" s="1"/>
  <c r="G88" i="4"/>
  <c r="F88" i="4"/>
  <c r="B88" i="4"/>
  <c r="EE85" i="4"/>
  <c r="EB85" i="4"/>
  <c r="DY85" i="4"/>
  <c r="DV85" i="4"/>
  <c r="DS85" i="4"/>
  <c r="DP85" i="4"/>
  <c r="DM85" i="4"/>
  <c r="DJ85" i="4"/>
  <c r="DG85" i="4"/>
  <c r="DD85" i="4"/>
  <c r="DA85" i="4"/>
  <c r="CX85" i="4"/>
  <c r="CU85" i="4"/>
  <c r="CR85" i="4"/>
  <c r="CO85" i="4"/>
  <c r="CL85" i="4"/>
  <c r="CI85" i="4"/>
  <c r="CF85" i="4"/>
  <c r="CC85" i="4"/>
  <c r="BZ85" i="4"/>
  <c r="BW85" i="4"/>
  <c r="BT85" i="4"/>
  <c r="BQ85" i="4"/>
  <c r="BN85" i="4"/>
  <c r="BK85" i="4"/>
  <c r="BH85" i="4"/>
  <c r="BE85" i="4"/>
  <c r="BB85" i="4"/>
  <c r="AY85" i="4"/>
  <c r="AV85" i="4"/>
  <c r="AS85" i="4"/>
  <c r="AP85" i="4"/>
  <c r="AM85" i="4"/>
  <c r="AJ85" i="4"/>
  <c r="AG85" i="4"/>
  <c r="AD85" i="4"/>
  <c r="AA85" i="4"/>
  <c r="X85" i="4"/>
  <c r="U85" i="4"/>
  <c r="R85" i="4"/>
  <c r="O85" i="4"/>
  <c r="L85" i="4"/>
  <c r="J85" i="4"/>
  <c r="M84" i="4"/>
  <c r="K84" i="4"/>
  <c r="G84" i="4"/>
  <c r="F84" i="4"/>
  <c r="B84" i="4"/>
  <c r="P83" i="4"/>
  <c r="S83" i="4" s="1"/>
  <c r="N83" i="4"/>
  <c r="M83" i="4"/>
  <c r="K83" i="4"/>
  <c r="G83" i="4"/>
  <c r="F83" i="4"/>
  <c r="B83" i="4"/>
  <c r="V82" i="4"/>
  <c r="P82" i="4"/>
  <c r="S82" i="4" s="1"/>
  <c r="T82" i="4" s="1"/>
  <c r="M82" i="4"/>
  <c r="K82" i="4"/>
  <c r="G82" i="4"/>
  <c r="F82" i="4"/>
  <c r="B82" i="4"/>
  <c r="P81" i="4"/>
  <c r="N81" i="4"/>
  <c r="M81" i="4"/>
  <c r="K81" i="4"/>
  <c r="G81" i="4"/>
  <c r="F81" i="4"/>
  <c r="B81" i="4"/>
  <c r="M69" i="4"/>
  <c r="N69" i="4" s="1"/>
  <c r="K69" i="4"/>
  <c r="G69" i="4"/>
  <c r="F69" i="4"/>
  <c r="B69" i="4"/>
  <c r="M68" i="4"/>
  <c r="P68" i="4" s="1"/>
  <c r="K68" i="4"/>
  <c r="G68" i="4"/>
  <c r="F68" i="4"/>
  <c r="B68" i="4"/>
  <c r="M67" i="4"/>
  <c r="P67" i="4" s="1"/>
  <c r="K67" i="4"/>
  <c r="G67" i="4"/>
  <c r="F67" i="4"/>
  <c r="B67" i="4"/>
  <c r="P66" i="4"/>
  <c r="M66" i="4"/>
  <c r="K66" i="4"/>
  <c r="G66" i="4"/>
  <c r="F66" i="4"/>
  <c r="B66" i="4"/>
  <c r="M65" i="4"/>
  <c r="K65" i="4"/>
  <c r="G65" i="4"/>
  <c r="F65" i="4"/>
  <c r="B65" i="4"/>
  <c r="M64" i="4"/>
  <c r="K64" i="4"/>
  <c r="G64" i="4"/>
  <c r="F64" i="4"/>
  <c r="B64" i="4"/>
  <c r="M63" i="4"/>
  <c r="K63" i="4"/>
  <c r="G63" i="4"/>
  <c r="F63" i="4"/>
  <c r="B63" i="4"/>
  <c r="M62" i="4"/>
  <c r="K62" i="4"/>
  <c r="G62" i="4"/>
  <c r="F62" i="4"/>
  <c r="B62" i="4"/>
  <c r="M61" i="4"/>
  <c r="K61" i="4"/>
  <c r="G61" i="4"/>
  <c r="F61" i="4"/>
  <c r="B61" i="4"/>
  <c r="M60" i="4"/>
  <c r="P60" i="4" s="1"/>
  <c r="S60" i="4" s="1"/>
  <c r="K60" i="4"/>
  <c r="G60" i="4"/>
  <c r="F60" i="4"/>
  <c r="B60" i="4"/>
  <c r="P59" i="4"/>
  <c r="M59" i="4"/>
  <c r="N59" i="4" s="1"/>
  <c r="K59" i="4"/>
  <c r="G59" i="4"/>
  <c r="F59" i="4"/>
  <c r="B59" i="4"/>
  <c r="EE56" i="4"/>
  <c r="EB56" i="4"/>
  <c r="DY56" i="4"/>
  <c r="DV56" i="4"/>
  <c r="DS56" i="4"/>
  <c r="DP56" i="4"/>
  <c r="DM56" i="4"/>
  <c r="DJ56" i="4"/>
  <c r="DG56" i="4"/>
  <c r="DD56" i="4"/>
  <c r="DA56" i="4"/>
  <c r="CX56" i="4"/>
  <c r="CU56" i="4"/>
  <c r="CR56" i="4"/>
  <c r="CO56" i="4"/>
  <c r="CL56" i="4"/>
  <c r="CI56" i="4"/>
  <c r="CF56" i="4"/>
  <c r="CC56" i="4"/>
  <c r="BZ56" i="4"/>
  <c r="BW56" i="4"/>
  <c r="BT56" i="4"/>
  <c r="BQ56" i="4"/>
  <c r="BN56" i="4"/>
  <c r="BK56" i="4"/>
  <c r="BH56" i="4"/>
  <c r="BE56" i="4"/>
  <c r="BB56" i="4"/>
  <c r="AY56" i="4"/>
  <c r="AV56" i="4"/>
  <c r="AS56" i="4"/>
  <c r="AP56" i="4"/>
  <c r="AM56" i="4"/>
  <c r="AJ56" i="4"/>
  <c r="AG56" i="4"/>
  <c r="AD56" i="4"/>
  <c r="AA56" i="4"/>
  <c r="X56" i="4"/>
  <c r="U56" i="4"/>
  <c r="R56" i="4"/>
  <c r="O56" i="4"/>
  <c r="L56" i="4"/>
  <c r="J56" i="4"/>
  <c r="M55" i="4"/>
  <c r="K55" i="4"/>
  <c r="G55" i="4"/>
  <c r="F55" i="4"/>
  <c r="B55" i="4"/>
  <c r="M54" i="4"/>
  <c r="K54" i="4"/>
  <c r="G54" i="4"/>
  <c r="F54" i="4"/>
  <c r="B54" i="4"/>
  <c r="P53" i="4"/>
  <c r="Q53" i="4" s="1"/>
  <c r="N53" i="4"/>
  <c r="M53" i="4"/>
  <c r="K53" i="4"/>
  <c r="G53" i="4"/>
  <c r="F53" i="4"/>
  <c r="B53" i="4"/>
  <c r="P52" i="4"/>
  <c r="S52" i="4" s="1"/>
  <c r="N52" i="4"/>
  <c r="M52" i="4"/>
  <c r="K52" i="4"/>
  <c r="G52" i="4"/>
  <c r="F52" i="4"/>
  <c r="B52" i="4"/>
  <c r="M51" i="4"/>
  <c r="K51" i="4"/>
  <c r="G51" i="4"/>
  <c r="F51" i="4"/>
  <c r="B51" i="4"/>
  <c r="M50" i="4"/>
  <c r="N50" i="4" s="1"/>
  <c r="K50" i="4"/>
  <c r="G50" i="4"/>
  <c r="F50" i="4"/>
  <c r="B50" i="4"/>
  <c r="M49" i="4"/>
  <c r="N49" i="4" s="1"/>
  <c r="K49" i="4"/>
  <c r="G49" i="4"/>
  <c r="F49" i="4"/>
  <c r="B49" i="4"/>
  <c r="EE46" i="4"/>
  <c r="EB46" i="4"/>
  <c r="DY46" i="4"/>
  <c r="DV46" i="4"/>
  <c r="DS46" i="4"/>
  <c r="DP46" i="4"/>
  <c r="DM46" i="4"/>
  <c r="DJ46" i="4"/>
  <c r="DG46" i="4"/>
  <c r="DD46" i="4"/>
  <c r="DA46" i="4"/>
  <c r="CX46" i="4"/>
  <c r="CU46" i="4"/>
  <c r="CR46" i="4"/>
  <c r="CO46" i="4"/>
  <c r="CL46" i="4"/>
  <c r="CI46" i="4"/>
  <c r="CF46" i="4"/>
  <c r="CC46" i="4"/>
  <c r="BZ46" i="4"/>
  <c r="BW46" i="4"/>
  <c r="BT46" i="4"/>
  <c r="BQ46" i="4"/>
  <c r="BN46" i="4"/>
  <c r="BK46" i="4"/>
  <c r="BH46" i="4"/>
  <c r="BE46" i="4"/>
  <c r="BB46" i="4"/>
  <c r="AY46" i="4"/>
  <c r="AV46" i="4"/>
  <c r="AS46" i="4"/>
  <c r="AP46" i="4"/>
  <c r="AM46" i="4"/>
  <c r="AJ46" i="4"/>
  <c r="AG46" i="4"/>
  <c r="AD46" i="4"/>
  <c r="AA46" i="4"/>
  <c r="X46" i="4"/>
  <c r="U46" i="4"/>
  <c r="R46" i="4"/>
  <c r="O46" i="4"/>
  <c r="L46" i="4"/>
  <c r="J46" i="4"/>
  <c r="M41" i="4"/>
  <c r="N41" i="4" s="1"/>
  <c r="K41" i="4"/>
  <c r="G41" i="4"/>
  <c r="F41" i="4"/>
  <c r="B41" i="4"/>
  <c r="P40" i="4"/>
  <c r="S40" i="4" s="1"/>
  <c r="M40" i="4"/>
  <c r="N40" i="4" s="1"/>
  <c r="K40" i="4"/>
  <c r="G40" i="4"/>
  <c r="F40" i="4"/>
  <c r="B40" i="4"/>
  <c r="M39" i="4"/>
  <c r="K39" i="4"/>
  <c r="G39" i="4"/>
  <c r="F39" i="4"/>
  <c r="B39" i="4"/>
  <c r="M38" i="4"/>
  <c r="P38" i="4" s="1"/>
  <c r="Q38" i="4" s="1"/>
  <c r="I38" i="4"/>
  <c r="N38" i="4" s="1"/>
  <c r="G38" i="4"/>
  <c r="F38" i="4"/>
  <c r="B38" i="4"/>
  <c r="EE35" i="4"/>
  <c r="EB35" i="4"/>
  <c r="DY35" i="4"/>
  <c r="DV35" i="4"/>
  <c r="DS35" i="4"/>
  <c r="DP35" i="4"/>
  <c r="DM35" i="4"/>
  <c r="DJ35" i="4"/>
  <c r="DG35" i="4"/>
  <c r="DD35" i="4"/>
  <c r="DA35" i="4"/>
  <c r="CX35" i="4"/>
  <c r="CU35" i="4"/>
  <c r="CR35" i="4"/>
  <c r="CO35" i="4"/>
  <c r="CL35" i="4"/>
  <c r="CI35" i="4"/>
  <c r="CF35" i="4"/>
  <c r="CC35" i="4"/>
  <c r="BZ35" i="4"/>
  <c r="BW35" i="4"/>
  <c r="BT35" i="4"/>
  <c r="BQ35" i="4"/>
  <c r="BN35" i="4"/>
  <c r="BK35" i="4"/>
  <c r="BH35" i="4"/>
  <c r="BE35" i="4"/>
  <c r="BB35" i="4"/>
  <c r="AY35" i="4"/>
  <c r="AV35" i="4"/>
  <c r="AS35" i="4"/>
  <c r="AP35" i="4"/>
  <c r="AM35" i="4"/>
  <c r="AJ35" i="4"/>
  <c r="AG35" i="4"/>
  <c r="AD35" i="4"/>
  <c r="AA35" i="4"/>
  <c r="X35" i="4"/>
  <c r="U35" i="4"/>
  <c r="R35" i="4"/>
  <c r="O35" i="4"/>
  <c r="L35" i="4"/>
  <c r="J35" i="4"/>
  <c r="M34" i="4"/>
  <c r="P34" i="4" s="1"/>
  <c r="K34" i="4"/>
  <c r="G34" i="4"/>
  <c r="F34" i="4"/>
  <c r="B34" i="4"/>
  <c r="M33" i="4"/>
  <c r="K33" i="4"/>
  <c r="G33" i="4"/>
  <c r="F33" i="4"/>
  <c r="B33" i="4"/>
  <c r="M32" i="4"/>
  <c r="N32" i="4" s="1"/>
  <c r="K32" i="4"/>
  <c r="G32" i="4"/>
  <c r="F32" i="4"/>
  <c r="B32" i="4"/>
  <c r="M31" i="4"/>
  <c r="K31" i="4"/>
  <c r="K35" i="4" s="1"/>
  <c r="G31" i="4"/>
  <c r="F31" i="4"/>
  <c r="B31" i="4"/>
  <c r="EE28" i="4"/>
  <c r="EB28" i="4"/>
  <c r="DY28" i="4"/>
  <c r="DV28" i="4"/>
  <c r="DS28" i="4"/>
  <c r="DP28" i="4"/>
  <c r="DM28" i="4"/>
  <c r="DJ28" i="4"/>
  <c r="DG28" i="4"/>
  <c r="DD28" i="4"/>
  <c r="DA28" i="4"/>
  <c r="CX28" i="4"/>
  <c r="CU28" i="4"/>
  <c r="CR28" i="4"/>
  <c r="CO28" i="4"/>
  <c r="CL28" i="4"/>
  <c r="CI28" i="4"/>
  <c r="CF28" i="4"/>
  <c r="CC28" i="4"/>
  <c r="BZ28" i="4"/>
  <c r="BW28" i="4"/>
  <c r="BT28" i="4"/>
  <c r="BQ28" i="4"/>
  <c r="BN28" i="4"/>
  <c r="BK28" i="4"/>
  <c r="BH28" i="4"/>
  <c r="BE28" i="4"/>
  <c r="BB28" i="4"/>
  <c r="AY28" i="4"/>
  <c r="AV28" i="4"/>
  <c r="AS28" i="4"/>
  <c r="AP28" i="4"/>
  <c r="AM28" i="4"/>
  <c r="AJ28" i="4"/>
  <c r="AG28" i="4"/>
  <c r="AD28" i="4"/>
  <c r="AA28" i="4"/>
  <c r="X28" i="4"/>
  <c r="U28" i="4"/>
  <c r="R28" i="4"/>
  <c r="O28" i="4"/>
  <c r="L28" i="4"/>
  <c r="J28" i="4"/>
  <c r="M27" i="4"/>
  <c r="P27" i="4" s="1"/>
  <c r="Q27" i="4" s="1"/>
  <c r="K27" i="4"/>
  <c r="G27" i="4"/>
  <c r="F27" i="4"/>
  <c r="B27" i="4"/>
  <c r="M26" i="4"/>
  <c r="K26" i="4"/>
  <c r="G26" i="4"/>
  <c r="F26" i="4"/>
  <c r="B26" i="4"/>
  <c r="M25" i="4"/>
  <c r="M28" i="4" s="1"/>
  <c r="K25" i="4"/>
  <c r="G25" i="4"/>
  <c r="F25" i="4"/>
  <c r="B25" i="4"/>
  <c r="EE22" i="4"/>
  <c r="EB22" i="4"/>
  <c r="DY22" i="4"/>
  <c r="DV22" i="4"/>
  <c r="DS22" i="4"/>
  <c r="DP22" i="4"/>
  <c r="DM22" i="4"/>
  <c r="DJ22" i="4"/>
  <c r="DG22" i="4"/>
  <c r="DD22" i="4"/>
  <c r="DA22" i="4"/>
  <c r="CX22" i="4"/>
  <c r="CU22" i="4"/>
  <c r="CR22" i="4"/>
  <c r="CO22" i="4"/>
  <c r="CL22" i="4"/>
  <c r="CI22" i="4"/>
  <c r="CF22" i="4"/>
  <c r="CC22" i="4"/>
  <c r="BZ22" i="4"/>
  <c r="BW22" i="4"/>
  <c r="BT22" i="4"/>
  <c r="BQ22" i="4"/>
  <c r="BN22" i="4"/>
  <c r="BK22" i="4"/>
  <c r="BH22" i="4"/>
  <c r="BE22" i="4"/>
  <c r="BB22" i="4"/>
  <c r="AY22" i="4"/>
  <c r="AV22" i="4"/>
  <c r="AS22" i="4"/>
  <c r="AP22" i="4"/>
  <c r="AM22" i="4"/>
  <c r="AJ22" i="4"/>
  <c r="AG22" i="4"/>
  <c r="AD22" i="4"/>
  <c r="AA22" i="4"/>
  <c r="X22" i="4"/>
  <c r="U22" i="4"/>
  <c r="R22" i="4"/>
  <c r="O22" i="4"/>
  <c r="L22" i="4"/>
  <c r="J22" i="4"/>
  <c r="P21" i="4"/>
  <c r="N21" i="4"/>
  <c r="M21" i="4"/>
  <c r="K21" i="4"/>
  <c r="G21" i="4"/>
  <c r="F21" i="4"/>
  <c r="B21" i="4"/>
  <c r="M20" i="4"/>
  <c r="I20" i="4"/>
  <c r="K20" i="4" s="1"/>
  <c r="G20" i="4"/>
  <c r="F20" i="4"/>
  <c r="B20" i="4"/>
  <c r="M19" i="4"/>
  <c r="I19" i="4"/>
  <c r="N19" i="4" s="1"/>
  <c r="G19" i="4"/>
  <c r="F19" i="4"/>
  <c r="B19" i="4"/>
  <c r="M18" i="4"/>
  <c r="I18" i="4"/>
  <c r="K18" i="4" s="1"/>
  <c r="G18" i="4"/>
  <c r="F18" i="4"/>
  <c r="B18" i="4"/>
  <c r="M17" i="4"/>
  <c r="I17" i="4"/>
  <c r="K17" i="4" s="1"/>
  <c r="G17" i="4"/>
  <c r="F17" i="4"/>
  <c r="B17" i="4"/>
  <c r="M16" i="4"/>
  <c r="I16" i="4"/>
  <c r="K16" i="4" s="1"/>
  <c r="G16" i="4"/>
  <c r="F16" i="4"/>
  <c r="B16" i="4"/>
  <c r="N15" i="4"/>
  <c r="M15" i="4"/>
  <c r="I15" i="4"/>
  <c r="K15" i="4" s="1"/>
  <c r="G15" i="4"/>
  <c r="F15" i="4"/>
  <c r="B15" i="4"/>
  <c r="M14" i="4"/>
  <c r="N14" i="4" s="1"/>
  <c r="K14" i="4"/>
  <c r="G14" i="4"/>
  <c r="F14" i="4"/>
  <c r="B14" i="4"/>
  <c r="M13" i="4"/>
  <c r="K13" i="4"/>
  <c r="G13" i="4"/>
  <c r="F13" i="4"/>
  <c r="B13" i="4"/>
  <c r="P12" i="4"/>
  <c r="N12" i="4"/>
  <c r="M12" i="4"/>
  <c r="Q12" i="4" s="1"/>
  <c r="K12" i="4"/>
  <c r="G12" i="4"/>
  <c r="F12" i="4"/>
  <c r="B12" i="4"/>
  <c r="A2" i="4"/>
  <c r="A1" i="4"/>
  <c r="I134" i="3"/>
  <c r="H133" i="3"/>
  <c r="G133" i="3"/>
  <c r="C133" i="3"/>
  <c r="H132" i="3"/>
  <c r="G132" i="3"/>
  <c r="C132" i="3"/>
  <c r="H131" i="3"/>
  <c r="G131" i="3"/>
  <c r="C131" i="3"/>
  <c r="H130" i="3"/>
  <c r="G130" i="3"/>
  <c r="C130" i="3"/>
  <c r="H129" i="3"/>
  <c r="G129" i="3"/>
  <c r="C129" i="3"/>
  <c r="H128" i="3"/>
  <c r="G128" i="3"/>
  <c r="C128" i="3"/>
  <c r="H127" i="3"/>
  <c r="G127" i="3"/>
  <c r="C127" i="3"/>
  <c r="H126" i="3"/>
  <c r="G126" i="3"/>
  <c r="C126" i="3"/>
  <c r="H125" i="3"/>
  <c r="G125" i="3"/>
  <c r="C125" i="3"/>
  <c r="I122" i="3"/>
  <c r="H121" i="3"/>
  <c r="G121" i="3"/>
  <c r="C121" i="3"/>
  <c r="I118" i="3"/>
  <c r="H117" i="3"/>
  <c r="G117" i="3"/>
  <c r="C117" i="3"/>
  <c r="H116" i="3"/>
  <c r="G116" i="3"/>
  <c r="C116" i="3"/>
  <c r="I113" i="3"/>
  <c r="H112" i="3"/>
  <c r="G112" i="3"/>
  <c r="C112" i="3"/>
  <c r="H111" i="3"/>
  <c r="G111" i="3"/>
  <c r="C111" i="3"/>
  <c r="H110" i="3"/>
  <c r="G110" i="3"/>
  <c r="C110" i="3"/>
  <c r="H109" i="3"/>
  <c r="G109" i="3"/>
  <c r="C109" i="3"/>
  <c r="H99" i="3"/>
  <c r="G99" i="3"/>
  <c r="C99" i="3"/>
  <c r="H98" i="3"/>
  <c r="G98" i="3"/>
  <c r="C98" i="3"/>
  <c r="H97" i="3"/>
  <c r="G97" i="3"/>
  <c r="C97" i="3"/>
  <c r="H96" i="3"/>
  <c r="G96" i="3"/>
  <c r="C96" i="3"/>
  <c r="H95" i="3"/>
  <c r="G95" i="3"/>
  <c r="C95" i="3"/>
  <c r="H94" i="3"/>
  <c r="G94" i="3"/>
  <c r="C94" i="3"/>
  <c r="H93" i="3"/>
  <c r="G93" i="3"/>
  <c r="C93" i="3"/>
  <c r="H92" i="3"/>
  <c r="G92" i="3"/>
  <c r="C92" i="3"/>
  <c r="H91" i="3"/>
  <c r="G91" i="3"/>
  <c r="C91" i="3"/>
  <c r="H90" i="3"/>
  <c r="G90" i="3"/>
  <c r="C90" i="3"/>
  <c r="H89" i="3"/>
  <c r="G89" i="3"/>
  <c r="C89" i="3"/>
  <c r="H88" i="3"/>
  <c r="G88" i="3"/>
  <c r="C88" i="3"/>
  <c r="H87" i="3"/>
  <c r="G87" i="3"/>
  <c r="C87" i="3"/>
  <c r="I78" i="3"/>
  <c r="H77" i="3"/>
  <c r="G77" i="3"/>
  <c r="C77" i="3"/>
  <c r="H76" i="3"/>
  <c r="G76" i="3"/>
  <c r="C76" i="3"/>
  <c r="H75" i="3"/>
  <c r="G75" i="3"/>
  <c r="C75" i="3"/>
  <c r="H74" i="3"/>
  <c r="G74" i="3"/>
  <c r="C74" i="3"/>
  <c r="H64" i="3"/>
  <c r="G64" i="3"/>
  <c r="C64" i="3"/>
  <c r="H63" i="3"/>
  <c r="G63" i="3"/>
  <c r="C63" i="3"/>
  <c r="H62" i="3"/>
  <c r="G62" i="3"/>
  <c r="C62" i="3"/>
  <c r="H61" i="3"/>
  <c r="G61" i="3"/>
  <c r="C61" i="3"/>
  <c r="H60" i="3"/>
  <c r="G60" i="3"/>
  <c r="C60" i="3"/>
  <c r="H59" i="3"/>
  <c r="G59" i="3"/>
  <c r="C59" i="3"/>
  <c r="H58" i="3"/>
  <c r="G58" i="3"/>
  <c r="C58" i="3"/>
  <c r="H57" i="3"/>
  <c r="G57" i="3"/>
  <c r="C57" i="3"/>
  <c r="H56" i="3"/>
  <c r="G56" i="3"/>
  <c r="C56" i="3"/>
  <c r="H55" i="3"/>
  <c r="G55" i="3"/>
  <c r="C55" i="3"/>
  <c r="H54" i="3"/>
  <c r="G54" i="3"/>
  <c r="C54" i="3"/>
  <c r="I51" i="3"/>
  <c r="H50" i="3"/>
  <c r="G50" i="3"/>
  <c r="C50" i="3"/>
  <c r="H49" i="3"/>
  <c r="G49" i="3"/>
  <c r="C49" i="3"/>
  <c r="H48" i="3"/>
  <c r="G48" i="3"/>
  <c r="C48" i="3"/>
  <c r="H47" i="3"/>
  <c r="G47" i="3"/>
  <c r="C47" i="3"/>
  <c r="H46" i="3"/>
  <c r="G46" i="3"/>
  <c r="C46" i="3"/>
  <c r="H45" i="3"/>
  <c r="G45" i="3"/>
  <c r="C45" i="3"/>
  <c r="H44" i="3"/>
  <c r="G44" i="3"/>
  <c r="C44" i="3"/>
  <c r="I41" i="3"/>
  <c r="H36" i="3"/>
  <c r="G36" i="3"/>
  <c r="C36" i="3"/>
  <c r="H35" i="3"/>
  <c r="G35" i="3"/>
  <c r="C35" i="3"/>
  <c r="H34" i="3"/>
  <c r="G34" i="3"/>
  <c r="C34" i="3"/>
  <c r="H33" i="3"/>
  <c r="G33" i="3"/>
  <c r="C33" i="3"/>
  <c r="I30" i="3"/>
  <c r="H29" i="3"/>
  <c r="G29" i="3"/>
  <c r="C29" i="3"/>
  <c r="H28" i="3"/>
  <c r="G28" i="3"/>
  <c r="C28" i="3"/>
  <c r="H27" i="3"/>
  <c r="G27" i="3"/>
  <c r="C27" i="3"/>
  <c r="H26" i="3"/>
  <c r="G26" i="3"/>
  <c r="C26" i="3"/>
  <c r="H25" i="3"/>
  <c r="G25" i="3"/>
  <c r="C25" i="3"/>
  <c r="H24" i="3"/>
  <c r="G24" i="3"/>
  <c r="C24" i="3"/>
  <c r="I21" i="3"/>
  <c r="H20" i="3"/>
  <c r="G20" i="3"/>
  <c r="C20" i="3"/>
  <c r="H19" i="3"/>
  <c r="G19" i="3"/>
  <c r="C19" i="3"/>
  <c r="H18" i="3"/>
  <c r="G18" i="3"/>
  <c r="C18" i="3"/>
  <c r="I15" i="3"/>
  <c r="H14" i="3"/>
  <c r="G14" i="3"/>
  <c r="C14" i="3"/>
  <c r="H13" i="3"/>
  <c r="G13" i="3"/>
  <c r="C13" i="3"/>
  <c r="H12" i="3"/>
  <c r="G12" i="3"/>
  <c r="C12" i="3"/>
  <c r="H11" i="3"/>
  <c r="G11" i="3"/>
  <c r="C11" i="3"/>
  <c r="H10" i="3"/>
  <c r="G10" i="3"/>
  <c r="C10" i="3"/>
  <c r="A2" i="3"/>
  <c r="A1" i="3"/>
  <c r="E35" i="2"/>
  <c r="E34" i="2"/>
  <c r="E33" i="2"/>
  <c r="E32" i="2"/>
  <c r="E31" i="2"/>
  <c r="E30" i="2"/>
  <c r="E29" i="2"/>
  <c r="E28" i="2"/>
  <c r="E27" i="2"/>
  <c r="E26" i="2"/>
  <c r="E23" i="2"/>
  <c r="E22" i="2"/>
  <c r="E21" i="2"/>
  <c r="E20" i="2"/>
  <c r="E19" i="2"/>
  <c r="E18" i="2"/>
  <c r="E17" i="2"/>
  <c r="E16" i="2"/>
  <c r="E15" i="2"/>
  <c r="E14" i="2"/>
  <c r="E13" i="2"/>
  <c r="E12" i="2"/>
  <c r="E11" i="2"/>
  <c r="E10" i="2"/>
  <c r="E9" i="2"/>
  <c r="B2" i="2"/>
  <c r="B1" i="2"/>
  <c r="E51" i="1"/>
  <c r="E50" i="1"/>
  <c r="E49" i="1"/>
  <c r="E48" i="1"/>
  <c r="E47" i="1"/>
  <c r="E46" i="1"/>
  <c r="E45" i="1"/>
  <c r="E44" i="1"/>
  <c r="E42" i="1"/>
  <c r="E41" i="1"/>
  <c r="E39" i="1"/>
  <c r="E38" i="1"/>
  <c r="E37" i="1"/>
  <c r="E36" i="1"/>
  <c r="E35" i="1"/>
  <c r="E34" i="1"/>
  <c r="E33" i="1"/>
  <c r="E32" i="1"/>
  <c r="E31" i="1"/>
  <c r="E30" i="1"/>
  <c r="E29" i="1"/>
  <c r="E28" i="1"/>
  <c r="E27" i="1"/>
  <c r="E26" i="1"/>
  <c r="E25" i="1"/>
  <c r="E24" i="1"/>
  <c r="E23" i="1"/>
  <c r="E22" i="1"/>
  <c r="E21" i="1"/>
  <c r="E20" i="1"/>
  <c r="E19" i="1"/>
  <c r="E18" i="1"/>
  <c r="E17" i="1"/>
  <c r="E16" i="1"/>
  <c r="E15" i="1"/>
  <c r="E14" i="1"/>
  <c r="E13" i="1"/>
  <c r="G12" i="1"/>
  <c r="J12" i="1" s="1"/>
  <c r="E12" i="1"/>
  <c r="E11" i="1"/>
  <c r="E10" i="1"/>
  <c r="E9" i="1"/>
  <c r="J29" i="3" l="1"/>
  <c r="K29" i="3" s="1"/>
  <c r="AT63" i="8"/>
  <c r="AV63" i="8" s="1"/>
  <c r="AX63" i="8" s="1"/>
  <c r="AZ63" i="8" s="1"/>
  <c r="BB63" i="8" s="1"/>
  <c r="BD63" i="8" s="1"/>
  <c r="BF63" i="8" s="1"/>
  <c r="BH63" i="8" s="1"/>
  <c r="BJ63" i="8" s="1"/>
  <c r="BL63" i="8" s="1"/>
  <c r="BN63" i="8" s="1"/>
  <c r="BP63" i="8" s="1"/>
  <c r="CP63" i="8"/>
  <c r="AT64" i="8"/>
  <c r="AV64" i="8" s="1"/>
  <c r="AX64" i="8" s="1"/>
  <c r="AZ64" i="8" s="1"/>
  <c r="BB64" i="8" s="1"/>
  <c r="BD64" i="8" s="1"/>
  <c r="BF64" i="8" s="1"/>
  <c r="BH64" i="8" s="1"/>
  <c r="BJ64" i="8" s="1"/>
  <c r="BL64" i="8" s="1"/>
  <c r="BN64" i="8" s="1"/>
  <c r="BP64" i="8" s="1"/>
  <c r="CP64" i="8"/>
  <c r="J85" i="8"/>
  <c r="I114" i="7"/>
  <c r="I28" i="7"/>
  <c r="L85" i="8"/>
  <c r="I115" i="7"/>
  <c r="N59" i="8"/>
  <c r="I27" i="7"/>
  <c r="I22" i="7"/>
  <c r="I95" i="7"/>
  <c r="I94" i="7"/>
  <c r="S137" i="4"/>
  <c r="V137" i="4" s="1"/>
  <c r="T137" i="4"/>
  <c r="V134" i="4"/>
  <c r="W134" i="4"/>
  <c r="S34" i="4"/>
  <c r="V34" i="4" s="1"/>
  <c r="Y34" i="4" s="1"/>
  <c r="N25" i="4"/>
  <c r="N34" i="4"/>
  <c r="S38" i="4"/>
  <c r="T38" i="4" s="1"/>
  <c r="Q60" i="4"/>
  <c r="W82" i="4"/>
  <c r="Q83" i="4"/>
  <c r="P88" i="4"/>
  <c r="Q88" i="4" s="1"/>
  <c r="Q89" i="4" s="1"/>
  <c r="AD144" i="4"/>
  <c r="CX144" i="4"/>
  <c r="N129" i="4"/>
  <c r="N130" i="4" s="1"/>
  <c r="Q134" i="4"/>
  <c r="T139" i="4"/>
  <c r="K22" i="4"/>
  <c r="P25" i="4"/>
  <c r="S25" i="4" s="1"/>
  <c r="V25" i="4" s="1"/>
  <c r="W25" i="4" s="1"/>
  <c r="K121" i="4"/>
  <c r="K144" i="4" s="1"/>
  <c r="P124" i="4"/>
  <c r="Q124" i="4" s="1"/>
  <c r="P129" i="4"/>
  <c r="M142" i="4"/>
  <c r="Q34" i="4"/>
  <c r="P32" i="4"/>
  <c r="S32" i="4" s="1"/>
  <c r="V32" i="4" s="1"/>
  <c r="P41" i="4"/>
  <c r="S41" i="4" s="1"/>
  <c r="T41" i="4" s="1"/>
  <c r="N63" i="4"/>
  <c r="Q97" i="4"/>
  <c r="N98" i="4"/>
  <c r="P118" i="4"/>
  <c r="S118" i="4" s="1"/>
  <c r="V118" i="4" s="1"/>
  <c r="Q119" i="4"/>
  <c r="G12" i="2"/>
  <c r="J12" i="2" s="1"/>
  <c r="N18" i="4"/>
  <c r="K19" i="4"/>
  <c r="N20" i="4"/>
  <c r="K38" i="4"/>
  <c r="K46" i="4" s="1"/>
  <c r="N62" i="4"/>
  <c r="P63" i="4"/>
  <c r="Q63" i="4" s="1"/>
  <c r="Q66" i="4"/>
  <c r="N67" i="4"/>
  <c r="Q82" i="4"/>
  <c r="N97" i="4"/>
  <c r="P98" i="4"/>
  <c r="Q98" i="4" s="1"/>
  <c r="N16" i="4"/>
  <c r="P18" i="4"/>
  <c r="S18" i="4" s="1"/>
  <c r="T18" i="4" s="1"/>
  <c r="P20" i="4"/>
  <c r="P62" i="4"/>
  <c r="S62" i="4" s="1"/>
  <c r="N66" i="4"/>
  <c r="N82" i="4"/>
  <c r="P97" i="4"/>
  <c r="P102" i="4"/>
  <c r="N117" i="4"/>
  <c r="CO144" i="4"/>
  <c r="DM144" i="4"/>
  <c r="Q139" i="4"/>
  <c r="P14" i="4"/>
  <c r="P16" i="4"/>
  <c r="K28" i="4"/>
  <c r="T52" i="4"/>
  <c r="X144" i="4"/>
  <c r="BT144" i="4"/>
  <c r="DP144" i="4"/>
  <c r="N139" i="4"/>
  <c r="CU91" i="4"/>
  <c r="P13" i="4"/>
  <c r="Q13" i="4" s="1"/>
  <c r="N13" i="4"/>
  <c r="N22" i="4" s="1"/>
  <c r="S27" i="4"/>
  <c r="M35" i="4"/>
  <c r="P31" i="4"/>
  <c r="Q31" i="4" s="1"/>
  <c r="N31" i="4"/>
  <c r="T32" i="4"/>
  <c r="I136" i="3"/>
  <c r="Q17" i="4"/>
  <c r="P17" i="4"/>
  <c r="AS91" i="4"/>
  <c r="BW91" i="4"/>
  <c r="J20" i="3"/>
  <c r="K20" i="3" s="1"/>
  <c r="J28" i="3"/>
  <c r="K28" i="3" s="1"/>
  <c r="G20" i="1" s="1"/>
  <c r="N17" i="4"/>
  <c r="Q21" i="4"/>
  <c r="N39" i="4"/>
  <c r="Q40" i="4"/>
  <c r="CF91" i="4"/>
  <c r="BH91" i="4"/>
  <c r="T27" i="4"/>
  <c r="V40" i="4"/>
  <c r="U91" i="4"/>
  <c r="AJ91" i="4"/>
  <c r="AY91" i="4"/>
  <c r="AY147" i="4" s="1"/>
  <c r="DM91" i="4"/>
  <c r="DM147" i="4" s="1"/>
  <c r="EB91" i="4"/>
  <c r="EB147" i="4" s="1"/>
  <c r="P26" i="4"/>
  <c r="Q26" i="4" s="1"/>
  <c r="P39" i="4"/>
  <c r="Q39" i="4" s="1"/>
  <c r="T40" i="4"/>
  <c r="P51" i="4"/>
  <c r="Q51" i="4" s="1"/>
  <c r="N51" i="4"/>
  <c r="BQ91" i="4"/>
  <c r="BQ147" i="4" s="1"/>
  <c r="J96" i="3"/>
  <c r="K96" i="3" s="1"/>
  <c r="I81" i="3"/>
  <c r="S12" i="4"/>
  <c r="P15" i="4"/>
  <c r="S21" i="4"/>
  <c r="N26" i="4"/>
  <c r="N33" i="4"/>
  <c r="M46" i="4"/>
  <c r="V18" i="4"/>
  <c r="W18" i="4" s="1"/>
  <c r="J112" i="3"/>
  <c r="K112" i="3" s="1"/>
  <c r="G25" i="2" s="1"/>
  <c r="L91" i="4"/>
  <c r="AA91" i="4"/>
  <c r="AA147" i="4" s="1"/>
  <c r="CO91" i="4"/>
  <c r="CO147" i="4" s="1"/>
  <c r="DD91" i="4"/>
  <c r="DS91" i="4"/>
  <c r="DS147" i="4" s="1"/>
  <c r="P33" i="4"/>
  <c r="P19" i="4"/>
  <c r="Q19" i="4" s="1"/>
  <c r="M22" i="4"/>
  <c r="T25" i="4"/>
  <c r="AD91" i="4"/>
  <c r="AD147" i="4" s="1"/>
  <c r="BB91" i="4"/>
  <c r="BB147" i="4" s="1"/>
  <c r="BZ91" i="4"/>
  <c r="BZ147" i="4" s="1"/>
  <c r="CX91" i="4"/>
  <c r="CX147" i="4" s="1"/>
  <c r="DV91" i="4"/>
  <c r="O91" i="4"/>
  <c r="AM91" i="4"/>
  <c r="AM147" i="4" s="1"/>
  <c r="BK91" i="4"/>
  <c r="BK147" i="4" s="1"/>
  <c r="CI91" i="4"/>
  <c r="CI147" i="4" s="1"/>
  <c r="DG91" i="4"/>
  <c r="DG147" i="4" s="1"/>
  <c r="EE91" i="4"/>
  <c r="EE147" i="4" s="1"/>
  <c r="K85" i="4"/>
  <c r="X91" i="4"/>
  <c r="X147" i="4" s="1"/>
  <c r="AV91" i="4"/>
  <c r="BT91" i="4"/>
  <c r="BT147" i="4" s="1"/>
  <c r="CR91" i="4"/>
  <c r="DP91" i="4"/>
  <c r="N27" i="4"/>
  <c r="N28" i="4" s="1"/>
  <c r="AG91" i="4"/>
  <c r="AG147" i="4" s="1"/>
  <c r="BE91" i="4"/>
  <c r="BE147" i="4" s="1"/>
  <c r="CC91" i="4"/>
  <c r="CC147" i="4" s="1"/>
  <c r="DA91" i="4"/>
  <c r="DA147" i="4" s="1"/>
  <c r="DY91" i="4"/>
  <c r="J91" i="4"/>
  <c r="J147" i="4" s="1"/>
  <c r="R91" i="4"/>
  <c r="R147" i="4" s="1"/>
  <c r="AP91" i="4"/>
  <c r="AP147" i="4" s="1"/>
  <c r="BN91" i="4"/>
  <c r="CL91" i="4"/>
  <c r="DJ91" i="4"/>
  <c r="DJ147" i="4" s="1"/>
  <c r="V52" i="4"/>
  <c r="S53" i="4"/>
  <c r="T53" i="4" s="1"/>
  <c r="P64" i="4"/>
  <c r="Q64" i="4" s="1"/>
  <c r="N64" i="4"/>
  <c r="K56" i="4"/>
  <c r="P54" i="4"/>
  <c r="Q54" i="4" s="1"/>
  <c r="N54" i="4"/>
  <c r="T60" i="4"/>
  <c r="V83" i="4"/>
  <c r="W83" i="4" s="1"/>
  <c r="M56" i="4"/>
  <c r="W60" i="4"/>
  <c r="V60" i="4"/>
  <c r="Q68" i="4"/>
  <c r="P84" i="4"/>
  <c r="Q84" i="4" s="1"/>
  <c r="N84" i="4"/>
  <c r="P49" i="4"/>
  <c r="P50" i="4"/>
  <c r="Q52" i="4"/>
  <c r="P61" i="4"/>
  <c r="S68" i="4"/>
  <c r="Q50" i="4"/>
  <c r="N61" i="4"/>
  <c r="S63" i="4"/>
  <c r="T66" i="4"/>
  <c r="S66" i="4"/>
  <c r="Q69" i="4"/>
  <c r="P69" i="4"/>
  <c r="M85" i="4"/>
  <c r="V99" i="4"/>
  <c r="T99" i="4"/>
  <c r="Y118" i="4"/>
  <c r="Q81" i="4"/>
  <c r="Y82" i="4"/>
  <c r="Z82" i="4" s="1"/>
  <c r="I62" i="7"/>
  <c r="N55" i="4"/>
  <c r="Q59" i="4"/>
  <c r="N65" i="4"/>
  <c r="Q67" i="4"/>
  <c r="S81" i="4"/>
  <c r="P55" i="4"/>
  <c r="Q55" i="4" s="1"/>
  <c r="S59" i="4"/>
  <c r="N60" i="4"/>
  <c r="P65" i="4"/>
  <c r="S67" i="4"/>
  <c r="N68" i="4"/>
  <c r="T83" i="4"/>
  <c r="S97" i="4"/>
  <c r="S124" i="4"/>
  <c r="T59" i="4"/>
  <c r="Y137" i="4"/>
  <c r="AV144" i="4"/>
  <c r="DD144" i="4"/>
  <c r="AT26" i="8"/>
  <c r="AV26" i="8" s="1"/>
  <c r="AX26" i="8" s="1"/>
  <c r="AZ26" i="8" s="1"/>
  <c r="BB26" i="8" s="1"/>
  <c r="BD26" i="8" s="1"/>
  <c r="BF26" i="8" s="1"/>
  <c r="BH26" i="8" s="1"/>
  <c r="BJ26" i="8" s="1"/>
  <c r="BL26" i="8" s="1"/>
  <c r="BN26" i="8" s="1"/>
  <c r="BP26" i="8" s="1"/>
  <c r="CP26" i="8"/>
  <c r="AT32" i="8"/>
  <c r="AV32" i="8" s="1"/>
  <c r="AX32" i="8" s="1"/>
  <c r="AZ32" i="8" s="1"/>
  <c r="BB32" i="8" s="1"/>
  <c r="BD32" i="8" s="1"/>
  <c r="BF32" i="8" s="1"/>
  <c r="BH32" i="8" s="1"/>
  <c r="BJ32" i="8" s="1"/>
  <c r="BL32" i="8" s="1"/>
  <c r="BN32" i="8" s="1"/>
  <c r="BP32" i="8" s="1"/>
  <c r="CP32" i="8"/>
  <c r="S101" i="4"/>
  <c r="Q101" i="4"/>
  <c r="P104" i="4"/>
  <c r="Q104" i="4" s="1"/>
  <c r="N104" i="4"/>
  <c r="O144" i="4"/>
  <c r="S103" i="4"/>
  <c r="T103" i="4" s="1"/>
  <c r="N106" i="4"/>
  <c r="S117" i="4"/>
  <c r="Q117" i="4"/>
  <c r="P120" i="4"/>
  <c r="Q120" i="4" s="1"/>
  <c r="N120" i="4"/>
  <c r="P125" i="4"/>
  <c r="Q125" i="4" s="1"/>
  <c r="N125" i="4"/>
  <c r="P100" i="4"/>
  <c r="Q100" i="4" s="1"/>
  <c r="Q102" i="4"/>
  <c r="N103" i="4"/>
  <c r="V105" i="4"/>
  <c r="P106" i="4"/>
  <c r="Q106" i="4" s="1"/>
  <c r="Q107" i="4"/>
  <c r="N116" i="4"/>
  <c r="T118" i="4"/>
  <c r="S119" i="4"/>
  <c r="CU144" i="4"/>
  <c r="S129" i="4"/>
  <c r="T129" i="4" s="1"/>
  <c r="T130" i="4" s="1"/>
  <c r="Q129" i="4"/>
  <c r="Q130" i="4" s="1"/>
  <c r="P130" i="4"/>
  <c r="S98" i="4"/>
  <c r="T98" i="4" s="1"/>
  <c r="S102" i="4"/>
  <c r="T102" i="4" s="1"/>
  <c r="Q103" i="4"/>
  <c r="Q105" i="4"/>
  <c r="S107" i="4"/>
  <c r="P116" i="4"/>
  <c r="T117" i="4"/>
  <c r="Q118" i="4"/>
  <c r="N119" i="4"/>
  <c r="CC144" i="4"/>
  <c r="Y138" i="4"/>
  <c r="M121" i="4"/>
  <c r="M144" i="4" s="1"/>
  <c r="W118" i="4"/>
  <c r="CF144" i="4"/>
  <c r="DY144" i="4"/>
  <c r="P136" i="4"/>
  <c r="N136" i="4"/>
  <c r="I105" i="7"/>
  <c r="AT13" i="8"/>
  <c r="AV13" i="8" s="1"/>
  <c r="AX13" i="8" s="1"/>
  <c r="AZ13" i="8" s="1"/>
  <c r="BB13" i="8" s="1"/>
  <c r="BD13" i="8" s="1"/>
  <c r="BF13" i="8" s="1"/>
  <c r="BH13" i="8" s="1"/>
  <c r="BJ13" i="8" s="1"/>
  <c r="BL13" i="8" s="1"/>
  <c r="BN13" i="8" s="1"/>
  <c r="BP13" i="8" s="1"/>
  <c r="AT34" i="8"/>
  <c r="AV34" i="8" s="1"/>
  <c r="AX34" i="8" s="1"/>
  <c r="AZ34" i="8" s="1"/>
  <c r="BB34" i="8" s="1"/>
  <c r="BD34" i="8" s="1"/>
  <c r="BF34" i="8" s="1"/>
  <c r="BH34" i="8" s="1"/>
  <c r="BJ34" i="8" s="1"/>
  <c r="BL34" i="8" s="1"/>
  <c r="BN34" i="8" s="1"/>
  <c r="BP34" i="8" s="1"/>
  <c r="CP34" i="8"/>
  <c r="BN144" i="4"/>
  <c r="BW144" i="4"/>
  <c r="W138" i="4"/>
  <c r="P140" i="4"/>
  <c r="N140" i="4"/>
  <c r="Q140" i="4"/>
  <c r="I129" i="7"/>
  <c r="L144" i="4"/>
  <c r="AJ144" i="4"/>
  <c r="BH144" i="4"/>
  <c r="T134" i="4"/>
  <c r="P135" i="4"/>
  <c r="Q135" i="4" s="1"/>
  <c r="AT18" i="8"/>
  <c r="AV18" i="8" s="1"/>
  <c r="AX18" i="8" s="1"/>
  <c r="AZ18" i="8" s="1"/>
  <c r="BB18" i="8" s="1"/>
  <c r="BD18" i="8" s="1"/>
  <c r="BF18" i="8" s="1"/>
  <c r="BH18" i="8" s="1"/>
  <c r="BJ18" i="8" s="1"/>
  <c r="BL18" i="8" s="1"/>
  <c r="BN18" i="8" s="1"/>
  <c r="BP18" i="8" s="1"/>
  <c r="AT53" i="8"/>
  <c r="AV53" i="8" s="1"/>
  <c r="AX53" i="8" s="1"/>
  <c r="AZ53" i="8" s="1"/>
  <c r="BB53" i="8" s="1"/>
  <c r="BD53" i="8" s="1"/>
  <c r="BF53" i="8" s="1"/>
  <c r="BH53" i="8" s="1"/>
  <c r="BJ53" i="8" s="1"/>
  <c r="BL53" i="8" s="1"/>
  <c r="BN53" i="8" s="1"/>
  <c r="BP53" i="8" s="1"/>
  <c r="CP53" i="8" s="1"/>
  <c r="J49" i="7" s="1"/>
  <c r="U144" i="4"/>
  <c r="AS144" i="4"/>
  <c r="BZ144" i="4"/>
  <c r="CR144" i="4"/>
  <c r="AT39" i="8"/>
  <c r="AV39" i="8" s="1"/>
  <c r="AX39" i="8" s="1"/>
  <c r="AZ39" i="8" s="1"/>
  <c r="BB39" i="8" s="1"/>
  <c r="BD39" i="8" s="1"/>
  <c r="BF39" i="8" s="1"/>
  <c r="BH39" i="8" s="1"/>
  <c r="BJ39" i="8" s="1"/>
  <c r="BL39" i="8" s="1"/>
  <c r="BN39" i="8" s="1"/>
  <c r="BP39" i="8" s="1"/>
  <c r="CP39" i="8" s="1"/>
  <c r="J35" i="7" s="1"/>
  <c r="K35" i="7" s="1"/>
  <c r="AT40" i="8"/>
  <c r="AV40" i="8" s="1"/>
  <c r="AX40" i="8" s="1"/>
  <c r="AZ40" i="8" s="1"/>
  <c r="BB40" i="8" s="1"/>
  <c r="BD40" i="8" s="1"/>
  <c r="BF40" i="8" s="1"/>
  <c r="BH40" i="8" s="1"/>
  <c r="BJ40" i="8" s="1"/>
  <c r="BL40" i="8" s="1"/>
  <c r="BN40" i="8" s="1"/>
  <c r="BP40" i="8" s="1"/>
  <c r="BB144" i="4"/>
  <c r="DV144" i="4"/>
  <c r="N124" i="4"/>
  <c r="M126" i="4"/>
  <c r="Y134" i="4"/>
  <c r="Z134" i="4" s="1"/>
  <c r="W137" i="4"/>
  <c r="AI91" i="8"/>
  <c r="AI148" i="8" s="1"/>
  <c r="I17" i="7"/>
  <c r="I93" i="7"/>
  <c r="I120" i="7"/>
  <c r="AT50" i="8"/>
  <c r="AV50" i="8" s="1"/>
  <c r="AX50" i="8" s="1"/>
  <c r="AZ50" i="8" s="1"/>
  <c r="BB50" i="8" s="1"/>
  <c r="BD50" i="8" s="1"/>
  <c r="BF50" i="8" s="1"/>
  <c r="BH50" i="8" s="1"/>
  <c r="BJ50" i="8" s="1"/>
  <c r="BL50" i="8" s="1"/>
  <c r="BN50" i="8" s="1"/>
  <c r="BP50" i="8" s="1"/>
  <c r="AT67" i="8"/>
  <c r="AV67" i="8" s="1"/>
  <c r="AX67" i="8" s="1"/>
  <c r="AZ67" i="8" s="1"/>
  <c r="BB67" i="8" s="1"/>
  <c r="BD67" i="8" s="1"/>
  <c r="BF67" i="8" s="1"/>
  <c r="BH67" i="8" s="1"/>
  <c r="BJ67" i="8" s="1"/>
  <c r="BL67" i="8" s="1"/>
  <c r="BN67" i="8" s="1"/>
  <c r="BP67" i="8" s="1"/>
  <c r="CP67" i="8"/>
  <c r="K142" i="4"/>
  <c r="I14" i="7"/>
  <c r="I48" i="7"/>
  <c r="I58" i="7"/>
  <c r="I103" i="7"/>
  <c r="I113" i="7"/>
  <c r="CP16" i="8"/>
  <c r="J16" i="7" s="1"/>
  <c r="I133" i="7"/>
  <c r="I78" i="7"/>
  <c r="I63" i="7"/>
  <c r="J59" i="7"/>
  <c r="I121" i="7"/>
  <c r="J103" i="7"/>
  <c r="K103" i="7" s="1"/>
  <c r="I59" i="7"/>
  <c r="I55" i="7"/>
  <c r="I45" i="7"/>
  <c r="I34" i="7"/>
  <c r="J28" i="7"/>
  <c r="K28" i="7" s="1"/>
  <c r="G16" i="5" s="1"/>
  <c r="J16" i="5" s="1"/>
  <c r="I21" i="7"/>
  <c r="I15" i="7"/>
  <c r="I134" i="7"/>
  <c r="I79" i="7"/>
  <c r="J22" i="7"/>
  <c r="K22" i="7" s="1"/>
  <c r="I130" i="7"/>
  <c r="BU148" i="8"/>
  <c r="BU91" i="8"/>
  <c r="AT52" i="8"/>
  <c r="AV52" i="8" s="1"/>
  <c r="AX52" i="8" s="1"/>
  <c r="AZ52" i="8" s="1"/>
  <c r="BB52" i="8" s="1"/>
  <c r="BD52" i="8" s="1"/>
  <c r="BF52" i="8" s="1"/>
  <c r="BH52" i="8" s="1"/>
  <c r="BJ52" i="8" s="1"/>
  <c r="BL52" i="8" s="1"/>
  <c r="BN52" i="8" s="1"/>
  <c r="BP52" i="8" s="1"/>
  <c r="J29" i="7"/>
  <c r="I98" i="7"/>
  <c r="I101" i="7"/>
  <c r="BW91" i="8"/>
  <c r="BW148" i="8" s="1"/>
  <c r="AT66" i="8"/>
  <c r="AV66" i="8" s="1"/>
  <c r="AX66" i="8" s="1"/>
  <c r="AZ66" i="8" s="1"/>
  <c r="BB66" i="8" s="1"/>
  <c r="BD66" i="8" s="1"/>
  <c r="BF66" i="8" s="1"/>
  <c r="BH66" i="8" s="1"/>
  <c r="BJ66" i="8" s="1"/>
  <c r="BL66" i="8" s="1"/>
  <c r="BN66" i="8" s="1"/>
  <c r="BP66" i="8" s="1"/>
  <c r="CP66" i="8" s="1"/>
  <c r="J62" i="7" s="1"/>
  <c r="K62" i="7" s="1"/>
  <c r="J116" i="7"/>
  <c r="CP14" i="8"/>
  <c r="J14" i="7" s="1"/>
  <c r="AT14" i="8"/>
  <c r="AV14" i="8" s="1"/>
  <c r="AX14" i="8" s="1"/>
  <c r="AZ14" i="8" s="1"/>
  <c r="BB14" i="8" s="1"/>
  <c r="BD14" i="8" s="1"/>
  <c r="BF14" i="8" s="1"/>
  <c r="BH14" i="8" s="1"/>
  <c r="BJ14" i="8" s="1"/>
  <c r="BL14" i="8" s="1"/>
  <c r="BN14" i="8" s="1"/>
  <c r="BP14" i="8" s="1"/>
  <c r="AT15" i="8"/>
  <c r="AV15" i="8" s="1"/>
  <c r="AX15" i="8" s="1"/>
  <c r="AZ15" i="8" s="1"/>
  <c r="BB15" i="8" s="1"/>
  <c r="BD15" i="8" s="1"/>
  <c r="BF15" i="8" s="1"/>
  <c r="BH15" i="8" s="1"/>
  <c r="BJ15" i="8" s="1"/>
  <c r="BL15" i="8" s="1"/>
  <c r="BN15" i="8" s="1"/>
  <c r="BP15" i="8" s="1"/>
  <c r="BR16" i="8"/>
  <c r="BT16" i="8" s="1"/>
  <c r="BV16" i="8" s="1"/>
  <c r="BX16" i="8" s="1"/>
  <c r="BZ16" i="8" s="1"/>
  <c r="CB16" i="8" s="1"/>
  <c r="CD16" i="8" s="1"/>
  <c r="CF16" i="8" s="1"/>
  <c r="CH16" i="8" s="1"/>
  <c r="CJ16" i="8" s="1"/>
  <c r="CL16" i="8" s="1"/>
  <c r="CN16" i="8" s="1"/>
  <c r="CR16" i="8" s="1"/>
  <c r="CQ16" i="8" s="1"/>
  <c r="P133" i="4"/>
  <c r="Q137" i="4"/>
  <c r="I12" i="7"/>
  <c r="I37" i="7"/>
  <c r="J63" i="7"/>
  <c r="I99" i="7"/>
  <c r="I137" i="7"/>
  <c r="AT33" i="8"/>
  <c r="AV33" i="8" s="1"/>
  <c r="AX33" i="8" s="1"/>
  <c r="AZ33" i="8" s="1"/>
  <c r="BB33" i="8" s="1"/>
  <c r="BD33" i="8" s="1"/>
  <c r="BF33" i="8" s="1"/>
  <c r="BH33" i="8" s="1"/>
  <c r="BJ33" i="8" s="1"/>
  <c r="BL33" i="8" s="1"/>
  <c r="BN33" i="8" s="1"/>
  <c r="BP33" i="8" s="1"/>
  <c r="CP33" i="8"/>
  <c r="J30" i="7" s="1"/>
  <c r="AT41" i="8"/>
  <c r="AV41" i="8" s="1"/>
  <c r="AX41" i="8" s="1"/>
  <c r="AZ41" i="8" s="1"/>
  <c r="BB41" i="8" s="1"/>
  <c r="BD41" i="8" s="1"/>
  <c r="BF41" i="8" s="1"/>
  <c r="BH41" i="8" s="1"/>
  <c r="BJ41" i="8" s="1"/>
  <c r="BL41" i="8" s="1"/>
  <c r="BN41" i="8" s="1"/>
  <c r="BP41" i="8" s="1"/>
  <c r="CP41" i="8" s="1"/>
  <c r="J37" i="7" s="1"/>
  <c r="K37" i="7" s="1"/>
  <c r="G21" i="5" s="1"/>
  <c r="J21" i="5" s="1"/>
  <c r="CL144" i="4"/>
  <c r="DJ144" i="4"/>
  <c r="N137" i="4"/>
  <c r="N142" i="4" s="1"/>
  <c r="T138" i="4"/>
  <c r="V139" i="4"/>
  <c r="I30" i="7"/>
  <c r="I35" i="7"/>
  <c r="I97" i="7"/>
  <c r="AT21" i="8"/>
  <c r="AV21" i="8" s="1"/>
  <c r="AX21" i="8" s="1"/>
  <c r="AZ21" i="8" s="1"/>
  <c r="BB21" i="8" s="1"/>
  <c r="BD21" i="8" s="1"/>
  <c r="BF21" i="8" s="1"/>
  <c r="BH21" i="8" s="1"/>
  <c r="BJ21" i="8" s="1"/>
  <c r="BL21" i="8" s="1"/>
  <c r="BN21" i="8" s="1"/>
  <c r="BP21" i="8" s="1"/>
  <c r="CP21" i="8" s="1"/>
  <c r="J17" i="7" s="1"/>
  <c r="K17" i="7" s="1"/>
  <c r="G12" i="5" s="1"/>
  <c r="J12" i="5" s="1"/>
  <c r="AW91" i="8"/>
  <c r="AW148" i="8" s="1"/>
  <c r="AT27" i="8"/>
  <c r="AV27" i="8" s="1"/>
  <c r="AX27" i="8" s="1"/>
  <c r="AZ27" i="8" s="1"/>
  <c r="BB27" i="8" s="1"/>
  <c r="BD27" i="8" s="1"/>
  <c r="BF27" i="8" s="1"/>
  <c r="BH27" i="8" s="1"/>
  <c r="BJ27" i="8" s="1"/>
  <c r="BL27" i="8" s="1"/>
  <c r="BN27" i="8" s="1"/>
  <c r="BP27" i="8" s="1"/>
  <c r="CP27" i="8"/>
  <c r="CP51" i="8"/>
  <c r="J47" i="7" s="1"/>
  <c r="AT51" i="8"/>
  <c r="AV51" i="8" s="1"/>
  <c r="AX51" i="8" s="1"/>
  <c r="AZ51" i="8" s="1"/>
  <c r="BB51" i="8" s="1"/>
  <c r="BD51" i="8" s="1"/>
  <c r="BF51" i="8" s="1"/>
  <c r="BH51" i="8" s="1"/>
  <c r="BJ51" i="8" s="1"/>
  <c r="BL51" i="8" s="1"/>
  <c r="BN51" i="8" s="1"/>
  <c r="BP51" i="8" s="1"/>
  <c r="J60" i="7"/>
  <c r="I77" i="7"/>
  <c r="I132" i="7"/>
  <c r="BI91" i="8"/>
  <c r="I136" i="7"/>
  <c r="BK91" i="8"/>
  <c r="BK148" i="8" s="1"/>
  <c r="AT62" i="8"/>
  <c r="AV62" i="8" s="1"/>
  <c r="AX62" i="8" s="1"/>
  <c r="AZ62" i="8" s="1"/>
  <c r="BB62" i="8" s="1"/>
  <c r="BD62" i="8" s="1"/>
  <c r="BF62" i="8" s="1"/>
  <c r="BH62" i="8" s="1"/>
  <c r="BJ62" i="8" s="1"/>
  <c r="BL62" i="8" s="1"/>
  <c r="BN62" i="8" s="1"/>
  <c r="BP62" i="8" s="1"/>
  <c r="CP62" i="8"/>
  <c r="J58" i="7" s="1"/>
  <c r="BR63" i="8"/>
  <c r="BT63" i="8" s="1"/>
  <c r="BV63" i="8" s="1"/>
  <c r="BX63" i="8" s="1"/>
  <c r="BZ63" i="8" s="1"/>
  <c r="CB63" i="8" s="1"/>
  <c r="CD63" i="8" s="1"/>
  <c r="CF63" i="8" s="1"/>
  <c r="CH63" i="8" s="1"/>
  <c r="CJ63" i="8" s="1"/>
  <c r="CL63" i="8" s="1"/>
  <c r="CN63" i="8" s="1"/>
  <c r="CR63" i="8"/>
  <c r="CQ63" i="8" s="1"/>
  <c r="AT65" i="8"/>
  <c r="AV65" i="8" s="1"/>
  <c r="AX65" i="8" s="1"/>
  <c r="AZ65" i="8" s="1"/>
  <c r="BB65" i="8" s="1"/>
  <c r="BD65" i="8" s="1"/>
  <c r="BF65" i="8" s="1"/>
  <c r="BH65" i="8" s="1"/>
  <c r="BJ65" i="8" s="1"/>
  <c r="BL65" i="8" s="1"/>
  <c r="BN65" i="8" s="1"/>
  <c r="BP65" i="8" s="1"/>
  <c r="CP65" i="8" s="1"/>
  <c r="J61" i="7" s="1"/>
  <c r="P141" i="4"/>
  <c r="Q141" i="4" s="1"/>
  <c r="I47" i="7"/>
  <c r="I51" i="7"/>
  <c r="I57" i="7"/>
  <c r="W91" i="8"/>
  <c r="W148" i="8" s="1"/>
  <c r="AK91" i="8"/>
  <c r="AK148" i="8" s="1"/>
  <c r="AT61" i="8"/>
  <c r="AV61" i="8" s="1"/>
  <c r="AX61" i="8" s="1"/>
  <c r="AZ61" i="8" s="1"/>
  <c r="BB61" i="8" s="1"/>
  <c r="BD61" i="8" s="1"/>
  <c r="BF61" i="8" s="1"/>
  <c r="BH61" i="8" s="1"/>
  <c r="BJ61" i="8" s="1"/>
  <c r="BL61" i="8" s="1"/>
  <c r="BN61" i="8" s="1"/>
  <c r="BP61" i="8" s="1"/>
  <c r="CP61" i="8" s="1"/>
  <c r="J57" i="7" s="1"/>
  <c r="K57" i="7" s="1"/>
  <c r="G37" i="5" s="1"/>
  <c r="N138" i="4"/>
  <c r="J23" i="7"/>
  <c r="I23" i="7"/>
  <c r="I36" i="7"/>
  <c r="I61" i="7"/>
  <c r="I84" i="7"/>
  <c r="I85" i="7" s="1"/>
  <c r="I91" i="8"/>
  <c r="I148" i="8" s="1"/>
  <c r="L25" i="8"/>
  <c r="J28" i="8"/>
  <c r="I65" i="7"/>
  <c r="I138" i="7"/>
  <c r="I49" i="7"/>
  <c r="K148" i="8"/>
  <c r="K91" i="8"/>
  <c r="CI91" i="8"/>
  <c r="CI148" i="8" s="1"/>
  <c r="J46" i="8"/>
  <c r="J22" i="8"/>
  <c r="M91" i="8"/>
  <c r="Y91" i="8"/>
  <c r="Y148" i="8" s="1"/>
  <c r="AM91" i="8"/>
  <c r="AM148" i="8" s="1"/>
  <c r="AY91" i="8"/>
  <c r="AY148" i="8" s="1"/>
  <c r="BY91" i="8"/>
  <c r="CK91" i="8"/>
  <c r="CK148" i="8" s="1"/>
  <c r="L22" i="8"/>
  <c r="O91" i="8"/>
  <c r="O148" i="8" s="1"/>
  <c r="AA91" i="8"/>
  <c r="AA148" i="8" s="1"/>
  <c r="BA91" i="8"/>
  <c r="BA148" i="8" s="1"/>
  <c r="BM91" i="8"/>
  <c r="BM148" i="8" s="1"/>
  <c r="CA91" i="8"/>
  <c r="CA148" i="8" s="1"/>
  <c r="CM91" i="8"/>
  <c r="CM148" i="8" s="1"/>
  <c r="AT60" i="8"/>
  <c r="AV60" i="8" s="1"/>
  <c r="AX60" i="8" s="1"/>
  <c r="AZ60" i="8" s="1"/>
  <c r="BB60" i="8" s="1"/>
  <c r="BD60" i="8" s="1"/>
  <c r="BF60" i="8" s="1"/>
  <c r="BH60" i="8" s="1"/>
  <c r="BJ60" i="8" s="1"/>
  <c r="BL60" i="8" s="1"/>
  <c r="BN60" i="8" s="1"/>
  <c r="BP60" i="8" s="1"/>
  <c r="CP60" i="8" s="1"/>
  <c r="J56" i="7" s="1"/>
  <c r="K56" i="7" s="1"/>
  <c r="G36" i="5" s="1"/>
  <c r="I13" i="7"/>
  <c r="I16" i="7"/>
  <c r="I29" i="7"/>
  <c r="I31" i="7" s="1"/>
  <c r="I46" i="7"/>
  <c r="I50" i="7"/>
  <c r="I96" i="7"/>
  <c r="I100" i="7"/>
  <c r="I104" i="7"/>
  <c r="I112" i="7"/>
  <c r="I116" i="7"/>
  <c r="I125" i="7"/>
  <c r="I126" i="7" s="1"/>
  <c r="N12" i="8"/>
  <c r="AC91" i="8"/>
  <c r="AC148" i="8" s="1"/>
  <c r="AO148" i="8"/>
  <c r="AO91" i="8"/>
  <c r="BC91" i="8"/>
  <c r="BC148" i="8" s="1"/>
  <c r="BO91" i="8"/>
  <c r="BO148" i="8" s="1"/>
  <c r="N85" i="8"/>
  <c r="P59" i="8"/>
  <c r="I56" i="7"/>
  <c r="I60" i="7"/>
  <c r="I64" i="7"/>
  <c r="I80" i="7"/>
  <c r="I131" i="7"/>
  <c r="I135" i="7"/>
  <c r="Q91" i="8"/>
  <c r="Q148" i="8" s="1"/>
  <c r="AE148" i="8"/>
  <c r="AE91" i="8"/>
  <c r="AQ91" i="8"/>
  <c r="AQ148" i="8" s="1"/>
  <c r="BQ91" i="8"/>
  <c r="BQ148" i="8" s="1"/>
  <c r="CC91" i="8"/>
  <c r="CC148" i="8" s="1"/>
  <c r="L31" i="8"/>
  <c r="J35" i="8"/>
  <c r="J91" i="8" s="1"/>
  <c r="J56" i="8"/>
  <c r="L49" i="8"/>
  <c r="BR69" i="8"/>
  <c r="BT69" i="8" s="1"/>
  <c r="BV69" i="8" s="1"/>
  <c r="BX69" i="8" s="1"/>
  <c r="BZ69" i="8" s="1"/>
  <c r="CB69" i="8" s="1"/>
  <c r="CD69" i="8" s="1"/>
  <c r="CF69" i="8" s="1"/>
  <c r="CH69" i="8" s="1"/>
  <c r="CJ69" i="8" s="1"/>
  <c r="CL69" i="8" s="1"/>
  <c r="CN69" i="8" s="1"/>
  <c r="CR69" i="8"/>
  <c r="S91" i="8"/>
  <c r="S148" i="8" s="1"/>
  <c r="AS91" i="8"/>
  <c r="BE91" i="8"/>
  <c r="BE148" i="8" s="1"/>
  <c r="BS148" i="8"/>
  <c r="BS91" i="8"/>
  <c r="CE91" i="8"/>
  <c r="CE148" i="8" s="1"/>
  <c r="AT54" i="8"/>
  <c r="AV54" i="8" s="1"/>
  <c r="AX54" i="8" s="1"/>
  <c r="AZ54" i="8" s="1"/>
  <c r="BB54" i="8" s="1"/>
  <c r="BD54" i="8" s="1"/>
  <c r="BF54" i="8" s="1"/>
  <c r="BH54" i="8" s="1"/>
  <c r="BJ54" i="8" s="1"/>
  <c r="BL54" i="8" s="1"/>
  <c r="BN54" i="8" s="1"/>
  <c r="BP54" i="8" s="1"/>
  <c r="AT55" i="8"/>
  <c r="AV55" i="8" s="1"/>
  <c r="AX55" i="8" s="1"/>
  <c r="AZ55" i="8" s="1"/>
  <c r="BB55" i="8" s="1"/>
  <c r="BD55" i="8" s="1"/>
  <c r="BF55" i="8" s="1"/>
  <c r="BH55" i="8" s="1"/>
  <c r="BJ55" i="8" s="1"/>
  <c r="BL55" i="8" s="1"/>
  <c r="BN55" i="8" s="1"/>
  <c r="BP55" i="8" s="1"/>
  <c r="CP55" i="8"/>
  <c r="J51" i="7" s="1"/>
  <c r="K51" i="7" s="1"/>
  <c r="CP69" i="8"/>
  <c r="J65" i="7" s="1"/>
  <c r="K65" i="7" s="1"/>
  <c r="G45" i="5" s="1"/>
  <c r="J45" i="5" s="1"/>
  <c r="H148" i="8"/>
  <c r="H91" i="8"/>
  <c r="U91" i="8"/>
  <c r="U148" i="8" s="1"/>
  <c r="AG91" i="8"/>
  <c r="AG148" i="8" s="1"/>
  <c r="AU91" i="8"/>
  <c r="AU148" i="8" s="1"/>
  <c r="BG91" i="8"/>
  <c r="BG148" i="8" s="1"/>
  <c r="CG91" i="8"/>
  <c r="CG148" i="8" s="1"/>
  <c r="BR64" i="8"/>
  <c r="BT64" i="8" s="1"/>
  <c r="BV64" i="8" s="1"/>
  <c r="BX64" i="8" s="1"/>
  <c r="BZ64" i="8" s="1"/>
  <c r="CB64" i="8" s="1"/>
  <c r="CD64" i="8" s="1"/>
  <c r="CF64" i="8" s="1"/>
  <c r="CH64" i="8" s="1"/>
  <c r="CJ64" i="8" s="1"/>
  <c r="CL64" i="8" s="1"/>
  <c r="CN64" i="8" s="1"/>
  <c r="CR64" i="8"/>
  <c r="CQ64" i="8" s="1"/>
  <c r="AT68" i="8"/>
  <c r="AV68" i="8" s="1"/>
  <c r="AX68" i="8" s="1"/>
  <c r="AZ68" i="8" s="1"/>
  <c r="BB68" i="8" s="1"/>
  <c r="BD68" i="8" s="1"/>
  <c r="BF68" i="8" s="1"/>
  <c r="BH68" i="8" s="1"/>
  <c r="BJ68" i="8" s="1"/>
  <c r="BL68" i="8" s="1"/>
  <c r="BN68" i="8" s="1"/>
  <c r="BP68" i="8" s="1"/>
  <c r="CP68" i="8" s="1"/>
  <c r="J64" i="7" s="1"/>
  <c r="K64" i="7" s="1"/>
  <c r="G44" i="5" s="1"/>
  <c r="J44" i="5" s="1"/>
  <c r="AT82" i="8"/>
  <c r="AV82" i="8" s="1"/>
  <c r="AX82" i="8" s="1"/>
  <c r="AZ82" i="8" s="1"/>
  <c r="BB82" i="8" s="1"/>
  <c r="BD82" i="8" s="1"/>
  <c r="BF82" i="8" s="1"/>
  <c r="BH82" i="8" s="1"/>
  <c r="BJ82" i="8" s="1"/>
  <c r="BL82" i="8" s="1"/>
  <c r="BN82" i="8" s="1"/>
  <c r="BP82" i="8" s="1"/>
  <c r="CP82" i="8" s="1"/>
  <c r="J78" i="7" s="1"/>
  <c r="K78" i="7" s="1"/>
  <c r="AT106" i="8"/>
  <c r="AV106" i="8" s="1"/>
  <c r="AX106" i="8" s="1"/>
  <c r="AZ106" i="8" s="1"/>
  <c r="BB106" i="8" s="1"/>
  <c r="BD106" i="8" s="1"/>
  <c r="BF106" i="8" s="1"/>
  <c r="BH106" i="8" s="1"/>
  <c r="BJ106" i="8" s="1"/>
  <c r="BL106" i="8" s="1"/>
  <c r="BN106" i="8" s="1"/>
  <c r="BP106" i="8" s="1"/>
  <c r="AT100" i="8"/>
  <c r="AV100" i="8" s="1"/>
  <c r="AX100" i="8" s="1"/>
  <c r="AZ100" i="8" s="1"/>
  <c r="BB100" i="8" s="1"/>
  <c r="BD100" i="8" s="1"/>
  <c r="BF100" i="8" s="1"/>
  <c r="BH100" i="8" s="1"/>
  <c r="BJ100" i="8" s="1"/>
  <c r="BL100" i="8" s="1"/>
  <c r="BN100" i="8" s="1"/>
  <c r="BP100" i="8" s="1"/>
  <c r="L38" i="8"/>
  <c r="AT81" i="8"/>
  <c r="AV81" i="8" s="1"/>
  <c r="AX81" i="8" s="1"/>
  <c r="AZ81" i="8" s="1"/>
  <c r="BB81" i="8" s="1"/>
  <c r="BD81" i="8" s="1"/>
  <c r="BF81" i="8" s="1"/>
  <c r="BH81" i="8" s="1"/>
  <c r="BJ81" i="8" s="1"/>
  <c r="BL81" i="8" s="1"/>
  <c r="BN81" i="8" s="1"/>
  <c r="BP81" i="8" s="1"/>
  <c r="CP81" i="8" s="1"/>
  <c r="J77" i="7" s="1"/>
  <c r="CP83" i="8"/>
  <c r="J79" i="7" s="1"/>
  <c r="K79" i="7" s="1"/>
  <c r="G47" i="5" s="1"/>
  <c r="J47" i="5" s="1"/>
  <c r="AT83" i="8"/>
  <c r="AV83" i="8" s="1"/>
  <c r="AX83" i="8" s="1"/>
  <c r="AZ83" i="8" s="1"/>
  <c r="BB83" i="8" s="1"/>
  <c r="BD83" i="8" s="1"/>
  <c r="BF83" i="8" s="1"/>
  <c r="BH83" i="8" s="1"/>
  <c r="BJ83" i="8" s="1"/>
  <c r="BL83" i="8" s="1"/>
  <c r="BN83" i="8" s="1"/>
  <c r="BP83" i="8" s="1"/>
  <c r="AT102" i="8"/>
  <c r="AV102" i="8" s="1"/>
  <c r="AX102" i="8" s="1"/>
  <c r="AZ102" i="8" s="1"/>
  <c r="BB102" i="8" s="1"/>
  <c r="BD102" i="8" s="1"/>
  <c r="BF102" i="8" s="1"/>
  <c r="BH102" i="8" s="1"/>
  <c r="BJ102" i="8" s="1"/>
  <c r="BL102" i="8" s="1"/>
  <c r="BN102" i="8" s="1"/>
  <c r="BP102" i="8" s="1"/>
  <c r="CP102" i="8" s="1"/>
  <c r="J98" i="7" s="1"/>
  <c r="K98" i="7" s="1"/>
  <c r="G14" i="6" s="1"/>
  <c r="J14" i="6" s="1"/>
  <c r="AT119" i="8"/>
  <c r="AV119" i="8" s="1"/>
  <c r="AX119" i="8" s="1"/>
  <c r="AZ119" i="8" s="1"/>
  <c r="BB119" i="8" s="1"/>
  <c r="BD119" i="8" s="1"/>
  <c r="BF119" i="8" s="1"/>
  <c r="BH119" i="8" s="1"/>
  <c r="BJ119" i="8" s="1"/>
  <c r="BL119" i="8" s="1"/>
  <c r="BN119" i="8" s="1"/>
  <c r="BP119" i="8" s="1"/>
  <c r="AT99" i="8"/>
  <c r="AV99" i="8" s="1"/>
  <c r="AX99" i="8" s="1"/>
  <c r="AZ99" i="8" s="1"/>
  <c r="BB99" i="8" s="1"/>
  <c r="BD99" i="8" s="1"/>
  <c r="BF99" i="8" s="1"/>
  <c r="BH99" i="8" s="1"/>
  <c r="BJ99" i="8" s="1"/>
  <c r="BL99" i="8" s="1"/>
  <c r="BN99" i="8" s="1"/>
  <c r="BP99" i="8" s="1"/>
  <c r="CP99" i="8" s="1"/>
  <c r="J95" i="7" s="1"/>
  <c r="K95" i="7" s="1"/>
  <c r="G11" i="6" s="1"/>
  <c r="CP104" i="8"/>
  <c r="J100" i="7" s="1"/>
  <c r="K100" i="7" s="1"/>
  <c r="AT104" i="8"/>
  <c r="AV104" i="8" s="1"/>
  <c r="AX104" i="8" s="1"/>
  <c r="AZ104" i="8" s="1"/>
  <c r="BB104" i="8" s="1"/>
  <c r="BD104" i="8" s="1"/>
  <c r="BF104" i="8" s="1"/>
  <c r="BH104" i="8" s="1"/>
  <c r="BJ104" i="8" s="1"/>
  <c r="BL104" i="8" s="1"/>
  <c r="BN104" i="8" s="1"/>
  <c r="BP104" i="8" s="1"/>
  <c r="AT115" i="8"/>
  <c r="AV115" i="8" s="1"/>
  <c r="AX115" i="8" s="1"/>
  <c r="AZ115" i="8" s="1"/>
  <c r="BB115" i="8" s="1"/>
  <c r="BD115" i="8" s="1"/>
  <c r="BF115" i="8" s="1"/>
  <c r="BH115" i="8" s="1"/>
  <c r="BJ115" i="8" s="1"/>
  <c r="BL115" i="8" s="1"/>
  <c r="BN115" i="8" s="1"/>
  <c r="BP115" i="8" s="1"/>
  <c r="CP115" i="8" s="1"/>
  <c r="J102" i="7" s="1"/>
  <c r="K102" i="7" s="1"/>
  <c r="G20" i="6" s="1"/>
  <c r="J20" i="6" s="1"/>
  <c r="AT101" i="8"/>
  <c r="AV101" i="8" s="1"/>
  <c r="AX101" i="8" s="1"/>
  <c r="AZ101" i="8" s="1"/>
  <c r="BB101" i="8" s="1"/>
  <c r="BD101" i="8" s="1"/>
  <c r="BF101" i="8" s="1"/>
  <c r="BH101" i="8" s="1"/>
  <c r="BJ101" i="8" s="1"/>
  <c r="BL101" i="8" s="1"/>
  <c r="BN101" i="8" s="1"/>
  <c r="BP101" i="8" s="1"/>
  <c r="CP101" i="8" s="1"/>
  <c r="J97" i="7" s="1"/>
  <c r="K97" i="7" s="1"/>
  <c r="G13" i="6" s="1"/>
  <c r="AT118" i="8"/>
  <c r="AV118" i="8" s="1"/>
  <c r="AX118" i="8" s="1"/>
  <c r="AZ118" i="8" s="1"/>
  <c r="BB118" i="8" s="1"/>
  <c r="BD118" i="8" s="1"/>
  <c r="BF118" i="8" s="1"/>
  <c r="BH118" i="8" s="1"/>
  <c r="BJ118" i="8" s="1"/>
  <c r="BL118" i="8" s="1"/>
  <c r="BN118" i="8" s="1"/>
  <c r="BP118" i="8" s="1"/>
  <c r="AT103" i="8"/>
  <c r="AV103" i="8" s="1"/>
  <c r="AX103" i="8" s="1"/>
  <c r="AZ103" i="8" s="1"/>
  <c r="BB103" i="8" s="1"/>
  <c r="BD103" i="8" s="1"/>
  <c r="BF103" i="8" s="1"/>
  <c r="BH103" i="8" s="1"/>
  <c r="BJ103" i="8" s="1"/>
  <c r="BL103" i="8" s="1"/>
  <c r="BN103" i="8" s="1"/>
  <c r="BP103" i="8" s="1"/>
  <c r="CP103" i="8" s="1"/>
  <c r="J99" i="7" s="1"/>
  <c r="K99" i="7" s="1"/>
  <c r="G15" i="6" s="1"/>
  <c r="J15" i="6" s="1"/>
  <c r="AT84" i="8"/>
  <c r="AV84" i="8" s="1"/>
  <c r="AX84" i="8" s="1"/>
  <c r="AZ84" i="8" s="1"/>
  <c r="BB84" i="8" s="1"/>
  <c r="BD84" i="8" s="1"/>
  <c r="BF84" i="8" s="1"/>
  <c r="BH84" i="8" s="1"/>
  <c r="BJ84" i="8" s="1"/>
  <c r="BL84" i="8" s="1"/>
  <c r="BN84" i="8" s="1"/>
  <c r="BP84" i="8" s="1"/>
  <c r="CP84" i="8" s="1"/>
  <c r="J80" i="7" s="1"/>
  <c r="K80" i="7" s="1"/>
  <c r="G48" i="5" s="1"/>
  <c r="J48" i="5" s="1"/>
  <c r="AT107" i="8"/>
  <c r="AV107" i="8" s="1"/>
  <c r="AX107" i="8" s="1"/>
  <c r="AZ107" i="8" s="1"/>
  <c r="BB107" i="8" s="1"/>
  <c r="BD107" i="8" s="1"/>
  <c r="BF107" i="8" s="1"/>
  <c r="BH107" i="8" s="1"/>
  <c r="BJ107" i="8" s="1"/>
  <c r="BL107" i="8" s="1"/>
  <c r="BN107" i="8" s="1"/>
  <c r="BP107" i="8" s="1"/>
  <c r="CP107" i="8" s="1"/>
  <c r="AT98" i="8"/>
  <c r="AV98" i="8" s="1"/>
  <c r="AX98" i="8" s="1"/>
  <c r="AZ98" i="8" s="1"/>
  <c r="BB98" i="8" s="1"/>
  <c r="BD98" i="8" s="1"/>
  <c r="BF98" i="8" s="1"/>
  <c r="BH98" i="8" s="1"/>
  <c r="BJ98" i="8" s="1"/>
  <c r="BL98" i="8" s="1"/>
  <c r="BN98" i="8" s="1"/>
  <c r="BP98" i="8" s="1"/>
  <c r="BR117" i="8"/>
  <c r="BT117" i="8" s="1"/>
  <c r="BV117" i="8" s="1"/>
  <c r="BX117" i="8" s="1"/>
  <c r="BZ117" i="8" s="1"/>
  <c r="CB117" i="8" s="1"/>
  <c r="CD117" i="8" s="1"/>
  <c r="CF117" i="8" s="1"/>
  <c r="CH117" i="8" s="1"/>
  <c r="CJ117" i="8" s="1"/>
  <c r="CL117" i="8" s="1"/>
  <c r="CN117" i="8" s="1"/>
  <c r="CR117" i="8" s="1"/>
  <c r="CP117" i="8"/>
  <c r="J114" i="7" s="1"/>
  <c r="K114" i="7" s="1"/>
  <c r="G22" i="6" s="1"/>
  <c r="AT116" i="8"/>
  <c r="AV116" i="8" s="1"/>
  <c r="AX116" i="8" s="1"/>
  <c r="AZ116" i="8" s="1"/>
  <c r="BB116" i="8" s="1"/>
  <c r="BD116" i="8" s="1"/>
  <c r="BF116" i="8" s="1"/>
  <c r="BH116" i="8" s="1"/>
  <c r="BJ116" i="8" s="1"/>
  <c r="BL116" i="8" s="1"/>
  <c r="BN116" i="8" s="1"/>
  <c r="BP116" i="8" s="1"/>
  <c r="CP116" i="8"/>
  <c r="J113" i="7" s="1"/>
  <c r="K113" i="7" s="1"/>
  <c r="G21" i="6" s="1"/>
  <c r="CP120" i="8"/>
  <c r="J112" i="7" s="1"/>
  <c r="K112" i="7" s="1"/>
  <c r="AT120" i="8"/>
  <c r="AV120" i="8" s="1"/>
  <c r="AX120" i="8" s="1"/>
  <c r="AZ120" i="8" s="1"/>
  <c r="BB120" i="8" s="1"/>
  <c r="BD120" i="8" s="1"/>
  <c r="BF120" i="8" s="1"/>
  <c r="BH120" i="8" s="1"/>
  <c r="BJ120" i="8" s="1"/>
  <c r="BL120" i="8" s="1"/>
  <c r="BN120" i="8" s="1"/>
  <c r="BP120" i="8" s="1"/>
  <c r="AT105" i="8"/>
  <c r="AV105" i="8" s="1"/>
  <c r="AX105" i="8" s="1"/>
  <c r="AZ105" i="8" s="1"/>
  <c r="BB105" i="8" s="1"/>
  <c r="BD105" i="8" s="1"/>
  <c r="BF105" i="8" s="1"/>
  <c r="BH105" i="8" s="1"/>
  <c r="BJ105" i="8" s="1"/>
  <c r="BL105" i="8" s="1"/>
  <c r="BN105" i="8" s="1"/>
  <c r="BP105" i="8" s="1"/>
  <c r="CP105" i="8" s="1"/>
  <c r="J101" i="7" s="1"/>
  <c r="K101" i="7" s="1"/>
  <c r="N88" i="8"/>
  <c r="L89" i="8"/>
  <c r="AT135" i="8"/>
  <c r="AV135" i="8" s="1"/>
  <c r="AX135" i="8" s="1"/>
  <c r="AZ135" i="8" s="1"/>
  <c r="BB135" i="8" s="1"/>
  <c r="BD135" i="8" s="1"/>
  <c r="BF135" i="8" s="1"/>
  <c r="BH135" i="8" s="1"/>
  <c r="BJ135" i="8" s="1"/>
  <c r="BL135" i="8" s="1"/>
  <c r="BN135" i="8" s="1"/>
  <c r="BP135" i="8" s="1"/>
  <c r="J89" i="8"/>
  <c r="R124" i="8"/>
  <c r="P126" i="8"/>
  <c r="AC145" i="8"/>
  <c r="AT137" i="8"/>
  <c r="AV137" i="8" s="1"/>
  <c r="AX137" i="8" s="1"/>
  <c r="AZ137" i="8" s="1"/>
  <c r="BB137" i="8" s="1"/>
  <c r="BD137" i="8" s="1"/>
  <c r="BF137" i="8" s="1"/>
  <c r="BH137" i="8" s="1"/>
  <c r="BJ137" i="8" s="1"/>
  <c r="BL137" i="8" s="1"/>
  <c r="BN137" i="8" s="1"/>
  <c r="BP137" i="8" s="1"/>
  <c r="AT141" i="8"/>
  <c r="AV141" i="8" s="1"/>
  <c r="AX141" i="8" s="1"/>
  <c r="AZ141" i="8" s="1"/>
  <c r="BB141" i="8" s="1"/>
  <c r="BD141" i="8" s="1"/>
  <c r="BF141" i="8" s="1"/>
  <c r="BH141" i="8" s="1"/>
  <c r="BJ141" i="8" s="1"/>
  <c r="BL141" i="8" s="1"/>
  <c r="BN141" i="8" s="1"/>
  <c r="BP141" i="8" s="1"/>
  <c r="J145" i="8"/>
  <c r="J121" i="8"/>
  <c r="L97" i="8"/>
  <c r="AT125" i="8"/>
  <c r="AV125" i="8" s="1"/>
  <c r="AX125" i="8" s="1"/>
  <c r="AZ125" i="8" s="1"/>
  <c r="BB125" i="8" s="1"/>
  <c r="BD125" i="8" s="1"/>
  <c r="BF125" i="8" s="1"/>
  <c r="BH125" i="8" s="1"/>
  <c r="BJ125" i="8" s="1"/>
  <c r="BL125" i="8" s="1"/>
  <c r="BN125" i="8" s="1"/>
  <c r="BP125" i="8" s="1"/>
  <c r="CP125" i="8" s="1"/>
  <c r="J121" i="7" s="1"/>
  <c r="K121" i="7" s="1"/>
  <c r="G25" i="6" s="1"/>
  <c r="J25" i="6" s="1"/>
  <c r="CP138" i="8"/>
  <c r="J134" i="7" s="1"/>
  <c r="K134" i="7" s="1"/>
  <c r="G33" i="6" s="1"/>
  <c r="AT138" i="8"/>
  <c r="AV138" i="8" s="1"/>
  <c r="AX138" i="8" s="1"/>
  <c r="AZ138" i="8" s="1"/>
  <c r="BB138" i="8" s="1"/>
  <c r="BD138" i="8" s="1"/>
  <c r="BF138" i="8" s="1"/>
  <c r="BH138" i="8" s="1"/>
  <c r="BJ138" i="8" s="1"/>
  <c r="BL138" i="8" s="1"/>
  <c r="BN138" i="8" s="1"/>
  <c r="BP138" i="8" s="1"/>
  <c r="CP134" i="8"/>
  <c r="J130" i="7" s="1"/>
  <c r="K130" i="7" s="1"/>
  <c r="G29" i="6" s="1"/>
  <c r="J29" i="6" s="1"/>
  <c r="AT134" i="8"/>
  <c r="AV134" i="8" s="1"/>
  <c r="AX134" i="8" s="1"/>
  <c r="AZ134" i="8" s="1"/>
  <c r="BB134" i="8" s="1"/>
  <c r="BD134" i="8" s="1"/>
  <c r="BF134" i="8" s="1"/>
  <c r="BH134" i="8" s="1"/>
  <c r="BJ134" i="8" s="1"/>
  <c r="BL134" i="8" s="1"/>
  <c r="BN134" i="8" s="1"/>
  <c r="BP134" i="8" s="1"/>
  <c r="BR136" i="8"/>
  <c r="BT136" i="8" s="1"/>
  <c r="BV136" i="8" s="1"/>
  <c r="BX136" i="8" s="1"/>
  <c r="BZ136" i="8" s="1"/>
  <c r="CB136" i="8" s="1"/>
  <c r="CD136" i="8" s="1"/>
  <c r="CF136" i="8" s="1"/>
  <c r="CH136" i="8" s="1"/>
  <c r="CJ136" i="8" s="1"/>
  <c r="CL136" i="8" s="1"/>
  <c r="CN136" i="8" s="1"/>
  <c r="CR136" i="8" s="1"/>
  <c r="CQ136" i="8" s="1"/>
  <c r="CP136" i="8"/>
  <c r="J132" i="7" s="1"/>
  <c r="K132" i="7" s="1"/>
  <c r="G31" i="6" s="1"/>
  <c r="AT140" i="8"/>
  <c r="AV140" i="8" s="1"/>
  <c r="AX140" i="8" s="1"/>
  <c r="AZ140" i="8" s="1"/>
  <c r="BB140" i="8" s="1"/>
  <c r="BD140" i="8" s="1"/>
  <c r="BF140" i="8" s="1"/>
  <c r="BH140" i="8" s="1"/>
  <c r="BJ140" i="8" s="1"/>
  <c r="BL140" i="8" s="1"/>
  <c r="BN140" i="8" s="1"/>
  <c r="BP140" i="8" s="1"/>
  <c r="CP140" i="8" s="1"/>
  <c r="J136" i="7" s="1"/>
  <c r="K136" i="7" s="1"/>
  <c r="G35" i="6" s="1"/>
  <c r="BI145" i="8"/>
  <c r="CP142" i="8"/>
  <c r="J138" i="7" s="1"/>
  <c r="AT142" i="8"/>
  <c r="AV142" i="8" s="1"/>
  <c r="AX142" i="8" s="1"/>
  <c r="AZ142" i="8" s="1"/>
  <c r="BB142" i="8" s="1"/>
  <c r="BD142" i="8" s="1"/>
  <c r="BF142" i="8" s="1"/>
  <c r="BH142" i="8" s="1"/>
  <c r="BJ142" i="8" s="1"/>
  <c r="BL142" i="8" s="1"/>
  <c r="BN142" i="8" s="1"/>
  <c r="BP142" i="8" s="1"/>
  <c r="R129" i="8"/>
  <c r="P130" i="8"/>
  <c r="AT139" i="8"/>
  <c r="AV139" i="8" s="1"/>
  <c r="AX139" i="8" s="1"/>
  <c r="AZ139" i="8" s="1"/>
  <c r="BB139" i="8" s="1"/>
  <c r="BD139" i="8" s="1"/>
  <c r="BF139" i="8" s="1"/>
  <c r="BH139" i="8" s="1"/>
  <c r="BJ139" i="8" s="1"/>
  <c r="BL139" i="8" s="1"/>
  <c r="BN139" i="8" s="1"/>
  <c r="BP139" i="8" s="1"/>
  <c r="CP139" i="8" s="1"/>
  <c r="J135" i="7" s="1"/>
  <c r="K135" i="7" s="1"/>
  <c r="G34" i="6" s="1"/>
  <c r="M145" i="8"/>
  <c r="AS145" i="8"/>
  <c r="N126" i="8"/>
  <c r="N130" i="8"/>
  <c r="J143" i="8"/>
  <c r="L133" i="8"/>
  <c r="L126" i="8"/>
  <c r="L130" i="8"/>
  <c r="BY145" i="8"/>
  <c r="AJ147" i="4" l="1"/>
  <c r="BN147" i="4"/>
  <c r="CR147" i="4"/>
  <c r="DY147" i="4"/>
  <c r="V38" i="4"/>
  <c r="AS148" i="8"/>
  <c r="K58" i="7"/>
  <c r="G38" i="5" s="1"/>
  <c r="K30" i="7"/>
  <c r="K49" i="7"/>
  <c r="P21" i="5" s="1"/>
  <c r="P32" i="5" s="1"/>
  <c r="CQ117" i="8"/>
  <c r="K47" i="7"/>
  <c r="Q21" i="5" s="1"/>
  <c r="Q33" i="5" s="1"/>
  <c r="J33" i="5" s="1"/>
  <c r="CQ69" i="8"/>
  <c r="G13" i="5"/>
  <c r="J13" i="5" s="1"/>
  <c r="K77" i="7"/>
  <c r="G46" i="5" s="1"/>
  <c r="J46" i="5" s="1"/>
  <c r="M148" i="8"/>
  <c r="K23" i="7"/>
  <c r="K16" i="7"/>
  <c r="BI148" i="8"/>
  <c r="K63" i="7"/>
  <c r="BY148" i="8"/>
  <c r="K61" i="7"/>
  <c r="G41" i="5" s="1"/>
  <c r="K14" i="7"/>
  <c r="G11" i="5" s="1"/>
  <c r="J11" i="5" s="1"/>
  <c r="DP147" i="4"/>
  <c r="W34" i="4"/>
  <c r="Q20" i="4"/>
  <c r="S20" i="4"/>
  <c r="T20" i="4"/>
  <c r="T34" i="4"/>
  <c r="BH147" i="4"/>
  <c r="N126" i="4"/>
  <c r="Q126" i="4"/>
  <c r="N56" i="4"/>
  <c r="P46" i="4"/>
  <c r="T62" i="4"/>
  <c r="CF147" i="4"/>
  <c r="S88" i="4"/>
  <c r="T88" i="4" s="1"/>
  <c r="T89" i="4" s="1"/>
  <c r="DV147" i="4"/>
  <c r="V62" i="4"/>
  <c r="W62" i="4" s="1"/>
  <c r="DD147" i="4"/>
  <c r="P22" i="4"/>
  <c r="Q32" i="4"/>
  <c r="Q25" i="4"/>
  <c r="Q28" i="4" s="1"/>
  <c r="N121" i="4"/>
  <c r="N144" i="4" s="1"/>
  <c r="P89" i="4"/>
  <c r="N85" i="4"/>
  <c r="CL147" i="4"/>
  <c r="AV147" i="4"/>
  <c r="BW147" i="4"/>
  <c r="Q18" i="4"/>
  <c r="Q41" i="4"/>
  <c r="Q46" i="4" s="1"/>
  <c r="U147" i="4"/>
  <c r="AS147" i="4"/>
  <c r="CU147" i="4"/>
  <c r="Q16" i="4"/>
  <c r="S16" i="4"/>
  <c r="Q62" i="4"/>
  <c r="O147" i="4"/>
  <c r="L147" i="4"/>
  <c r="N46" i="4"/>
  <c r="Q14" i="4"/>
  <c r="S14" i="4"/>
  <c r="G12" i="6"/>
  <c r="J12" i="6" s="1"/>
  <c r="G42" i="5"/>
  <c r="J42" i="5" s="1"/>
  <c r="P28" i="5"/>
  <c r="P24" i="5"/>
  <c r="P34" i="5"/>
  <c r="P26" i="5"/>
  <c r="P33" i="5"/>
  <c r="P25" i="5"/>
  <c r="P30" i="5"/>
  <c r="P23" i="5"/>
  <c r="P27" i="5"/>
  <c r="P29" i="5"/>
  <c r="J148" i="8"/>
  <c r="Q121" i="4"/>
  <c r="Q34" i="5"/>
  <c r="J34" i="5" s="1"/>
  <c r="Q26" i="5"/>
  <c r="J26" i="5" s="1"/>
  <c r="Q32" i="5"/>
  <c r="J32" i="5" s="1"/>
  <c r="Q31" i="5"/>
  <c r="J31" i="5" s="1"/>
  <c r="Q24" i="5"/>
  <c r="J24" i="5" s="1"/>
  <c r="Q23" i="5"/>
  <c r="Q30" i="5"/>
  <c r="J30" i="5" s="1"/>
  <c r="Q29" i="5"/>
  <c r="J29" i="5" s="1"/>
  <c r="V119" i="4"/>
  <c r="P121" i="4"/>
  <c r="V81" i="4"/>
  <c r="AB34" i="4"/>
  <c r="AC34" i="4" s="1"/>
  <c r="BR118" i="8"/>
  <c r="BT118" i="8" s="1"/>
  <c r="BV118" i="8" s="1"/>
  <c r="BX118" i="8" s="1"/>
  <c r="BZ118" i="8" s="1"/>
  <c r="CB118" i="8" s="1"/>
  <c r="CD118" i="8" s="1"/>
  <c r="CF118" i="8" s="1"/>
  <c r="CH118" i="8" s="1"/>
  <c r="CJ118" i="8" s="1"/>
  <c r="CL118" i="8" s="1"/>
  <c r="CN118" i="8" s="1"/>
  <c r="CR118" i="8" s="1"/>
  <c r="CQ118" i="8" s="1"/>
  <c r="V63" i="4"/>
  <c r="BR105" i="8"/>
  <c r="BT105" i="8" s="1"/>
  <c r="BV105" i="8" s="1"/>
  <c r="BX105" i="8" s="1"/>
  <c r="BZ105" i="8" s="1"/>
  <c r="CB105" i="8" s="1"/>
  <c r="CD105" i="8" s="1"/>
  <c r="CF105" i="8" s="1"/>
  <c r="CH105" i="8" s="1"/>
  <c r="CJ105" i="8" s="1"/>
  <c r="CL105" i="8" s="1"/>
  <c r="CN105" i="8" s="1"/>
  <c r="CR105" i="8" s="1"/>
  <c r="CQ105" i="8" s="1"/>
  <c r="CP118" i="8"/>
  <c r="J115" i="7" s="1"/>
  <c r="K115" i="7" s="1"/>
  <c r="G23" i="6" s="1"/>
  <c r="BR82" i="8"/>
  <c r="BT82" i="8" s="1"/>
  <c r="BV82" i="8" s="1"/>
  <c r="BX82" i="8" s="1"/>
  <c r="BZ82" i="8" s="1"/>
  <c r="CB82" i="8" s="1"/>
  <c r="CD82" i="8" s="1"/>
  <c r="CF82" i="8" s="1"/>
  <c r="CH82" i="8" s="1"/>
  <c r="CJ82" i="8" s="1"/>
  <c r="CL82" i="8" s="1"/>
  <c r="CN82" i="8" s="1"/>
  <c r="CR82" i="8" s="1"/>
  <c r="CQ82" i="8" s="1"/>
  <c r="N49" i="8"/>
  <c r="L56" i="8"/>
  <c r="CR27" i="8"/>
  <c r="CQ27" i="8" s="1"/>
  <c r="BR27" i="8"/>
  <c r="BT27" i="8" s="1"/>
  <c r="BV27" i="8" s="1"/>
  <c r="BX27" i="8" s="1"/>
  <c r="BZ27" i="8" s="1"/>
  <c r="CB27" i="8" s="1"/>
  <c r="CD27" i="8" s="1"/>
  <c r="CF27" i="8" s="1"/>
  <c r="CH27" i="8" s="1"/>
  <c r="CJ27" i="8" s="1"/>
  <c r="CL27" i="8" s="1"/>
  <c r="CN27" i="8" s="1"/>
  <c r="BR41" i="8"/>
  <c r="BT41" i="8" s="1"/>
  <c r="BV41" i="8" s="1"/>
  <c r="BX41" i="8" s="1"/>
  <c r="BZ41" i="8" s="1"/>
  <c r="CB41" i="8" s="1"/>
  <c r="CD41" i="8" s="1"/>
  <c r="CF41" i="8" s="1"/>
  <c r="CH41" i="8" s="1"/>
  <c r="CJ41" i="8" s="1"/>
  <c r="CL41" i="8" s="1"/>
  <c r="CN41" i="8" s="1"/>
  <c r="CR41" i="8" s="1"/>
  <c r="CQ41" i="8" s="1"/>
  <c r="I117" i="7"/>
  <c r="CR18" i="8"/>
  <c r="CQ18" i="8" s="1"/>
  <c r="BR18" i="8"/>
  <c r="BT18" i="8" s="1"/>
  <c r="BV18" i="8" s="1"/>
  <c r="BX18" i="8" s="1"/>
  <c r="BZ18" i="8" s="1"/>
  <c r="CB18" i="8" s="1"/>
  <c r="CD18" i="8" s="1"/>
  <c r="CF18" i="8" s="1"/>
  <c r="CH18" i="8" s="1"/>
  <c r="CJ18" i="8" s="1"/>
  <c r="CL18" i="8" s="1"/>
  <c r="CN18" i="8" s="1"/>
  <c r="S140" i="4"/>
  <c r="T136" i="4"/>
  <c r="S136" i="4"/>
  <c r="Y105" i="4"/>
  <c r="V101" i="4"/>
  <c r="S65" i="4"/>
  <c r="T65" i="4" s="1"/>
  <c r="T63" i="4"/>
  <c r="Z60" i="4"/>
  <c r="Y60" i="4"/>
  <c r="M91" i="4"/>
  <c r="M147" i="4" s="1"/>
  <c r="V41" i="4"/>
  <c r="S33" i="4"/>
  <c r="I138" i="3"/>
  <c r="Y32" i="4"/>
  <c r="BR137" i="8"/>
  <c r="BT137" i="8" s="1"/>
  <c r="BV137" i="8" s="1"/>
  <c r="BX137" i="8" s="1"/>
  <c r="BZ137" i="8" s="1"/>
  <c r="CB137" i="8" s="1"/>
  <c r="CD137" i="8" s="1"/>
  <c r="CF137" i="8" s="1"/>
  <c r="CH137" i="8" s="1"/>
  <c r="CJ137" i="8" s="1"/>
  <c r="CL137" i="8" s="1"/>
  <c r="CN137" i="8" s="1"/>
  <c r="CR137" i="8"/>
  <c r="CQ137" i="8" s="1"/>
  <c r="S116" i="4"/>
  <c r="T116" i="4" s="1"/>
  <c r="S19" i="4"/>
  <c r="Z34" i="4"/>
  <c r="L143" i="8"/>
  <c r="N133" i="8"/>
  <c r="L121" i="8"/>
  <c r="L145" i="8" s="1"/>
  <c r="N97" i="8"/>
  <c r="BR98" i="8"/>
  <c r="BT98" i="8" s="1"/>
  <c r="BV98" i="8" s="1"/>
  <c r="BX98" i="8" s="1"/>
  <c r="BZ98" i="8" s="1"/>
  <c r="CB98" i="8" s="1"/>
  <c r="CD98" i="8" s="1"/>
  <c r="CF98" i="8" s="1"/>
  <c r="CH98" i="8" s="1"/>
  <c r="CJ98" i="8" s="1"/>
  <c r="CL98" i="8" s="1"/>
  <c r="CN98" i="8" s="1"/>
  <c r="CR98" i="8" s="1"/>
  <c r="CQ98" i="8" s="1"/>
  <c r="BR119" i="8"/>
  <c r="BT119" i="8" s="1"/>
  <c r="BV119" i="8" s="1"/>
  <c r="BX119" i="8" s="1"/>
  <c r="BZ119" i="8" s="1"/>
  <c r="CB119" i="8" s="1"/>
  <c r="CD119" i="8" s="1"/>
  <c r="CF119" i="8" s="1"/>
  <c r="CH119" i="8" s="1"/>
  <c r="CJ119" i="8" s="1"/>
  <c r="CL119" i="8" s="1"/>
  <c r="CN119" i="8" s="1"/>
  <c r="CR119" i="8" s="1"/>
  <c r="CQ119" i="8" s="1"/>
  <c r="L28" i="8"/>
  <c r="N25" i="8"/>
  <c r="BR65" i="8"/>
  <c r="BT65" i="8" s="1"/>
  <c r="BV65" i="8" s="1"/>
  <c r="BX65" i="8" s="1"/>
  <c r="BZ65" i="8" s="1"/>
  <c r="CB65" i="8" s="1"/>
  <c r="CD65" i="8" s="1"/>
  <c r="CF65" i="8" s="1"/>
  <c r="CH65" i="8" s="1"/>
  <c r="CJ65" i="8" s="1"/>
  <c r="CL65" i="8" s="1"/>
  <c r="CN65" i="8" s="1"/>
  <c r="CR65" i="8" s="1"/>
  <c r="CQ65" i="8" s="1"/>
  <c r="K60" i="7"/>
  <c r="G40" i="5" s="1"/>
  <c r="Y139" i="4"/>
  <c r="Z139" i="4"/>
  <c r="BR15" i="8"/>
  <c r="BT15" i="8" s="1"/>
  <c r="BV15" i="8" s="1"/>
  <c r="BX15" i="8" s="1"/>
  <c r="BZ15" i="8" s="1"/>
  <c r="CB15" i="8" s="1"/>
  <c r="CD15" i="8" s="1"/>
  <c r="CF15" i="8" s="1"/>
  <c r="CH15" i="8" s="1"/>
  <c r="CJ15" i="8" s="1"/>
  <c r="CL15" i="8" s="1"/>
  <c r="CN15" i="8" s="1"/>
  <c r="CR15" i="8"/>
  <c r="BR52" i="8"/>
  <c r="BT52" i="8" s="1"/>
  <c r="BV52" i="8" s="1"/>
  <c r="BX52" i="8" s="1"/>
  <c r="BZ52" i="8" s="1"/>
  <c r="CB52" i="8" s="1"/>
  <c r="CD52" i="8" s="1"/>
  <c r="CF52" i="8" s="1"/>
  <c r="CH52" i="8" s="1"/>
  <c r="CJ52" i="8" s="1"/>
  <c r="CL52" i="8" s="1"/>
  <c r="CN52" i="8" s="1"/>
  <c r="CR52" i="8" s="1"/>
  <c r="CQ52" i="8" s="1"/>
  <c r="I52" i="7"/>
  <c r="K59" i="7"/>
  <c r="G39" i="5" s="1"/>
  <c r="BR40" i="8"/>
  <c r="BT40" i="8" s="1"/>
  <c r="BV40" i="8" s="1"/>
  <c r="BX40" i="8" s="1"/>
  <c r="BZ40" i="8" s="1"/>
  <c r="CB40" i="8" s="1"/>
  <c r="CD40" i="8" s="1"/>
  <c r="CF40" i="8" s="1"/>
  <c r="CH40" i="8" s="1"/>
  <c r="CJ40" i="8" s="1"/>
  <c r="CL40" i="8" s="1"/>
  <c r="CN40" i="8" s="1"/>
  <c r="CR40" i="8" s="1"/>
  <c r="CQ40" i="8" s="1"/>
  <c r="CP18" i="8"/>
  <c r="CR34" i="8"/>
  <c r="CQ34" i="8" s="1"/>
  <c r="BR34" i="8"/>
  <c r="BT34" i="8" s="1"/>
  <c r="BV34" i="8" s="1"/>
  <c r="BX34" i="8" s="1"/>
  <c r="BZ34" i="8" s="1"/>
  <c r="CB34" i="8" s="1"/>
  <c r="CD34" i="8" s="1"/>
  <c r="CF34" i="8" s="1"/>
  <c r="CH34" i="8" s="1"/>
  <c r="CJ34" i="8" s="1"/>
  <c r="CL34" i="8" s="1"/>
  <c r="CN34" i="8" s="1"/>
  <c r="AB138" i="4"/>
  <c r="AC138" i="4" s="1"/>
  <c r="W105" i="4"/>
  <c r="V117" i="4"/>
  <c r="W117" i="4"/>
  <c r="AC118" i="4"/>
  <c r="AB118" i="4"/>
  <c r="W68" i="4"/>
  <c r="V68" i="4"/>
  <c r="Y52" i="4"/>
  <c r="Z52" i="4" s="1"/>
  <c r="Y40" i="4"/>
  <c r="Z40" i="4" s="1"/>
  <c r="V27" i="4"/>
  <c r="W32" i="4"/>
  <c r="I122" i="7"/>
  <c r="BR139" i="8"/>
  <c r="BT139" i="8" s="1"/>
  <c r="BV139" i="8" s="1"/>
  <c r="BX139" i="8" s="1"/>
  <c r="BZ139" i="8" s="1"/>
  <c r="CB139" i="8" s="1"/>
  <c r="CD139" i="8" s="1"/>
  <c r="CF139" i="8" s="1"/>
  <c r="CH139" i="8" s="1"/>
  <c r="CJ139" i="8" s="1"/>
  <c r="CL139" i="8" s="1"/>
  <c r="CN139" i="8" s="1"/>
  <c r="CR139" i="8"/>
  <c r="CQ139" i="8" s="1"/>
  <c r="CP137" i="8"/>
  <c r="J133" i="7" s="1"/>
  <c r="K133" i="7" s="1"/>
  <c r="G32" i="6" s="1"/>
  <c r="J32" i="6" s="1"/>
  <c r="BR81" i="8"/>
  <c r="BT81" i="8" s="1"/>
  <c r="BV81" i="8" s="1"/>
  <c r="BX81" i="8" s="1"/>
  <c r="BZ81" i="8" s="1"/>
  <c r="CB81" i="8" s="1"/>
  <c r="CD81" i="8" s="1"/>
  <c r="CF81" i="8" s="1"/>
  <c r="CH81" i="8" s="1"/>
  <c r="CJ81" i="8" s="1"/>
  <c r="CL81" i="8" s="1"/>
  <c r="CN81" i="8" s="1"/>
  <c r="CR81" i="8" s="1"/>
  <c r="CQ81" i="8" s="1"/>
  <c r="N22" i="8"/>
  <c r="P12" i="8"/>
  <c r="T119" i="4"/>
  <c r="V67" i="4"/>
  <c r="R130" i="8"/>
  <c r="T129" i="8"/>
  <c r="R126" i="8"/>
  <c r="T124" i="8"/>
  <c r="BR120" i="8"/>
  <c r="BT120" i="8" s="1"/>
  <c r="BV120" i="8" s="1"/>
  <c r="BX120" i="8" s="1"/>
  <c r="BZ120" i="8" s="1"/>
  <c r="CB120" i="8" s="1"/>
  <c r="CD120" i="8" s="1"/>
  <c r="CF120" i="8" s="1"/>
  <c r="CH120" i="8" s="1"/>
  <c r="CJ120" i="8" s="1"/>
  <c r="CL120" i="8" s="1"/>
  <c r="CN120" i="8" s="1"/>
  <c r="CR120" i="8" s="1"/>
  <c r="CQ120" i="8" s="1"/>
  <c r="CP98" i="8"/>
  <c r="J94" i="7" s="1"/>
  <c r="K94" i="7" s="1"/>
  <c r="G10" i="6" s="1"/>
  <c r="J10" i="6" s="1"/>
  <c r="G16" i="6"/>
  <c r="J16" i="6" s="1"/>
  <c r="BR101" i="8"/>
  <c r="BT101" i="8" s="1"/>
  <c r="BV101" i="8" s="1"/>
  <c r="BX101" i="8" s="1"/>
  <c r="BZ101" i="8" s="1"/>
  <c r="CB101" i="8" s="1"/>
  <c r="CD101" i="8" s="1"/>
  <c r="CF101" i="8" s="1"/>
  <c r="CH101" i="8" s="1"/>
  <c r="CJ101" i="8" s="1"/>
  <c r="CL101" i="8" s="1"/>
  <c r="CN101" i="8" s="1"/>
  <c r="CR101" i="8" s="1"/>
  <c r="CQ101" i="8" s="1"/>
  <c r="CP119" i="8"/>
  <c r="J105" i="7" s="1"/>
  <c r="K105" i="7" s="1"/>
  <c r="G19" i="6" s="1"/>
  <c r="J19" i="6" s="1"/>
  <c r="W139" i="4"/>
  <c r="I18" i="7"/>
  <c r="CP15" i="8"/>
  <c r="J15" i="7" s="1"/>
  <c r="K15" i="7" s="1"/>
  <c r="BR66" i="8"/>
  <c r="BT66" i="8" s="1"/>
  <c r="BV66" i="8" s="1"/>
  <c r="BX66" i="8" s="1"/>
  <c r="BZ66" i="8" s="1"/>
  <c r="CB66" i="8" s="1"/>
  <c r="CD66" i="8" s="1"/>
  <c r="CF66" i="8" s="1"/>
  <c r="CH66" i="8" s="1"/>
  <c r="CJ66" i="8" s="1"/>
  <c r="CL66" i="8" s="1"/>
  <c r="CN66" i="8" s="1"/>
  <c r="CR66" i="8"/>
  <c r="CQ66" i="8" s="1"/>
  <c r="CP52" i="8"/>
  <c r="J48" i="7" s="1"/>
  <c r="K48" i="7" s="1"/>
  <c r="R21" i="5" s="1"/>
  <c r="I81" i="7"/>
  <c r="CP40" i="8"/>
  <c r="J36" i="7" s="1"/>
  <c r="K36" i="7" s="1"/>
  <c r="G22" i="5" s="1"/>
  <c r="J22" i="5" s="1"/>
  <c r="I139" i="7"/>
  <c r="Q136" i="4"/>
  <c r="BR13" i="8"/>
  <c r="BT13" i="8" s="1"/>
  <c r="BV13" i="8" s="1"/>
  <c r="BX13" i="8" s="1"/>
  <c r="BZ13" i="8" s="1"/>
  <c r="CB13" i="8" s="1"/>
  <c r="CD13" i="8" s="1"/>
  <c r="CF13" i="8" s="1"/>
  <c r="CH13" i="8" s="1"/>
  <c r="CJ13" i="8" s="1"/>
  <c r="CL13" i="8" s="1"/>
  <c r="CN13" i="8" s="1"/>
  <c r="CR13" i="8" s="1"/>
  <c r="CQ13" i="8" s="1"/>
  <c r="Z138" i="4"/>
  <c r="V107" i="4"/>
  <c r="W107" i="4"/>
  <c r="Q116" i="4"/>
  <c r="W59" i="4"/>
  <c r="V59" i="4"/>
  <c r="P85" i="4"/>
  <c r="Z118" i="4"/>
  <c r="S61" i="4"/>
  <c r="W52" i="4"/>
  <c r="K91" i="4"/>
  <c r="K147" i="4" s="1"/>
  <c r="S15" i="4"/>
  <c r="T15" i="4" s="1"/>
  <c r="W40" i="4"/>
  <c r="Y25" i="4"/>
  <c r="Z25" i="4" s="1"/>
  <c r="S133" i="4"/>
  <c r="T133" i="4" s="1"/>
  <c r="P142" i="4"/>
  <c r="V98" i="4"/>
  <c r="T120" i="4"/>
  <c r="S120" i="4"/>
  <c r="P56" i="4"/>
  <c r="S49" i="4"/>
  <c r="T49" i="4" s="1"/>
  <c r="Z83" i="4"/>
  <c r="Y83" i="4"/>
  <c r="Y38" i="4"/>
  <c r="W38" i="4"/>
  <c r="Z38" i="4"/>
  <c r="BR84" i="8"/>
  <c r="BT84" i="8" s="1"/>
  <c r="BV84" i="8" s="1"/>
  <c r="BX84" i="8" s="1"/>
  <c r="BZ84" i="8" s="1"/>
  <c r="CB84" i="8" s="1"/>
  <c r="CD84" i="8" s="1"/>
  <c r="CF84" i="8" s="1"/>
  <c r="CH84" i="8" s="1"/>
  <c r="CJ84" i="8" s="1"/>
  <c r="CL84" i="8" s="1"/>
  <c r="CN84" i="8" s="1"/>
  <c r="CR84" i="8"/>
  <c r="CQ84" i="8" s="1"/>
  <c r="I42" i="7"/>
  <c r="T81" i="4"/>
  <c r="BR142" i="8"/>
  <c r="BT142" i="8" s="1"/>
  <c r="BV142" i="8" s="1"/>
  <c r="BX142" i="8" s="1"/>
  <c r="BZ142" i="8" s="1"/>
  <c r="CB142" i="8" s="1"/>
  <c r="CD142" i="8" s="1"/>
  <c r="CF142" i="8" s="1"/>
  <c r="CH142" i="8" s="1"/>
  <c r="CJ142" i="8" s="1"/>
  <c r="CL142" i="8" s="1"/>
  <c r="CN142" i="8" s="1"/>
  <c r="CR142" i="8"/>
  <c r="CQ142" i="8" s="1"/>
  <c r="BR134" i="8"/>
  <c r="BT134" i="8" s="1"/>
  <c r="BV134" i="8" s="1"/>
  <c r="BX134" i="8" s="1"/>
  <c r="BZ134" i="8" s="1"/>
  <c r="CB134" i="8" s="1"/>
  <c r="CD134" i="8" s="1"/>
  <c r="CF134" i="8" s="1"/>
  <c r="CH134" i="8" s="1"/>
  <c r="CJ134" i="8" s="1"/>
  <c r="CL134" i="8" s="1"/>
  <c r="CN134" i="8" s="1"/>
  <c r="CR134" i="8" s="1"/>
  <c r="CQ134" i="8" s="1"/>
  <c r="CR107" i="8"/>
  <c r="CQ107" i="8" s="1"/>
  <c r="BR107" i="8"/>
  <c r="BT107" i="8" s="1"/>
  <c r="BV107" i="8" s="1"/>
  <c r="BX107" i="8" s="1"/>
  <c r="BZ107" i="8" s="1"/>
  <c r="CB107" i="8" s="1"/>
  <c r="CD107" i="8" s="1"/>
  <c r="CF107" i="8" s="1"/>
  <c r="CH107" i="8" s="1"/>
  <c r="CJ107" i="8" s="1"/>
  <c r="CL107" i="8" s="1"/>
  <c r="CN107" i="8" s="1"/>
  <c r="L46" i="8"/>
  <c r="N38" i="8"/>
  <c r="BR68" i="8"/>
  <c r="BT68" i="8" s="1"/>
  <c r="BV68" i="8" s="1"/>
  <c r="BX68" i="8" s="1"/>
  <c r="BZ68" i="8" s="1"/>
  <c r="CB68" i="8" s="1"/>
  <c r="CD68" i="8" s="1"/>
  <c r="CF68" i="8" s="1"/>
  <c r="CH68" i="8" s="1"/>
  <c r="CJ68" i="8" s="1"/>
  <c r="CL68" i="8" s="1"/>
  <c r="CN68" i="8" s="1"/>
  <c r="CR68" i="8" s="1"/>
  <c r="CQ68" i="8" s="1"/>
  <c r="L35" i="8"/>
  <c r="N31" i="8"/>
  <c r="BR33" i="8"/>
  <c r="BT33" i="8" s="1"/>
  <c r="BV33" i="8" s="1"/>
  <c r="BX33" i="8" s="1"/>
  <c r="BZ33" i="8" s="1"/>
  <c r="CB33" i="8" s="1"/>
  <c r="CD33" i="8" s="1"/>
  <c r="CF33" i="8" s="1"/>
  <c r="CH33" i="8" s="1"/>
  <c r="CJ33" i="8" s="1"/>
  <c r="CL33" i="8" s="1"/>
  <c r="CN33" i="8" s="1"/>
  <c r="CR33" i="8" s="1"/>
  <c r="CQ33" i="8" s="1"/>
  <c r="BR14" i="8"/>
  <c r="BT14" i="8" s="1"/>
  <c r="BV14" i="8" s="1"/>
  <c r="BX14" i="8" s="1"/>
  <c r="BZ14" i="8" s="1"/>
  <c r="CB14" i="8" s="1"/>
  <c r="CD14" i="8" s="1"/>
  <c r="CF14" i="8" s="1"/>
  <c r="CH14" i="8" s="1"/>
  <c r="CJ14" i="8" s="1"/>
  <c r="CL14" i="8" s="1"/>
  <c r="CN14" i="8" s="1"/>
  <c r="CR14" i="8" s="1"/>
  <c r="CQ14" i="8" s="1"/>
  <c r="BR67" i="8"/>
  <c r="BT67" i="8" s="1"/>
  <c r="BV67" i="8" s="1"/>
  <c r="BX67" i="8" s="1"/>
  <c r="BZ67" i="8" s="1"/>
  <c r="CB67" i="8" s="1"/>
  <c r="CD67" i="8" s="1"/>
  <c r="CF67" i="8" s="1"/>
  <c r="CH67" i="8" s="1"/>
  <c r="CJ67" i="8" s="1"/>
  <c r="CL67" i="8" s="1"/>
  <c r="CN67" i="8" s="1"/>
  <c r="CR67" i="8" s="1"/>
  <c r="CQ67" i="8" s="1"/>
  <c r="AB134" i="4"/>
  <c r="AC134" i="4" s="1"/>
  <c r="BR39" i="8"/>
  <c r="BT39" i="8" s="1"/>
  <c r="BV39" i="8" s="1"/>
  <c r="BX39" i="8" s="1"/>
  <c r="BZ39" i="8" s="1"/>
  <c r="CB39" i="8" s="1"/>
  <c r="CD39" i="8" s="1"/>
  <c r="CF39" i="8" s="1"/>
  <c r="CH39" i="8" s="1"/>
  <c r="CJ39" i="8" s="1"/>
  <c r="CL39" i="8" s="1"/>
  <c r="CN39" i="8" s="1"/>
  <c r="CR39" i="8" s="1"/>
  <c r="CQ39" i="8" s="1"/>
  <c r="CP13" i="8"/>
  <c r="J13" i="7" s="1"/>
  <c r="K13" i="7" s="1"/>
  <c r="G10" i="5" s="1"/>
  <c r="J10" i="5" s="1"/>
  <c r="CR32" i="8"/>
  <c r="CQ32" i="8" s="1"/>
  <c r="BR32" i="8"/>
  <c r="BT32" i="8" s="1"/>
  <c r="BV32" i="8" s="1"/>
  <c r="BX32" i="8" s="1"/>
  <c r="BZ32" i="8" s="1"/>
  <c r="CB32" i="8" s="1"/>
  <c r="CD32" i="8" s="1"/>
  <c r="CF32" i="8" s="1"/>
  <c r="CH32" i="8" s="1"/>
  <c r="CJ32" i="8" s="1"/>
  <c r="CL32" i="8" s="1"/>
  <c r="CN32" i="8" s="1"/>
  <c r="V124" i="4"/>
  <c r="W124" i="4" s="1"/>
  <c r="S55" i="4"/>
  <c r="AC82" i="4"/>
  <c r="AB82" i="4"/>
  <c r="S69" i="4"/>
  <c r="Q49" i="4"/>
  <c r="Q56" i="4" s="1"/>
  <c r="Q61" i="4"/>
  <c r="S84" i="4"/>
  <c r="T68" i="4"/>
  <c r="Q15" i="4"/>
  <c r="Q22" i="4" s="1"/>
  <c r="S39" i="4"/>
  <c r="T39" i="4" s="1"/>
  <c r="S17" i="4"/>
  <c r="T17" i="4" s="1"/>
  <c r="CR140" i="8"/>
  <c r="CQ140" i="8" s="1"/>
  <c r="BR140" i="8"/>
  <c r="BT140" i="8" s="1"/>
  <c r="BV140" i="8" s="1"/>
  <c r="BX140" i="8" s="1"/>
  <c r="BZ140" i="8" s="1"/>
  <c r="CB140" i="8" s="1"/>
  <c r="CD140" i="8" s="1"/>
  <c r="CF140" i="8" s="1"/>
  <c r="CH140" i="8" s="1"/>
  <c r="CJ140" i="8" s="1"/>
  <c r="CL140" i="8" s="1"/>
  <c r="CN140" i="8" s="1"/>
  <c r="BR106" i="8"/>
  <c r="BT106" i="8" s="1"/>
  <c r="BV106" i="8" s="1"/>
  <c r="BX106" i="8" s="1"/>
  <c r="BZ106" i="8" s="1"/>
  <c r="CB106" i="8" s="1"/>
  <c r="CD106" i="8" s="1"/>
  <c r="CF106" i="8" s="1"/>
  <c r="CH106" i="8" s="1"/>
  <c r="CJ106" i="8" s="1"/>
  <c r="CL106" i="8" s="1"/>
  <c r="CN106" i="8" s="1"/>
  <c r="CR106" i="8" s="1"/>
  <c r="BR54" i="8"/>
  <c r="BT54" i="8" s="1"/>
  <c r="BV54" i="8" s="1"/>
  <c r="BX54" i="8" s="1"/>
  <c r="BZ54" i="8" s="1"/>
  <c r="CB54" i="8" s="1"/>
  <c r="CD54" i="8" s="1"/>
  <c r="CF54" i="8" s="1"/>
  <c r="CH54" i="8" s="1"/>
  <c r="CJ54" i="8" s="1"/>
  <c r="CL54" i="8" s="1"/>
  <c r="CN54" i="8" s="1"/>
  <c r="CR54" i="8"/>
  <c r="CQ54" i="8" s="1"/>
  <c r="Y18" i="4"/>
  <c r="Z18" i="4" s="1"/>
  <c r="V21" i="4"/>
  <c r="W21" i="4" s="1"/>
  <c r="T31" i="4"/>
  <c r="S31" i="4"/>
  <c r="P35" i="4"/>
  <c r="S13" i="4"/>
  <c r="T13" i="4" s="1"/>
  <c r="S89" i="4"/>
  <c r="V88" i="4"/>
  <c r="S51" i="4"/>
  <c r="T51" i="4" s="1"/>
  <c r="BR135" i="8"/>
  <c r="BT135" i="8" s="1"/>
  <c r="BV135" i="8" s="1"/>
  <c r="BX135" i="8" s="1"/>
  <c r="BZ135" i="8" s="1"/>
  <c r="CB135" i="8" s="1"/>
  <c r="CD135" i="8" s="1"/>
  <c r="CF135" i="8" s="1"/>
  <c r="CH135" i="8" s="1"/>
  <c r="CJ135" i="8" s="1"/>
  <c r="CL135" i="8" s="1"/>
  <c r="CN135" i="8" s="1"/>
  <c r="CR135" i="8"/>
  <c r="CQ135" i="8" s="1"/>
  <c r="BR102" i="8"/>
  <c r="BT102" i="8" s="1"/>
  <c r="BV102" i="8" s="1"/>
  <c r="BX102" i="8" s="1"/>
  <c r="BZ102" i="8" s="1"/>
  <c r="CB102" i="8" s="1"/>
  <c r="CD102" i="8" s="1"/>
  <c r="CF102" i="8" s="1"/>
  <c r="CH102" i="8" s="1"/>
  <c r="CJ102" i="8" s="1"/>
  <c r="CL102" i="8" s="1"/>
  <c r="CN102" i="8" s="1"/>
  <c r="CR102" i="8"/>
  <c r="CQ102" i="8" s="1"/>
  <c r="BR61" i="8"/>
  <c r="BT61" i="8" s="1"/>
  <c r="BV61" i="8" s="1"/>
  <c r="BX61" i="8" s="1"/>
  <c r="BZ61" i="8" s="1"/>
  <c r="CB61" i="8" s="1"/>
  <c r="CD61" i="8" s="1"/>
  <c r="CF61" i="8" s="1"/>
  <c r="CH61" i="8" s="1"/>
  <c r="CJ61" i="8" s="1"/>
  <c r="CL61" i="8" s="1"/>
  <c r="CN61" i="8" s="1"/>
  <c r="CR61" i="8"/>
  <c r="CQ61" i="8" s="1"/>
  <c r="CR21" i="8"/>
  <c r="CQ21" i="8" s="1"/>
  <c r="BR21" i="8"/>
  <c r="BT21" i="8" s="1"/>
  <c r="BV21" i="8" s="1"/>
  <c r="BX21" i="8" s="1"/>
  <c r="BZ21" i="8" s="1"/>
  <c r="CB21" i="8" s="1"/>
  <c r="CD21" i="8" s="1"/>
  <c r="CF21" i="8" s="1"/>
  <c r="CH21" i="8" s="1"/>
  <c r="CJ21" i="8" s="1"/>
  <c r="CL21" i="8" s="1"/>
  <c r="CN21" i="8" s="1"/>
  <c r="BR50" i="8"/>
  <c r="BT50" i="8" s="1"/>
  <c r="BV50" i="8" s="1"/>
  <c r="BX50" i="8" s="1"/>
  <c r="BZ50" i="8" s="1"/>
  <c r="CB50" i="8" s="1"/>
  <c r="CD50" i="8" s="1"/>
  <c r="CF50" i="8" s="1"/>
  <c r="CH50" i="8" s="1"/>
  <c r="CJ50" i="8" s="1"/>
  <c r="CL50" i="8" s="1"/>
  <c r="CN50" i="8" s="1"/>
  <c r="CR50" i="8" s="1"/>
  <c r="CQ50" i="8" s="1"/>
  <c r="S135" i="4"/>
  <c r="T135" i="4" s="1"/>
  <c r="S130" i="4"/>
  <c r="V129" i="4"/>
  <c r="W129" i="4" s="1"/>
  <c r="W130" i="4" s="1"/>
  <c r="T101" i="4"/>
  <c r="S125" i="4"/>
  <c r="S126" i="4" s="1"/>
  <c r="AB137" i="4"/>
  <c r="P126" i="4"/>
  <c r="W97" i="4"/>
  <c r="V97" i="4"/>
  <c r="Y99" i="4"/>
  <c r="Z99" i="4" s="1"/>
  <c r="V12" i="4"/>
  <c r="Q33" i="4"/>
  <c r="Q35" i="4" s="1"/>
  <c r="BR53" i="8"/>
  <c r="BT53" i="8" s="1"/>
  <c r="BV53" i="8" s="1"/>
  <c r="BX53" i="8" s="1"/>
  <c r="BZ53" i="8" s="1"/>
  <c r="CB53" i="8" s="1"/>
  <c r="CD53" i="8" s="1"/>
  <c r="CF53" i="8" s="1"/>
  <c r="CH53" i="8" s="1"/>
  <c r="CJ53" i="8" s="1"/>
  <c r="CL53" i="8" s="1"/>
  <c r="CN53" i="8" s="1"/>
  <c r="CR53" i="8" s="1"/>
  <c r="CQ53" i="8" s="1"/>
  <c r="BR125" i="8"/>
  <c r="BT125" i="8" s="1"/>
  <c r="BV125" i="8" s="1"/>
  <c r="BX125" i="8" s="1"/>
  <c r="BZ125" i="8" s="1"/>
  <c r="CB125" i="8" s="1"/>
  <c r="CD125" i="8" s="1"/>
  <c r="CF125" i="8" s="1"/>
  <c r="CH125" i="8" s="1"/>
  <c r="CJ125" i="8" s="1"/>
  <c r="CL125" i="8" s="1"/>
  <c r="CN125" i="8" s="1"/>
  <c r="CR125" i="8"/>
  <c r="CQ125" i="8" s="1"/>
  <c r="N89" i="8"/>
  <c r="P88" i="8"/>
  <c r="BR99" i="8"/>
  <c r="BT99" i="8" s="1"/>
  <c r="BV99" i="8" s="1"/>
  <c r="BX99" i="8" s="1"/>
  <c r="BZ99" i="8" s="1"/>
  <c r="CB99" i="8" s="1"/>
  <c r="CD99" i="8" s="1"/>
  <c r="CF99" i="8" s="1"/>
  <c r="CH99" i="8" s="1"/>
  <c r="CJ99" i="8" s="1"/>
  <c r="CL99" i="8" s="1"/>
  <c r="CN99" i="8" s="1"/>
  <c r="CR99" i="8" s="1"/>
  <c r="CQ99" i="8" s="1"/>
  <c r="CP106" i="8"/>
  <c r="J104" i="7" s="1"/>
  <c r="K104" i="7" s="1"/>
  <c r="G18" i="6" s="1"/>
  <c r="J18" i="6" s="1"/>
  <c r="CP54" i="8"/>
  <c r="J50" i="7" s="1"/>
  <c r="K50" i="7" s="1"/>
  <c r="N21" i="5" s="1"/>
  <c r="BR60" i="8"/>
  <c r="BT60" i="8" s="1"/>
  <c r="BV60" i="8" s="1"/>
  <c r="BX60" i="8" s="1"/>
  <c r="BZ60" i="8" s="1"/>
  <c r="CB60" i="8" s="1"/>
  <c r="CD60" i="8" s="1"/>
  <c r="CF60" i="8" s="1"/>
  <c r="CH60" i="8" s="1"/>
  <c r="CJ60" i="8" s="1"/>
  <c r="CL60" i="8" s="1"/>
  <c r="CN60" i="8" s="1"/>
  <c r="CR60" i="8" s="1"/>
  <c r="CQ60" i="8" s="1"/>
  <c r="G20" i="5"/>
  <c r="J20" i="5" s="1"/>
  <c r="S141" i="4"/>
  <c r="T141" i="4" s="1"/>
  <c r="S106" i="4"/>
  <c r="P144" i="4"/>
  <c r="V53" i="4"/>
  <c r="T21" i="4"/>
  <c r="K138" i="7"/>
  <c r="G37" i="6" s="1"/>
  <c r="BR141" i="8"/>
  <c r="BT141" i="8" s="1"/>
  <c r="BV141" i="8" s="1"/>
  <c r="BX141" i="8" s="1"/>
  <c r="BZ141" i="8" s="1"/>
  <c r="CB141" i="8" s="1"/>
  <c r="CD141" i="8" s="1"/>
  <c r="CF141" i="8" s="1"/>
  <c r="CH141" i="8" s="1"/>
  <c r="CJ141" i="8" s="1"/>
  <c r="CL141" i="8" s="1"/>
  <c r="CN141" i="8" s="1"/>
  <c r="CR141" i="8" s="1"/>
  <c r="CQ141" i="8" s="1"/>
  <c r="BR115" i="8"/>
  <c r="BT115" i="8" s="1"/>
  <c r="BV115" i="8" s="1"/>
  <c r="BX115" i="8" s="1"/>
  <c r="BZ115" i="8" s="1"/>
  <c r="CB115" i="8" s="1"/>
  <c r="CD115" i="8" s="1"/>
  <c r="CF115" i="8" s="1"/>
  <c r="CH115" i="8" s="1"/>
  <c r="CJ115" i="8" s="1"/>
  <c r="CL115" i="8" s="1"/>
  <c r="CN115" i="8" s="1"/>
  <c r="CR115" i="8" s="1"/>
  <c r="CQ115" i="8" s="1"/>
  <c r="BR100" i="8"/>
  <c r="BT100" i="8" s="1"/>
  <c r="BV100" i="8" s="1"/>
  <c r="BX100" i="8" s="1"/>
  <c r="BZ100" i="8" s="1"/>
  <c r="CB100" i="8" s="1"/>
  <c r="CD100" i="8" s="1"/>
  <c r="CF100" i="8" s="1"/>
  <c r="CH100" i="8" s="1"/>
  <c r="CJ100" i="8" s="1"/>
  <c r="CL100" i="8" s="1"/>
  <c r="CN100" i="8" s="1"/>
  <c r="CR100" i="8"/>
  <c r="BR138" i="8"/>
  <c r="BT138" i="8" s="1"/>
  <c r="BV138" i="8" s="1"/>
  <c r="BX138" i="8" s="1"/>
  <c r="BZ138" i="8" s="1"/>
  <c r="CB138" i="8" s="1"/>
  <c r="CD138" i="8" s="1"/>
  <c r="CF138" i="8" s="1"/>
  <c r="CH138" i="8" s="1"/>
  <c r="CJ138" i="8" s="1"/>
  <c r="CL138" i="8" s="1"/>
  <c r="CN138" i="8" s="1"/>
  <c r="CR138" i="8"/>
  <c r="CQ138" i="8" s="1"/>
  <c r="CP141" i="8"/>
  <c r="J137" i="7" s="1"/>
  <c r="K137" i="7" s="1"/>
  <c r="G36" i="6" s="1"/>
  <c r="CP135" i="8"/>
  <c r="J131" i="7" s="1"/>
  <c r="K131" i="7" s="1"/>
  <c r="G30" i="6" s="1"/>
  <c r="J30" i="6" s="1"/>
  <c r="BR116" i="8"/>
  <c r="BT116" i="8" s="1"/>
  <c r="BV116" i="8" s="1"/>
  <c r="BX116" i="8" s="1"/>
  <c r="BZ116" i="8" s="1"/>
  <c r="CB116" i="8" s="1"/>
  <c r="CD116" i="8" s="1"/>
  <c r="CF116" i="8" s="1"/>
  <c r="CH116" i="8" s="1"/>
  <c r="CJ116" i="8" s="1"/>
  <c r="CL116" i="8" s="1"/>
  <c r="CN116" i="8" s="1"/>
  <c r="CR116" i="8" s="1"/>
  <c r="CQ116" i="8" s="1"/>
  <c r="BR103" i="8"/>
  <c r="BT103" i="8" s="1"/>
  <c r="BV103" i="8" s="1"/>
  <c r="BX103" i="8" s="1"/>
  <c r="BZ103" i="8" s="1"/>
  <c r="CB103" i="8" s="1"/>
  <c r="CD103" i="8" s="1"/>
  <c r="CF103" i="8" s="1"/>
  <c r="CH103" i="8" s="1"/>
  <c r="CJ103" i="8" s="1"/>
  <c r="CL103" i="8" s="1"/>
  <c r="CN103" i="8" s="1"/>
  <c r="CR103" i="8" s="1"/>
  <c r="CQ103" i="8" s="1"/>
  <c r="CR104" i="8"/>
  <c r="CQ104" i="8" s="1"/>
  <c r="BR104" i="8"/>
  <c r="BT104" i="8" s="1"/>
  <c r="BV104" i="8" s="1"/>
  <c r="BX104" i="8" s="1"/>
  <c r="BZ104" i="8" s="1"/>
  <c r="CB104" i="8" s="1"/>
  <c r="CD104" i="8" s="1"/>
  <c r="CF104" i="8" s="1"/>
  <c r="CH104" i="8" s="1"/>
  <c r="CJ104" i="8" s="1"/>
  <c r="CL104" i="8" s="1"/>
  <c r="CN104" i="8" s="1"/>
  <c r="BR83" i="8"/>
  <c r="BT83" i="8" s="1"/>
  <c r="BV83" i="8" s="1"/>
  <c r="BX83" i="8" s="1"/>
  <c r="BZ83" i="8" s="1"/>
  <c r="CB83" i="8" s="1"/>
  <c r="CD83" i="8" s="1"/>
  <c r="CF83" i="8" s="1"/>
  <c r="CH83" i="8" s="1"/>
  <c r="CJ83" i="8" s="1"/>
  <c r="CL83" i="8" s="1"/>
  <c r="CN83" i="8" s="1"/>
  <c r="CR83" i="8"/>
  <c r="CQ83" i="8" s="1"/>
  <c r="CP100" i="8"/>
  <c r="J96" i="7" s="1"/>
  <c r="K96" i="7" s="1"/>
  <c r="G17" i="6" s="1"/>
  <c r="J17" i="6" s="1"/>
  <c r="BR55" i="8"/>
  <c r="BT55" i="8" s="1"/>
  <c r="BV55" i="8" s="1"/>
  <c r="BX55" i="8" s="1"/>
  <c r="BZ55" i="8" s="1"/>
  <c r="CB55" i="8" s="1"/>
  <c r="CD55" i="8" s="1"/>
  <c r="CF55" i="8" s="1"/>
  <c r="CH55" i="8" s="1"/>
  <c r="CJ55" i="8" s="1"/>
  <c r="CL55" i="8" s="1"/>
  <c r="CN55" i="8" s="1"/>
  <c r="CR55" i="8"/>
  <c r="CQ55" i="8" s="1"/>
  <c r="P85" i="8"/>
  <c r="R59" i="8"/>
  <c r="G43" i="5"/>
  <c r="J43" i="5" s="1"/>
  <c r="BR62" i="8"/>
  <c r="BT62" i="8" s="1"/>
  <c r="BV62" i="8" s="1"/>
  <c r="BX62" i="8" s="1"/>
  <c r="BZ62" i="8" s="1"/>
  <c r="CB62" i="8" s="1"/>
  <c r="CD62" i="8" s="1"/>
  <c r="CF62" i="8" s="1"/>
  <c r="CH62" i="8" s="1"/>
  <c r="CJ62" i="8" s="1"/>
  <c r="CL62" i="8" s="1"/>
  <c r="CN62" i="8" s="1"/>
  <c r="CR62" i="8" s="1"/>
  <c r="CQ62" i="8" s="1"/>
  <c r="BR51" i="8"/>
  <c r="BT51" i="8" s="1"/>
  <c r="BV51" i="8" s="1"/>
  <c r="BX51" i="8" s="1"/>
  <c r="BZ51" i="8" s="1"/>
  <c r="CB51" i="8" s="1"/>
  <c r="CD51" i="8" s="1"/>
  <c r="CF51" i="8" s="1"/>
  <c r="CH51" i="8" s="1"/>
  <c r="CJ51" i="8" s="1"/>
  <c r="CL51" i="8" s="1"/>
  <c r="CN51" i="8" s="1"/>
  <c r="CR51" i="8" s="1"/>
  <c r="CQ51" i="8" s="1"/>
  <c r="Q133" i="4"/>
  <c r="Q142" i="4" s="1"/>
  <c r="K116" i="7"/>
  <c r="G24" i="6" s="1"/>
  <c r="K29" i="7"/>
  <c r="G17" i="5" s="1"/>
  <c r="J17" i="5" s="1"/>
  <c r="I24" i="7"/>
  <c r="CP50" i="8"/>
  <c r="J46" i="7" s="1"/>
  <c r="K46" i="7" s="1"/>
  <c r="O21" i="5" s="1"/>
  <c r="V102" i="4"/>
  <c r="W102" i="4" s="1"/>
  <c r="S100" i="4"/>
  <c r="T100" i="4" s="1"/>
  <c r="V103" i="4"/>
  <c r="W103" i="4" s="1"/>
  <c r="S104" i="4"/>
  <c r="BR26" i="8"/>
  <c r="BT26" i="8" s="1"/>
  <c r="BV26" i="8" s="1"/>
  <c r="BX26" i="8" s="1"/>
  <c r="BZ26" i="8" s="1"/>
  <c r="CB26" i="8" s="1"/>
  <c r="CD26" i="8" s="1"/>
  <c r="CF26" i="8" s="1"/>
  <c r="CH26" i="8" s="1"/>
  <c r="CJ26" i="8" s="1"/>
  <c r="CL26" i="8" s="1"/>
  <c r="CN26" i="8" s="1"/>
  <c r="CR26" i="8" s="1"/>
  <c r="CQ26" i="8" s="1"/>
  <c r="Z137" i="4"/>
  <c r="T124" i="4"/>
  <c r="T97" i="4"/>
  <c r="T107" i="4"/>
  <c r="W99" i="4"/>
  <c r="V66" i="4"/>
  <c r="S50" i="4"/>
  <c r="T50" i="4" s="1"/>
  <c r="S54" i="4"/>
  <c r="T54" i="4" s="1"/>
  <c r="S64" i="4"/>
  <c r="T67" i="4"/>
  <c r="Q65" i="4"/>
  <c r="Q85" i="4" s="1"/>
  <c r="Y62" i="4"/>
  <c r="Z62" i="4" s="1"/>
  <c r="T12" i="4"/>
  <c r="S26" i="4"/>
  <c r="P28" i="4"/>
  <c r="N35" i="4"/>
  <c r="N91" i="4" l="1"/>
  <c r="N147" i="4" s="1"/>
  <c r="CQ100" i="8"/>
  <c r="Q27" i="5"/>
  <c r="J27" i="5" s="1"/>
  <c r="Q25" i="5"/>
  <c r="J25" i="5" s="1"/>
  <c r="Q28" i="5"/>
  <c r="J28" i="5" s="1"/>
  <c r="P31" i="5"/>
  <c r="P35" i="5" s="1"/>
  <c r="G18" i="5"/>
  <c r="J18" i="5" s="1"/>
  <c r="T125" i="4"/>
  <c r="V20" i="4"/>
  <c r="Y20" i="4" s="1"/>
  <c r="AB20" i="4" s="1"/>
  <c r="AC20" i="4" s="1"/>
  <c r="T126" i="4"/>
  <c r="S85" i="4"/>
  <c r="Q144" i="4"/>
  <c r="V16" i="4"/>
  <c r="Y16" i="4" s="1"/>
  <c r="Z16" i="4" s="1"/>
  <c r="T16" i="4"/>
  <c r="T22" i="4" s="1"/>
  <c r="T14" i="4"/>
  <c r="V14" i="4"/>
  <c r="Y14" i="4" s="1"/>
  <c r="W14" i="4"/>
  <c r="P91" i="4"/>
  <c r="P147" i="4" s="1"/>
  <c r="T46" i="4"/>
  <c r="Q91" i="4"/>
  <c r="Q147" i="4" s="1"/>
  <c r="V64" i="4"/>
  <c r="W64" i="4"/>
  <c r="Y53" i="4"/>
  <c r="Y59" i="4"/>
  <c r="Y107" i="4"/>
  <c r="R31" i="5"/>
  <c r="R27" i="5"/>
  <c r="R23" i="5"/>
  <c r="R33" i="5"/>
  <c r="R25" i="5"/>
  <c r="R32" i="5"/>
  <c r="R24" i="5"/>
  <c r="R29" i="5"/>
  <c r="R28" i="5"/>
  <c r="R30" i="5"/>
  <c r="R34" i="5"/>
  <c r="R26" i="5"/>
  <c r="Y68" i="4"/>
  <c r="AB60" i="4"/>
  <c r="AC60" i="4"/>
  <c r="V65" i="4"/>
  <c r="W65" i="4" s="1"/>
  <c r="I141" i="7"/>
  <c r="N143" i="8"/>
  <c r="P133" i="8"/>
  <c r="AB105" i="4"/>
  <c r="T64" i="4"/>
  <c r="Y67" i="4"/>
  <c r="AB52" i="4"/>
  <c r="Y102" i="4"/>
  <c r="N33" i="5"/>
  <c r="N29" i="5"/>
  <c r="N25" i="5"/>
  <c r="N28" i="5"/>
  <c r="N27" i="5"/>
  <c r="N32" i="5"/>
  <c r="N24" i="5"/>
  <c r="N31" i="5"/>
  <c r="N23" i="5"/>
  <c r="N34" i="5"/>
  <c r="N30" i="5"/>
  <c r="N26" i="5"/>
  <c r="Y97" i="4"/>
  <c r="Z97" i="4"/>
  <c r="V125" i="4"/>
  <c r="W125" i="4" s="1"/>
  <c r="W126" i="4" s="1"/>
  <c r="V135" i="4"/>
  <c r="V13" i="4"/>
  <c r="AE82" i="4"/>
  <c r="AF82" i="4" s="1"/>
  <c r="V120" i="4"/>
  <c r="W120" i="4" s="1"/>
  <c r="W67" i="4"/>
  <c r="AE118" i="4"/>
  <c r="V136" i="4"/>
  <c r="V100" i="4"/>
  <c r="AE137" i="4"/>
  <c r="AF137" i="4"/>
  <c r="Y119" i="4"/>
  <c r="Z119" i="4" s="1"/>
  <c r="Y66" i="4"/>
  <c r="Z66" i="4"/>
  <c r="W53" i="4"/>
  <c r="AE34" i="4"/>
  <c r="V104" i="4"/>
  <c r="W104" i="4" s="1"/>
  <c r="CQ106" i="8"/>
  <c r="AB38" i="4"/>
  <c r="T126" i="8"/>
  <c r="V124" i="8"/>
  <c r="Y27" i="4"/>
  <c r="Z27" i="4" s="1"/>
  <c r="CQ15" i="8"/>
  <c r="V19" i="4"/>
  <c r="W19" i="4"/>
  <c r="AB32" i="4"/>
  <c r="AC32" i="4"/>
  <c r="V33" i="4"/>
  <c r="Y63" i="4"/>
  <c r="Y81" i="4"/>
  <c r="Z81" i="4" s="1"/>
  <c r="Y88" i="4"/>
  <c r="V89" i="4"/>
  <c r="Y21" i="4"/>
  <c r="Z21" i="4" s="1"/>
  <c r="V17" i="4"/>
  <c r="W17" i="4" s="1"/>
  <c r="S56" i="4"/>
  <c r="V49" i="4"/>
  <c r="S142" i="4"/>
  <c r="V133" i="4"/>
  <c r="W133" i="4" s="1"/>
  <c r="V116" i="4"/>
  <c r="W116" i="4" s="1"/>
  <c r="W66" i="4"/>
  <c r="V106" i="4"/>
  <c r="T106" i="4"/>
  <c r="Y12" i="4"/>
  <c r="S121" i="4"/>
  <c r="AB14" i="4"/>
  <c r="AC14" i="4" s="1"/>
  <c r="V84" i="4"/>
  <c r="W84" i="4" s="1"/>
  <c r="V55" i="4"/>
  <c r="W55" i="4" s="1"/>
  <c r="V126" i="4"/>
  <c r="Y124" i="4"/>
  <c r="Y98" i="4"/>
  <c r="V61" i="4"/>
  <c r="I87" i="7"/>
  <c r="I144" i="7" s="1"/>
  <c r="R12" i="8"/>
  <c r="P22" i="8"/>
  <c r="W27" i="4"/>
  <c r="N28" i="8"/>
  <c r="N91" i="8" s="1"/>
  <c r="P25" i="8"/>
  <c r="N121" i="8"/>
  <c r="N145" i="8" s="1"/>
  <c r="P97" i="8"/>
  <c r="T19" i="4"/>
  <c r="Z32" i="4"/>
  <c r="T33" i="4"/>
  <c r="T35" i="4" s="1"/>
  <c r="Y101" i="4"/>
  <c r="Z101" i="4" s="1"/>
  <c r="V140" i="4"/>
  <c r="W140" i="4" s="1"/>
  <c r="W63" i="4"/>
  <c r="W81" i="4"/>
  <c r="Z20" i="4"/>
  <c r="V69" i="4"/>
  <c r="W69" i="4" s="1"/>
  <c r="AB62" i="4"/>
  <c r="AC62" i="4" s="1"/>
  <c r="V54" i="4"/>
  <c r="T69" i="4"/>
  <c r="S22" i="4"/>
  <c r="V26" i="4"/>
  <c r="W26" i="4"/>
  <c r="S28" i="4"/>
  <c r="T26" i="4"/>
  <c r="T28" i="4" s="1"/>
  <c r="V50" i="4"/>
  <c r="W50" i="4"/>
  <c r="W12" i="4"/>
  <c r="AB99" i="4"/>
  <c r="AC99" i="4"/>
  <c r="S144" i="4"/>
  <c r="V51" i="4"/>
  <c r="W51" i="4" s="1"/>
  <c r="S35" i="4"/>
  <c r="V31" i="4"/>
  <c r="Z14" i="4"/>
  <c r="T84" i="4"/>
  <c r="T55" i="4"/>
  <c r="T56" i="4" s="1"/>
  <c r="N35" i="8"/>
  <c r="P31" i="8"/>
  <c r="AB83" i="4"/>
  <c r="AC83" i="4" s="1"/>
  <c r="W98" i="4"/>
  <c r="T61" i="4"/>
  <c r="T130" i="8"/>
  <c r="V129" i="8"/>
  <c r="Y41" i="4"/>
  <c r="W101" i="4"/>
  <c r="T140" i="4"/>
  <c r="T142" i="4" s="1"/>
  <c r="Q35" i="5"/>
  <c r="J23" i="5"/>
  <c r="AC137" i="4"/>
  <c r="W88" i="4"/>
  <c r="W89" i="4" s="1"/>
  <c r="AB18" i="4"/>
  <c r="AC18" i="4" s="1"/>
  <c r="V39" i="4"/>
  <c r="S46" i="4"/>
  <c r="N46" i="8"/>
  <c r="P38" i="8"/>
  <c r="AB25" i="4"/>
  <c r="AC25" i="4" s="1"/>
  <c r="AE138" i="4"/>
  <c r="AB16" i="4"/>
  <c r="AC16" i="4"/>
  <c r="N56" i="8"/>
  <c r="P49" i="8"/>
  <c r="R85" i="8"/>
  <c r="T59" i="8"/>
  <c r="AE134" i="4"/>
  <c r="AF134" i="4" s="1"/>
  <c r="T104" i="4"/>
  <c r="Y103" i="4"/>
  <c r="Z103" i="4" s="1"/>
  <c r="O27" i="5"/>
  <c r="O34" i="5"/>
  <c r="O26" i="5"/>
  <c r="O31" i="5"/>
  <c r="O23" i="5"/>
  <c r="O32" i="5"/>
  <c r="O24" i="5"/>
  <c r="O30" i="5"/>
  <c r="O28" i="5"/>
  <c r="O33" i="5"/>
  <c r="O25" i="5"/>
  <c r="O29" i="5"/>
  <c r="V141" i="4"/>
  <c r="W141" i="4" s="1"/>
  <c r="R88" i="8"/>
  <c r="P89" i="8"/>
  <c r="Y129" i="4"/>
  <c r="Z129" i="4"/>
  <c r="Z130" i="4" s="1"/>
  <c r="V130" i="4"/>
  <c r="V15" i="4"/>
  <c r="W15" i="4"/>
  <c r="AB40" i="4"/>
  <c r="Y117" i="4"/>
  <c r="Z117" i="4"/>
  <c r="AB139" i="4"/>
  <c r="AC139" i="4" s="1"/>
  <c r="W41" i="4"/>
  <c r="Z105" i="4"/>
  <c r="W119" i="4"/>
  <c r="L91" i="8"/>
  <c r="L148" i="8" s="1"/>
  <c r="S91" i="4" l="1"/>
  <c r="S147" i="4" s="1"/>
  <c r="W28" i="4"/>
  <c r="W20" i="4"/>
  <c r="W16" i="4"/>
  <c r="Y61" i="4"/>
  <c r="Z61" i="4" s="1"/>
  <c r="AH118" i="4"/>
  <c r="Y141" i="4"/>
  <c r="Z141" i="4"/>
  <c r="T121" i="4"/>
  <c r="T144" i="4" s="1"/>
  <c r="AE16" i="4"/>
  <c r="AF16" i="4"/>
  <c r="AE18" i="4"/>
  <c r="T85" i="4"/>
  <c r="Y50" i="4"/>
  <c r="Z50" i="4" s="1"/>
  <c r="Y26" i="4"/>
  <c r="Z26" i="4" s="1"/>
  <c r="Z28" i="4" s="1"/>
  <c r="V28" i="4"/>
  <c r="AE62" i="4"/>
  <c r="AF62" i="4" s="1"/>
  <c r="W61" i="4"/>
  <c r="W85" i="4" s="1"/>
  <c r="Y84" i="4"/>
  <c r="Z84" i="4" s="1"/>
  <c r="Y116" i="4"/>
  <c r="Y19" i="4"/>
  <c r="Z19" i="4" s="1"/>
  <c r="AE38" i="4"/>
  <c r="AF38" i="4" s="1"/>
  <c r="AF118" i="4"/>
  <c r="AB97" i="4"/>
  <c r="AC97" i="4" s="1"/>
  <c r="N35" i="5"/>
  <c r="AB81" i="4"/>
  <c r="AC81" i="4" s="1"/>
  <c r="AH34" i="4"/>
  <c r="AI34" i="4" s="1"/>
  <c r="AH82" i="4"/>
  <c r="AI82" i="4" s="1"/>
  <c r="Y65" i="4"/>
  <c r="Z65" i="4" s="1"/>
  <c r="O35" i="5"/>
  <c r="AH138" i="4"/>
  <c r="AI138" i="4" s="1"/>
  <c r="V35" i="4"/>
  <c r="Y31" i="4"/>
  <c r="Z31" i="4" s="1"/>
  <c r="Y140" i="4"/>
  <c r="Z140" i="4" s="1"/>
  <c r="P121" i="8"/>
  <c r="P145" i="8" s="1"/>
  <c r="R97" i="8"/>
  <c r="AB98" i="4"/>
  <c r="Y17" i="4"/>
  <c r="AB63" i="4"/>
  <c r="AC63" i="4" s="1"/>
  <c r="Z13" i="4"/>
  <c r="Y13" i="4"/>
  <c r="V121" i="4"/>
  <c r="V144" i="4" s="1"/>
  <c r="AB102" i="4"/>
  <c r="AC102" i="4" s="1"/>
  <c r="AE105" i="4"/>
  <c r="AF105" i="4" s="1"/>
  <c r="AB107" i="4"/>
  <c r="AC107" i="4"/>
  <c r="AB53" i="4"/>
  <c r="AC53" i="4" s="1"/>
  <c r="AH134" i="4"/>
  <c r="AI134" i="4" s="1"/>
  <c r="AB119" i="4"/>
  <c r="AC119" i="4" s="1"/>
  <c r="AE40" i="4"/>
  <c r="AF40" i="4" s="1"/>
  <c r="AC40" i="4"/>
  <c r="AB129" i="4"/>
  <c r="AC129" i="4" s="1"/>
  <c r="AC130" i="4" s="1"/>
  <c r="Y130" i="4"/>
  <c r="AF138" i="4"/>
  <c r="W31" i="4"/>
  <c r="AE99" i="4"/>
  <c r="Y69" i="4"/>
  <c r="Z69" i="4" s="1"/>
  <c r="Z98" i="4"/>
  <c r="V142" i="4"/>
  <c r="Y133" i="4"/>
  <c r="Z133" i="4" s="1"/>
  <c r="AB21" i="4"/>
  <c r="AC21" i="4" s="1"/>
  <c r="Z63" i="4"/>
  <c r="AB27" i="4"/>
  <c r="Y104" i="4"/>
  <c r="AI137" i="4"/>
  <c r="AH137" i="4"/>
  <c r="W13" i="4"/>
  <c r="Z102" i="4"/>
  <c r="AC105" i="4"/>
  <c r="AE60" i="4"/>
  <c r="AF60" i="4" s="1"/>
  <c r="Z107" i="4"/>
  <c r="Z53" i="4"/>
  <c r="X129" i="8"/>
  <c r="V130" i="8"/>
  <c r="AF83" i="4"/>
  <c r="AE83" i="4"/>
  <c r="W22" i="4"/>
  <c r="AB101" i="4"/>
  <c r="AC101" i="4" s="1"/>
  <c r="R22" i="8"/>
  <c r="T12" i="8"/>
  <c r="AB124" i="4"/>
  <c r="AE14" i="4"/>
  <c r="Y106" i="4"/>
  <c r="Z106" i="4" s="1"/>
  <c r="Y33" i="4"/>
  <c r="Z33" i="4"/>
  <c r="Y100" i="4"/>
  <c r="Y135" i="4"/>
  <c r="Z135" i="4" s="1"/>
  <c r="AE52" i="4"/>
  <c r="AF52" i="4" s="1"/>
  <c r="P143" i="8"/>
  <c r="R133" i="8"/>
  <c r="AB68" i="4"/>
  <c r="AC68" i="4" s="1"/>
  <c r="AB59" i="4"/>
  <c r="AC59" i="4" s="1"/>
  <c r="Y54" i="4"/>
  <c r="Z54" i="4" s="1"/>
  <c r="T91" i="4"/>
  <c r="T85" i="8"/>
  <c r="V59" i="8"/>
  <c r="Y15" i="4"/>
  <c r="Z15" i="4" s="1"/>
  <c r="R31" i="8"/>
  <c r="P35" i="8"/>
  <c r="R25" i="8"/>
  <c r="P28" i="8"/>
  <c r="P91" i="8" s="1"/>
  <c r="W106" i="4"/>
  <c r="W33" i="4"/>
  <c r="X124" i="8"/>
  <c r="V126" i="8"/>
  <c r="W100" i="4"/>
  <c r="Y120" i="4"/>
  <c r="Z120" i="4" s="1"/>
  <c r="W135" i="4"/>
  <c r="W142" i="4" s="1"/>
  <c r="AC52" i="4"/>
  <c r="Z68" i="4"/>
  <c r="Z59" i="4"/>
  <c r="Y64" i="4"/>
  <c r="Z64" i="4" s="1"/>
  <c r="AB12" i="4"/>
  <c r="AC12" i="4"/>
  <c r="P56" i="8"/>
  <c r="R49" i="8"/>
  <c r="Y39" i="4"/>
  <c r="Z39" i="4" s="1"/>
  <c r="V46" i="4"/>
  <c r="AB41" i="4"/>
  <c r="AC41" i="4" s="1"/>
  <c r="N148" i="8"/>
  <c r="Z124" i="4"/>
  <c r="Z12" i="4"/>
  <c r="V56" i="4"/>
  <c r="Y49" i="4"/>
  <c r="Z49" i="4" s="1"/>
  <c r="Y89" i="4"/>
  <c r="AB88" i="4"/>
  <c r="AC88" i="4" s="1"/>
  <c r="AC89" i="4" s="1"/>
  <c r="Y136" i="4"/>
  <c r="Z136" i="4" s="1"/>
  <c r="AB67" i="4"/>
  <c r="V85" i="4"/>
  <c r="T88" i="8"/>
  <c r="R89" i="8"/>
  <c r="P46" i="8"/>
  <c r="R38" i="8"/>
  <c r="AE139" i="4"/>
  <c r="AF139" i="4"/>
  <c r="Y51" i="4"/>
  <c r="Z51" i="4" s="1"/>
  <c r="AB117" i="4"/>
  <c r="AB103" i="4"/>
  <c r="AC103" i="4" s="1"/>
  <c r="AE25" i="4"/>
  <c r="W39" i="4"/>
  <c r="Z41" i="4"/>
  <c r="W54" i="4"/>
  <c r="Y55" i="4"/>
  <c r="Z55" i="4" s="1"/>
  <c r="V22" i="4"/>
  <c r="W49" i="4"/>
  <c r="Z88" i="4"/>
  <c r="Z89" i="4" s="1"/>
  <c r="AE32" i="4"/>
  <c r="AF32" i="4" s="1"/>
  <c r="AC38" i="4"/>
  <c r="AF34" i="4"/>
  <c r="AB66" i="4"/>
  <c r="AC66" i="4" s="1"/>
  <c r="W136" i="4"/>
  <c r="Y125" i="4"/>
  <c r="Z125" i="4" s="1"/>
  <c r="Z67" i="4"/>
  <c r="R35" i="5"/>
  <c r="AE20" i="4"/>
  <c r="AF20" i="4" s="1"/>
  <c r="Z46" i="4" l="1"/>
  <c r="W46" i="4"/>
  <c r="V91" i="4"/>
  <c r="Z142" i="4"/>
  <c r="T147" i="4"/>
  <c r="R56" i="8"/>
  <c r="T49" i="8"/>
  <c r="AE59" i="4"/>
  <c r="AB106" i="4"/>
  <c r="AC106" i="4" s="1"/>
  <c r="AE107" i="4"/>
  <c r="AF107" i="4" s="1"/>
  <c r="AL138" i="4"/>
  <c r="AK138" i="4"/>
  <c r="AE97" i="4"/>
  <c r="AF97" i="4" s="1"/>
  <c r="AB141" i="4"/>
  <c r="AC141" i="4" s="1"/>
  <c r="AL34" i="4"/>
  <c r="AK34" i="4"/>
  <c r="AB50" i="4"/>
  <c r="AC50" i="4" s="1"/>
  <c r="Z124" i="8"/>
  <c r="X126" i="8"/>
  <c r="AH83" i="4"/>
  <c r="AE129" i="4"/>
  <c r="AB130" i="4"/>
  <c r="AF129" i="4"/>
  <c r="AF130" i="4" s="1"/>
  <c r="AE63" i="4"/>
  <c r="AF63" i="4" s="1"/>
  <c r="AB140" i="4"/>
  <c r="AF81" i="4"/>
  <c r="AE81" i="4"/>
  <c r="R46" i="8"/>
  <c r="T38" i="8"/>
  <c r="AH52" i="4"/>
  <c r="AB84" i="4"/>
  <c r="AB15" i="4"/>
  <c r="AB135" i="4"/>
  <c r="AH14" i="4"/>
  <c r="AB104" i="4"/>
  <c r="AC104" i="4" s="1"/>
  <c r="AH99" i="4"/>
  <c r="AI99" i="4" s="1"/>
  <c r="AH105" i="4"/>
  <c r="AB17" i="4"/>
  <c r="Y121" i="4"/>
  <c r="AI18" i="4"/>
  <c r="AH18" i="4"/>
  <c r="AH25" i="4"/>
  <c r="AI25" i="4" s="1"/>
  <c r="AB89" i="4"/>
  <c r="AE88" i="4"/>
  <c r="AF88" i="4" s="1"/>
  <c r="AF89" i="4" s="1"/>
  <c r="Y85" i="4"/>
  <c r="AC133" i="4"/>
  <c r="AB133" i="4"/>
  <c r="Y142" i="4"/>
  <c r="AE119" i="4"/>
  <c r="W56" i="4"/>
  <c r="Y56" i="4"/>
  <c r="AB49" i="4"/>
  <c r="AB64" i="4"/>
  <c r="AB120" i="4"/>
  <c r="R35" i="8"/>
  <c r="T31" i="8"/>
  <c r="X59" i="8"/>
  <c r="V85" i="8"/>
  <c r="Z100" i="4"/>
  <c r="AF14" i="4"/>
  <c r="AE101" i="4"/>
  <c r="AF101" i="4"/>
  <c r="Z104" i="4"/>
  <c r="AF99" i="4"/>
  <c r="Z17" i="4"/>
  <c r="AB65" i="4"/>
  <c r="AC65" i="4" s="1"/>
  <c r="AC19" i="4"/>
  <c r="AB19" i="4"/>
  <c r="AH62" i="4"/>
  <c r="AI62" i="4" s="1"/>
  <c r="AF18" i="4"/>
  <c r="AH38" i="4"/>
  <c r="AI38" i="4"/>
  <c r="AB125" i="4"/>
  <c r="AF25" i="4"/>
  <c r="AE103" i="4"/>
  <c r="Z56" i="4"/>
  <c r="AF41" i="4"/>
  <c r="AE41" i="4"/>
  <c r="P148" i="8"/>
  <c r="AE68" i="4"/>
  <c r="AF68" i="4" s="1"/>
  <c r="AC100" i="4"/>
  <c r="AB100" i="4"/>
  <c r="AE124" i="4"/>
  <c r="AF124" i="4" s="1"/>
  <c r="Z129" i="8"/>
  <c r="X130" i="8"/>
  <c r="AE27" i="4"/>
  <c r="W35" i="4"/>
  <c r="W91" i="4" s="1"/>
  <c r="AL134" i="4"/>
  <c r="AK134" i="4"/>
  <c r="AE102" i="4"/>
  <c r="AF102" i="4" s="1"/>
  <c r="AF98" i="4"/>
  <c r="AE98" i="4"/>
  <c r="AB116" i="4"/>
  <c r="AC116" i="4" s="1"/>
  <c r="AL118" i="4"/>
  <c r="AK118" i="4"/>
  <c r="Z126" i="4"/>
  <c r="T22" i="8"/>
  <c r="V12" i="8"/>
  <c r="AE21" i="4"/>
  <c r="AF21" i="4" s="1"/>
  <c r="AH32" i="4"/>
  <c r="AI32" i="4" s="1"/>
  <c r="T89" i="8"/>
  <c r="V88" i="8"/>
  <c r="AH20" i="4"/>
  <c r="AI20" i="4" s="1"/>
  <c r="AE67" i="4"/>
  <c r="AE117" i="4"/>
  <c r="AF117" i="4"/>
  <c r="AC67" i="4"/>
  <c r="AF12" i="4"/>
  <c r="AE12" i="4"/>
  <c r="W121" i="4"/>
  <c r="W144" i="4" s="1"/>
  <c r="R143" i="8"/>
  <c r="T133" i="8"/>
  <c r="AC124" i="4"/>
  <c r="AC27" i="4"/>
  <c r="AE53" i="4"/>
  <c r="AF53" i="4" s="1"/>
  <c r="AC98" i="4"/>
  <c r="AB31" i="4"/>
  <c r="AC31" i="4" s="1"/>
  <c r="Y35" i="4"/>
  <c r="AL82" i="4"/>
  <c r="AK82" i="4"/>
  <c r="Z116" i="4"/>
  <c r="AH16" i="4"/>
  <c r="AI16" i="4" s="1"/>
  <c r="AI118" i="4"/>
  <c r="V147" i="4"/>
  <c r="AB51" i="4"/>
  <c r="AC51" i="4"/>
  <c r="AH60" i="4"/>
  <c r="AI60" i="4" s="1"/>
  <c r="AE66" i="4"/>
  <c r="AF66" i="4" s="1"/>
  <c r="R28" i="8"/>
  <c r="T25" i="8"/>
  <c r="AB55" i="4"/>
  <c r="AC117" i="4"/>
  <c r="AH139" i="4"/>
  <c r="AI139" i="4" s="1"/>
  <c r="AB136" i="4"/>
  <c r="AC136" i="4" s="1"/>
  <c r="Z22" i="4"/>
  <c r="AB39" i="4"/>
  <c r="AC39" i="4" s="1"/>
  <c r="Y46" i="4"/>
  <c r="Y22" i="4"/>
  <c r="Z85" i="4"/>
  <c r="AB54" i="4"/>
  <c r="AB33" i="4"/>
  <c r="AC33" i="4" s="1"/>
  <c r="Y126" i="4"/>
  <c r="Y144" i="4" s="1"/>
  <c r="AK137" i="4"/>
  <c r="AB69" i="4"/>
  <c r="AC69" i="4" s="1"/>
  <c r="AH40" i="4"/>
  <c r="AI40" i="4" s="1"/>
  <c r="AB13" i="4"/>
  <c r="AB22" i="4" s="1"/>
  <c r="R145" i="8"/>
  <c r="R121" i="8"/>
  <c r="T97" i="8"/>
  <c r="Z35" i="4"/>
  <c r="AB26" i="4"/>
  <c r="AC26" i="4" s="1"/>
  <c r="AC28" i="4" s="1"/>
  <c r="Y28" i="4"/>
  <c r="AB61" i="4"/>
  <c r="AC46" i="4" l="1"/>
  <c r="AC13" i="4"/>
  <c r="Z91" i="4"/>
  <c r="AB121" i="4"/>
  <c r="V22" i="8"/>
  <c r="X12" i="8"/>
  <c r="AH27" i="4"/>
  <c r="AH67" i="4"/>
  <c r="AF125" i="4"/>
  <c r="AF126" i="4" s="1"/>
  <c r="AE125" i="4"/>
  <c r="AE84" i="4"/>
  <c r="AE140" i="4"/>
  <c r="AK83" i="4"/>
  <c r="AL83" i="4" s="1"/>
  <c r="AH59" i="4"/>
  <c r="AE26" i="4"/>
  <c r="AF26" i="4" s="1"/>
  <c r="AB28" i="4"/>
  <c r="AE13" i="4"/>
  <c r="Y91" i="4"/>
  <c r="Y147" i="4" s="1"/>
  <c r="AE136" i="4"/>
  <c r="T28" i="8"/>
  <c r="V25" i="8"/>
  <c r="AH12" i="4"/>
  <c r="AF67" i="4"/>
  <c r="AO118" i="4"/>
  <c r="AN118" i="4"/>
  <c r="AN134" i="4"/>
  <c r="AO134" i="4" s="1"/>
  <c r="AB129" i="8"/>
  <c r="Z130" i="8"/>
  <c r="AI88" i="4"/>
  <c r="AI89" i="4" s="1"/>
  <c r="AH88" i="4"/>
  <c r="AE89" i="4"/>
  <c r="AC84" i="4"/>
  <c r="AH63" i="4"/>
  <c r="AI83" i="4"/>
  <c r="AE50" i="4"/>
  <c r="AH97" i="4"/>
  <c r="AF59" i="4"/>
  <c r="T143" i="8"/>
  <c r="V133" i="8"/>
  <c r="AE61" i="4"/>
  <c r="X88" i="8"/>
  <c r="V89" i="8"/>
  <c r="AN137" i="4"/>
  <c r="AO137" i="4" s="1"/>
  <c r="AK32" i="4"/>
  <c r="T35" i="8"/>
  <c r="V31" i="8"/>
  <c r="AE104" i="4"/>
  <c r="AE121" i="4" s="1"/>
  <c r="AE33" i="4"/>
  <c r="AF33" i="4" s="1"/>
  <c r="AK139" i="4"/>
  <c r="AL139" i="4" s="1"/>
  <c r="R91" i="8"/>
  <c r="R148" i="8" s="1"/>
  <c r="AH66" i="4"/>
  <c r="AI66" i="4" s="1"/>
  <c r="AK16" i="4"/>
  <c r="AE31" i="4"/>
  <c r="AB35" i="4"/>
  <c r="AK20" i="4"/>
  <c r="AH21" i="4"/>
  <c r="AE126" i="4"/>
  <c r="AH124" i="4"/>
  <c r="AI124" i="4" s="1"/>
  <c r="AH103" i="4"/>
  <c r="AI103" i="4" s="1"/>
  <c r="AF120" i="4"/>
  <c r="AE120" i="4"/>
  <c r="AH119" i="4"/>
  <c r="AI119" i="4" s="1"/>
  <c r="AE17" i="4"/>
  <c r="AK14" i="4"/>
  <c r="AK52" i="4"/>
  <c r="AL52" i="4" s="1"/>
  <c r="AK40" i="4"/>
  <c r="AL40" i="4" s="1"/>
  <c r="AE39" i="4"/>
  <c r="AB46" i="4"/>
  <c r="AC35" i="4"/>
  <c r="AE116" i="4"/>
  <c r="AF116" i="4" s="1"/>
  <c r="AB126" i="4"/>
  <c r="AF103" i="4"/>
  <c r="AK38" i="4"/>
  <c r="AL38" i="4" s="1"/>
  <c r="AE65" i="4"/>
  <c r="AH101" i="4"/>
  <c r="AI101" i="4" s="1"/>
  <c r="AC120" i="4"/>
  <c r="AC121" i="4" s="1"/>
  <c r="AF119" i="4"/>
  <c r="AC17" i="4"/>
  <c r="AI14" i="4"/>
  <c r="AI52" i="4"/>
  <c r="AN34" i="4"/>
  <c r="AE54" i="4"/>
  <c r="AF54" i="4" s="1"/>
  <c r="AE64" i="4"/>
  <c r="AK105" i="4"/>
  <c r="AE135" i="4"/>
  <c r="AF135" i="4" s="1"/>
  <c r="AE69" i="4"/>
  <c r="AC54" i="4"/>
  <c r="AH53" i="4"/>
  <c r="AI53" i="4" s="1"/>
  <c r="AH98" i="4"/>
  <c r="AI98" i="4" s="1"/>
  <c r="AF27" i="4"/>
  <c r="AE100" i="4"/>
  <c r="AK62" i="4"/>
  <c r="AL62" i="4" s="1"/>
  <c r="Z121" i="4"/>
  <c r="Z144" i="4" s="1"/>
  <c r="AC64" i="4"/>
  <c r="AE133" i="4"/>
  <c r="AF133" i="4" s="1"/>
  <c r="AB142" i="4"/>
  <c r="AK25" i="4"/>
  <c r="AI105" i="4"/>
  <c r="AC135" i="4"/>
  <c r="AH81" i="4"/>
  <c r="AE130" i="4"/>
  <c r="AH129" i="4"/>
  <c r="AN138" i="4"/>
  <c r="AO138" i="4" s="1"/>
  <c r="AE106" i="4"/>
  <c r="AK60" i="4"/>
  <c r="AL60" i="4" s="1"/>
  <c r="T121" i="8"/>
  <c r="T145" i="8" s="1"/>
  <c r="V97" i="8"/>
  <c r="AE55" i="4"/>
  <c r="AF55" i="4"/>
  <c r="AB56" i="4"/>
  <c r="AE49" i="4"/>
  <c r="AE15" i="4"/>
  <c r="AF15" i="4" s="1"/>
  <c r="V38" i="8"/>
  <c r="T46" i="8"/>
  <c r="AB124" i="8"/>
  <c r="Z126" i="8"/>
  <c r="V49" i="8"/>
  <c r="T56" i="8"/>
  <c r="AC61" i="4"/>
  <c r="AL137" i="4"/>
  <c r="AC55" i="4"/>
  <c r="AE51" i="4"/>
  <c r="AN82" i="4"/>
  <c r="AO82" i="4" s="1"/>
  <c r="AH117" i="4"/>
  <c r="AH102" i="4"/>
  <c r="AH68" i="4"/>
  <c r="AI68" i="4" s="1"/>
  <c r="AH41" i="4"/>
  <c r="AC125" i="4"/>
  <c r="AC126" i="4" s="1"/>
  <c r="AE19" i="4"/>
  <c r="AF19" i="4" s="1"/>
  <c r="X85" i="8"/>
  <c r="Z59" i="8"/>
  <c r="AC49" i="4"/>
  <c r="AK18" i="4"/>
  <c r="AK99" i="4"/>
  <c r="AL99" i="4" s="1"/>
  <c r="AC15" i="4"/>
  <c r="AC140" i="4"/>
  <c r="AC142" i="4" s="1"/>
  <c r="AE141" i="4"/>
  <c r="AF141" i="4"/>
  <c r="AH107" i="4"/>
  <c r="AI107" i="4"/>
  <c r="AB85" i="4"/>
  <c r="W147" i="4"/>
  <c r="AB144" i="4" l="1"/>
  <c r="AC85" i="4"/>
  <c r="AC56" i="4"/>
  <c r="AF28" i="4"/>
  <c r="AB91" i="4"/>
  <c r="AB147" i="4" s="1"/>
  <c r="AK129" i="4"/>
  <c r="AH130" i="4"/>
  <c r="AL129" i="4"/>
  <c r="AL130" i="4" s="1"/>
  <c r="AN105" i="4"/>
  <c r="AH17" i="4"/>
  <c r="AI17" i="4"/>
  <c r="AN25" i="4"/>
  <c r="AO25" i="4" s="1"/>
  <c r="V121" i="8"/>
  <c r="V145" i="8" s="1"/>
  <c r="X97" i="8"/>
  <c r="AH140" i="4"/>
  <c r="AI140" i="4"/>
  <c r="Z147" i="4"/>
  <c r="AN20" i="4"/>
  <c r="AO20" i="4"/>
  <c r="AK63" i="4"/>
  <c r="AD129" i="8"/>
  <c r="AB130" i="8"/>
  <c r="AH106" i="4"/>
  <c r="AQ34" i="4"/>
  <c r="AI39" i="4"/>
  <c r="AH39" i="4"/>
  <c r="AE46" i="4"/>
  <c r="AH104" i="4"/>
  <c r="AC22" i="4"/>
  <c r="AK102" i="4"/>
  <c r="AH51" i="4"/>
  <c r="AI51" i="4" s="1"/>
  <c r="AK81" i="4"/>
  <c r="AF39" i="4"/>
  <c r="AF46" i="4" s="1"/>
  <c r="AK119" i="4"/>
  <c r="AL119" i="4" s="1"/>
  <c r="AF104" i="4"/>
  <c r="AK107" i="4"/>
  <c r="AI102" i="4"/>
  <c r="AF51" i="4"/>
  <c r="AI81" i="4"/>
  <c r="AE142" i="4"/>
  <c r="AE144" i="4" s="1"/>
  <c r="AH133" i="4"/>
  <c r="AH54" i="4"/>
  <c r="AI54" i="4" s="1"/>
  <c r="AK101" i="4"/>
  <c r="AL101" i="4"/>
  <c r="AH120" i="4"/>
  <c r="V35" i="8"/>
  <c r="X31" i="8"/>
  <c r="AK88" i="4"/>
  <c r="AL88" i="4" s="1"/>
  <c r="AL89" i="4" s="1"/>
  <c r="AH89" i="4"/>
  <c r="AR118" i="4"/>
  <c r="AQ118" i="4"/>
  <c r="V28" i="8"/>
  <c r="X25" i="8"/>
  <c r="AH26" i="4"/>
  <c r="AI26" i="4"/>
  <c r="AE28" i="4"/>
  <c r="AF140" i="4"/>
  <c r="AF142" i="4" s="1"/>
  <c r="AC91" i="4"/>
  <c r="V46" i="8"/>
  <c r="X38" i="8"/>
  <c r="AH69" i="4"/>
  <c r="AI69" i="4" s="1"/>
  <c r="AK97" i="4"/>
  <c r="AL97" i="4"/>
  <c r="AN16" i="4"/>
  <c r="AO16" i="4"/>
  <c r="AH33" i="4"/>
  <c r="V143" i="8"/>
  <c r="X133" i="8"/>
  <c r="AK12" i="4"/>
  <c r="AL12" i="4" s="1"/>
  <c r="Z85" i="8"/>
  <c r="AB59" i="8"/>
  <c r="AQ82" i="4"/>
  <c r="AR82" i="4" s="1"/>
  <c r="AI63" i="4"/>
  <c r="AI12" i="4"/>
  <c r="AI13" i="4"/>
  <c r="AH13" i="4"/>
  <c r="AK67" i="4"/>
  <c r="AI129" i="4"/>
  <c r="AI130" i="4" s="1"/>
  <c r="AF69" i="4"/>
  <c r="AQ137" i="4"/>
  <c r="AR137" i="4" s="1"/>
  <c r="AI97" i="4"/>
  <c r="AF106" i="4"/>
  <c r="AN62" i="4"/>
  <c r="AO62" i="4" s="1"/>
  <c r="AO34" i="4"/>
  <c r="X89" i="8"/>
  <c r="Z88" i="8"/>
  <c r="AH50" i="4"/>
  <c r="AI50" i="4"/>
  <c r="AI84" i="4"/>
  <c r="AH84" i="4"/>
  <c r="AL27" i="4"/>
  <c r="AK27" i="4"/>
  <c r="AC144" i="4"/>
  <c r="AH65" i="4"/>
  <c r="AN14" i="4"/>
  <c r="AO14" i="4"/>
  <c r="AK21" i="4"/>
  <c r="AE35" i="4"/>
  <c r="AI31" i="4"/>
  <c r="AH31" i="4"/>
  <c r="AN32" i="4"/>
  <c r="AO32" i="4"/>
  <c r="AH61" i="4"/>
  <c r="AI61" i="4" s="1"/>
  <c r="AF50" i="4"/>
  <c r="AH136" i="4"/>
  <c r="AK59" i="4"/>
  <c r="AF84" i="4"/>
  <c r="AI27" i="4"/>
  <c r="AK98" i="4"/>
  <c r="AH64" i="4"/>
  <c r="AI64" i="4"/>
  <c r="AN38" i="4"/>
  <c r="AO38" i="4" s="1"/>
  <c r="AF17" i="4"/>
  <c r="AL20" i="4"/>
  <c r="AL16" i="4"/>
  <c r="AN83" i="4"/>
  <c r="AH15" i="4"/>
  <c r="AL25" i="4"/>
  <c r="AF64" i="4"/>
  <c r="AK103" i="4"/>
  <c r="AL103" i="4" s="1"/>
  <c r="AK66" i="4"/>
  <c r="AQ134" i="4"/>
  <c r="AF13" i="4"/>
  <c r="AI67" i="4"/>
  <c r="AH19" i="4"/>
  <c r="V56" i="8"/>
  <c r="X49" i="8"/>
  <c r="AK53" i="4"/>
  <c r="AK124" i="4"/>
  <c r="AN99" i="4"/>
  <c r="AO99" i="4" s="1"/>
  <c r="AK117" i="4"/>
  <c r="AL117" i="4" s="1"/>
  <c r="AD124" i="8"/>
  <c r="AB126" i="8"/>
  <c r="AQ138" i="4"/>
  <c r="AR138" i="4" s="1"/>
  <c r="AH116" i="4"/>
  <c r="AN40" i="4"/>
  <c r="AN52" i="4"/>
  <c r="T91" i="8"/>
  <c r="T148" i="8" s="1"/>
  <c r="AI141" i="4"/>
  <c r="AH141" i="4"/>
  <c r="AN18" i="4"/>
  <c r="AO18" i="4" s="1"/>
  <c r="AK41" i="4"/>
  <c r="AL41" i="4" s="1"/>
  <c r="AI117" i="4"/>
  <c r="AE56" i="4"/>
  <c r="AH49" i="4"/>
  <c r="AI49" i="4" s="1"/>
  <c r="AH100" i="4"/>
  <c r="AI100" i="4" s="1"/>
  <c r="AH135" i="4"/>
  <c r="AL18" i="4"/>
  <c r="AI41" i="4"/>
  <c r="AF49" i="4"/>
  <c r="AF56" i="4" s="1"/>
  <c r="AH55" i="4"/>
  <c r="AN60" i="4"/>
  <c r="AO60" i="4"/>
  <c r="AF100" i="4"/>
  <c r="AL105" i="4"/>
  <c r="AF65" i="4"/>
  <c r="AL14" i="4"/>
  <c r="AI21" i="4"/>
  <c r="AF31" i="4"/>
  <c r="AF35" i="4" s="1"/>
  <c r="AN139" i="4"/>
  <c r="AL32" i="4"/>
  <c r="AF61" i="4"/>
  <c r="AE22" i="4"/>
  <c r="AF136" i="4"/>
  <c r="AI59" i="4"/>
  <c r="AH125" i="4"/>
  <c r="Z12" i="8"/>
  <c r="X22" i="8"/>
  <c r="AK68" i="4"/>
  <c r="AE85" i="4"/>
  <c r="AH121" i="4" l="1"/>
  <c r="AH85" i="4"/>
  <c r="AF85" i="4"/>
  <c r="AC147" i="4"/>
  <c r="AN66" i="4"/>
  <c r="AN21" i="4"/>
  <c r="AI46" i="4"/>
  <c r="AL125" i="4"/>
  <c r="AK125" i="4"/>
  <c r="AD126" i="8"/>
  <c r="AF124" i="8"/>
  <c r="AF22" i="4"/>
  <c r="AF91" i="4" s="1"/>
  <c r="V91" i="8"/>
  <c r="V148" i="8" s="1"/>
  <c r="AK135" i="4"/>
  <c r="AL135" i="4" s="1"/>
  <c r="AT134" i="4"/>
  <c r="AU134" i="4" s="1"/>
  <c r="AL64" i="4"/>
  <c r="AK64" i="4"/>
  <c r="AK136" i="4"/>
  <c r="AL136" i="4" s="1"/>
  <c r="AO67" i="4"/>
  <c r="AN67" i="4"/>
  <c r="AB85" i="8"/>
  <c r="AD59" i="8"/>
  <c r="AR16" i="4"/>
  <c r="AQ16" i="4"/>
  <c r="AI28" i="4"/>
  <c r="AN101" i="4"/>
  <c r="AL106" i="4"/>
  <c r="AK106" i="4"/>
  <c r="AQ25" i="4"/>
  <c r="AR25" i="4" s="1"/>
  <c r="AO124" i="4"/>
  <c r="AN124" i="4"/>
  <c r="AK19" i="4"/>
  <c r="AL19" i="4" s="1"/>
  <c r="AL15" i="4"/>
  <c r="AK15" i="4"/>
  <c r="AN59" i="4"/>
  <c r="AK65" i="4"/>
  <c r="AK120" i="4"/>
  <c r="AQ139" i="4"/>
  <c r="AR139" i="4"/>
  <c r="AN53" i="4"/>
  <c r="AQ83" i="4"/>
  <c r="AI136" i="4"/>
  <c r="AQ32" i="4"/>
  <c r="AR32" i="4" s="1"/>
  <c r="AL50" i="4"/>
  <c r="AK50" i="4"/>
  <c r="AL67" i="4"/>
  <c r="X143" i="8"/>
  <c r="Z133" i="8"/>
  <c r="Z38" i="8"/>
  <c r="X46" i="8"/>
  <c r="AK26" i="4"/>
  <c r="AL26" i="4"/>
  <c r="AL28" i="4" s="1"/>
  <c r="AH28" i="4"/>
  <c r="AN81" i="4"/>
  <c r="AO81" i="4" s="1"/>
  <c r="AL104" i="4"/>
  <c r="AK104" i="4"/>
  <c r="AI106" i="4"/>
  <c r="AN63" i="4"/>
  <c r="AK130" i="4"/>
  <c r="AN129" i="4"/>
  <c r="AO129" i="4"/>
  <c r="AO130" i="4" s="1"/>
  <c r="AK55" i="4"/>
  <c r="AK116" i="4"/>
  <c r="AQ62" i="4"/>
  <c r="AR62" i="4" s="1"/>
  <c r="AL69" i="4"/>
  <c r="AK69" i="4"/>
  <c r="AO88" i="4"/>
  <c r="AO89" i="4" s="1"/>
  <c r="AK89" i="4"/>
  <c r="AN88" i="4"/>
  <c r="AT34" i="4"/>
  <c r="AN68" i="4"/>
  <c r="AO68" i="4" s="1"/>
  <c r="AO139" i="4"/>
  <c r="AL53" i="4"/>
  <c r="AL68" i="4"/>
  <c r="AF121" i="4"/>
  <c r="AF144" i="4" s="1"/>
  <c r="AI135" i="4"/>
  <c r="AQ52" i="4"/>
  <c r="AR52" i="4" s="1"/>
  <c r="AN117" i="4"/>
  <c r="AO117" i="4" s="1"/>
  <c r="AR134" i="4"/>
  <c r="AN98" i="4"/>
  <c r="AK100" i="4"/>
  <c r="AN41" i="4"/>
  <c r="AO52" i="4"/>
  <c r="X56" i="8"/>
  <c r="Z49" i="8"/>
  <c r="AL98" i="4"/>
  <c r="AK31" i="4"/>
  <c r="AL31" i="4" s="1"/>
  <c r="AH35" i="4"/>
  <c r="AQ14" i="4"/>
  <c r="AB88" i="8"/>
  <c r="Z89" i="8"/>
  <c r="AE91" i="4"/>
  <c r="AE147" i="4" s="1"/>
  <c r="AL13" i="4"/>
  <c r="AK13" i="4"/>
  <c r="Z25" i="8"/>
  <c r="X28" i="8"/>
  <c r="X91" i="8" s="1"/>
  <c r="AL54" i="4"/>
  <c r="AK54" i="4"/>
  <c r="AL81" i="4"/>
  <c r="AI104" i="4"/>
  <c r="AL63" i="4"/>
  <c r="AK140" i="4"/>
  <c r="AN12" i="4"/>
  <c r="Z22" i="8"/>
  <c r="AB12" i="8"/>
  <c r="AQ40" i="4"/>
  <c r="AR40" i="4"/>
  <c r="AQ99" i="4"/>
  <c r="AI35" i="4"/>
  <c r="Z31" i="8"/>
  <c r="X35" i="8"/>
  <c r="AH142" i="4"/>
  <c r="AK133" i="4"/>
  <c r="AL133" i="4" s="1"/>
  <c r="AN107" i="4"/>
  <c r="AO107" i="4"/>
  <c r="AQ60" i="4"/>
  <c r="AO40" i="4"/>
  <c r="AT138" i="4"/>
  <c r="AU138" i="4" s="1"/>
  <c r="AH126" i="4"/>
  <c r="AI19" i="4"/>
  <c r="AL66" i="4"/>
  <c r="AI15" i="4"/>
  <c r="AI22" i="4" s="1"/>
  <c r="AN27" i="4"/>
  <c r="AO27" i="4" s="1"/>
  <c r="AH22" i="4"/>
  <c r="AN97" i="4"/>
  <c r="AO97" i="4" s="1"/>
  <c r="AT118" i="4"/>
  <c r="AU118" i="4" s="1"/>
  <c r="AI133" i="4"/>
  <c r="AL107" i="4"/>
  <c r="AK51" i="4"/>
  <c r="AL51" i="4" s="1"/>
  <c r="AK39" i="4"/>
  <c r="AL39" i="4" s="1"/>
  <c r="AH46" i="4"/>
  <c r="AQ20" i="4"/>
  <c r="X121" i="8"/>
  <c r="X145" i="8" s="1"/>
  <c r="Z97" i="8"/>
  <c r="AK17" i="4"/>
  <c r="AL17" i="4" s="1"/>
  <c r="AQ18" i="4"/>
  <c r="AR18" i="4" s="1"/>
  <c r="AT137" i="4"/>
  <c r="AU137" i="4" s="1"/>
  <c r="AK33" i="4"/>
  <c r="AO102" i="4"/>
  <c r="AN102" i="4"/>
  <c r="AD130" i="8"/>
  <c r="AF129" i="8"/>
  <c r="AQ105" i="4"/>
  <c r="AR105" i="4" s="1"/>
  <c r="AI125" i="4"/>
  <c r="AI126" i="4" s="1"/>
  <c r="AI55" i="4"/>
  <c r="AI56" i="4" s="1"/>
  <c r="AH56" i="4"/>
  <c r="AL49" i="4"/>
  <c r="AK49" i="4"/>
  <c r="AK141" i="4"/>
  <c r="AL141" i="4" s="1"/>
  <c r="AI116" i="4"/>
  <c r="AL124" i="4"/>
  <c r="AN103" i="4"/>
  <c r="AO103" i="4" s="1"/>
  <c r="AO83" i="4"/>
  <c r="AQ38" i="4"/>
  <c r="AR38" i="4" s="1"/>
  <c r="AL59" i="4"/>
  <c r="AK61" i="4"/>
  <c r="AL21" i="4"/>
  <c r="AI65" i="4"/>
  <c r="AI85" i="4" s="1"/>
  <c r="AK84" i="4"/>
  <c r="AT82" i="4"/>
  <c r="AI33" i="4"/>
  <c r="AH144" i="4"/>
  <c r="AI120" i="4"/>
  <c r="AN119" i="4"/>
  <c r="AO119" i="4" s="1"/>
  <c r="AL102" i="4"/>
  <c r="AR34" i="4"/>
  <c r="AO105" i="4"/>
  <c r="AI121" i="4" l="1"/>
  <c r="AH91" i="4"/>
  <c r="AH147" i="4" s="1"/>
  <c r="AK121" i="4"/>
  <c r="AF147" i="4"/>
  <c r="AI142" i="4"/>
  <c r="AI144" i="4"/>
  <c r="AI91" i="4"/>
  <c r="AI147" i="4" s="1"/>
  <c r="AK22" i="4"/>
  <c r="AQ41" i="4"/>
  <c r="AR41" i="4" s="1"/>
  <c r="Z143" i="8"/>
  <c r="AB133" i="8"/>
  <c r="AQ53" i="4"/>
  <c r="AH124" i="8"/>
  <c r="AF126" i="8"/>
  <c r="AQ66" i="4"/>
  <c r="AR66" i="4" s="1"/>
  <c r="AT38" i="4"/>
  <c r="AU38" i="4"/>
  <c r="AW137" i="4"/>
  <c r="AX137" i="4" s="1"/>
  <c r="AQ27" i="4"/>
  <c r="AR27" i="4"/>
  <c r="AW138" i="4"/>
  <c r="AO41" i="4"/>
  <c r="AQ117" i="4"/>
  <c r="AR117" i="4" s="1"/>
  <c r="AQ68" i="4"/>
  <c r="AR68" i="4" s="1"/>
  <c r="AQ129" i="4"/>
  <c r="AR129" i="4" s="1"/>
  <c r="AR130" i="4" s="1"/>
  <c r="AN130" i="4"/>
  <c r="AQ81" i="4"/>
  <c r="AR81" i="4" s="1"/>
  <c r="AO53" i="4"/>
  <c r="AO19" i="4"/>
  <c r="AN19" i="4"/>
  <c r="AN106" i="4"/>
  <c r="AO106" i="4" s="1"/>
  <c r="AF59" i="8"/>
  <c r="AD85" i="8"/>
  <c r="AN64" i="4"/>
  <c r="AO66" i="4"/>
  <c r="AN33" i="4"/>
  <c r="AB22" i="8"/>
  <c r="AD12" i="8"/>
  <c r="AO84" i="4"/>
  <c r="AN84" i="4"/>
  <c r="AW34" i="4"/>
  <c r="AX34" i="4" s="1"/>
  <c r="AT62" i="4"/>
  <c r="AN65" i="4"/>
  <c r="AW82" i="4"/>
  <c r="AB31" i="8"/>
  <c r="Z35" i="8"/>
  <c r="AB25" i="8"/>
  <c r="Z28" i="8"/>
  <c r="AQ119" i="4"/>
  <c r="AR119" i="4" s="1"/>
  <c r="AN141" i="4"/>
  <c r="AU105" i="4"/>
  <c r="AT105" i="4"/>
  <c r="AT20" i="4"/>
  <c r="AT14" i="4"/>
  <c r="AN100" i="4"/>
  <c r="AL84" i="4"/>
  <c r="AK56" i="4"/>
  <c r="AN49" i="4"/>
  <c r="AH129" i="8"/>
  <c r="AF130" i="8"/>
  <c r="AR20" i="4"/>
  <c r="AW118" i="4"/>
  <c r="AQ107" i="4"/>
  <c r="AR107" i="4" s="1"/>
  <c r="AN54" i="4"/>
  <c r="AO54" i="4" s="1"/>
  <c r="AN13" i="4"/>
  <c r="AN22" i="4" s="1"/>
  <c r="AR14" i="4"/>
  <c r="AL100" i="4"/>
  <c r="AU34" i="4"/>
  <c r="AN50" i="4"/>
  <c r="AL65" i="4"/>
  <c r="AR124" i="4"/>
  <c r="AN126" i="4"/>
  <c r="AQ124" i="4"/>
  <c r="AQ67" i="4"/>
  <c r="AN125" i="4"/>
  <c r="AO125" i="4"/>
  <c r="AO126" i="4" s="1"/>
  <c r="AL56" i="4"/>
  <c r="AT18" i="4"/>
  <c r="AT99" i="4"/>
  <c r="AU99" i="4"/>
  <c r="Z56" i="8"/>
  <c r="Z91" i="8" s="1"/>
  <c r="AB49" i="8"/>
  <c r="AN89" i="4"/>
  <c r="AQ88" i="4"/>
  <c r="AR88" i="4" s="1"/>
  <c r="AR89" i="4" s="1"/>
  <c r="AN116" i="4"/>
  <c r="AQ63" i="4"/>
  <c r="AQ59" i="4"/>
  <c r="AQ101" i="4"/>
  <c r="AR101" i="4"/>
  <c r="AW134" i="4"/>
  <c r="AL22" i="4"/>
  <c r="AQ102" i="4"/>
  <c r="AN39" i="4"/>
  <c r="AO39" i="4" s="1"/>
  <c r="AK46" i="4"/>
  <c r="AK142" i="4"/>
  <c r="AN133" i="4"/>
  <c r="AO133" i="4" s="1"/>
  <c r="AR99" i="4"/>
  <c r="AK35" i="4"/>
  <c r="AN31" i="4"/>
  <c r="AO31" i="4" s="1"/>
  <c r="AL116" i="4"/>
  <c r="AO63" i="4"/>
  <c r="AN26" i="4"/>
  <c r="AO26" i="4" s="1"/>
  <c r="AO28" i="4" s="1"/>
  <c r="AK28" i="4"/>
  <c r="AT139" i="4"/>
  <c r="AO59" i="4"/>
  <c r="AK126" i="4"/>
  <c r="AK144" i="4" s="1"/>
  <c r="AO101" i="4"/>
  <c r="AL46" i="4"/>
  <c r="AT60" i="4"/>
  <c r="AN140" i="4"/>
  <c r="AO140" i="4"/>
  <c r="AN55" i="4"/>
  <c r="AO55" i="4" s="1"/>
  <c r="AO61" i="4"/>
  <c r="AN61" i="4"/>
  <c r="AQ103" i="4"/>
  <c r="AN17" i="4"/>
  <c r="AQ12" i="4"/>
  <c r="AQ98" i="4"/>
  <c r="AT52" i="4"/>
  <c r="AT83" i="4"/>
  <c r="AN120" i="4"/>
  <c r="AK85" i="4"/>
  <c r="AN135" i="4"/>
  <c r="AQ21" i="4"/>
  <c r="AU82" i="4"/>
  <c r="AL61" i="4"/>
  <c r="AL85" i="4" s="1"/>
  <c r="AL126" i="4"/>
  <c r="AL33" i="4"/>
  <c r="AL35" i="4" s="1"/>
  <c r="Z121" i="8"/>
  <c r="Z145" i="8" s="1"/>
  <c r="AB97" i="8"/>
  <c r="AN51" i="4"/>
  <c r="AO51" i="4"/>
  <c r="AQ97" i="4"/>
  <c r="AR97" i="4" s="1"/>
  <c r="AR60" i="4"/>
  <c r="AT40" i="4"/>
  <c r="AU40" i="4"/>
  <c r="AO12" i="4"/>
  <c r="AL140" i="4"/>
  <c r="AL142" i="4" s="1"/>
  <c r="X148" i="8"/>
  <c r="AD88" i="8"/>
  <c r="AB89" i="8"/>
  <c r="AO98" i="4"/>
  <c r="AN69" i="4"/>
  <c r="AO69" i="4" s="1"/>
  <c r="AL55" i="4"/>
  <c r="AN104" i="4"/>
  <c r="AO104" i="4" s="1"/>
  <c r="AB38" i="8"/>
  <c r="Z46" i="8"/>
  <c r="AT32" i="4"/>
  <c r="AU32" i="4" s="1"/>
  <c r="AR83" i="4"/>
  <c r="AL120" i="4"/>
  <c r="AN15" i="4"/>
  <c r="AT25" i="4"/>
  <c r="AU25" i="4" s="1"/>
  <c r="AT16" i="4"/>
  <c r="AU16" i="4" s="1"/>
  <c r="AN136" i="4"/>
  <c r="AO136" i="4"/>
  <c r="AO21" i="4"/>
  <c r="AL121" i="4" l="1"/>
  <c r="AB46" i="8"/>
  <c r="AD38" i="8"/>
  <c r="AW139" i="4"/>
  <c r="AX139" i="4" s="1"/>
  <c r="Z148" i="8"/>
  <c r="AO15" i="4"/>
  <c r="AH130" i="8"/>
  <c r="AJ129" i="8"/>
  <c r="AW20" i="4"/>
  <c r="AQ120" i="4"/>
  <c r="AQ17" i="4"/>
  <c r="AU59" i="4"/>
  <c r="AT59" i="4"/>
  <c r="AN56" i="4"/>
  <c r="AQ49" i="4"/>
  <c r="AU20" i="4"/>
  <c r="AZ82" i="4"/>
  <c r="AW62" i="4"/>
  <c r="AZ138" i="4"/>
  <c r="BA138" i="4" s="1"/>
  <c r="AU53" i="4"/>
  <c r="AT53" i="4"/>
  <c r="AQ15" i="4"/>
  <c r="AQ22" i="4" s="1"/>
  <c r="AT97" i="4"/>
  <c r="AU97" i="4" s="1"/>
  <c r="AU139" i="4"/>
  <c r="AT102" i="4"/>
  <c r="AT101" i="4"/>
  <c r="AD22" i="8"/>
  <c r="AF12" i="8"/>
  <c r="AQ64" i="4"/>
  <c r="AO100" i="4"/>
  <c r="AO64" i="4"/>
  <c r="AO85" i="4" s="1"/>
  <c r="AR136" i="4"/>
  <c r="AQ136" i="4"/>
  <c r="AN121" i="4"/>
  <c r="AT98" i="4"/>
  <c r="AW16" i="4"/>
  <c r="AX16" i="4" s="1"/>
  <c r="AQ69" i="4"/>
  <c r="AR69" i="4" s="1"/>
  <c r="AO120" i="4"/>
  <c r="AR98" i="4"/>
  <c r="AO17" i="4"/>
  <c r="AQ140" i="4"/>
  <c r="AQ31" i="4"/>
  <c r="AN35" i="4"/>
  <c r="AO46" i="4"/>
  <c r="AR59" i="4"/>
  <c r="AO49" i="4"/>
  <c r="AW105" i="4"/>
  <c r="AX105" i="4" s="1"/>
  <c r="AB28" i="8"/>
  <c r="AB91" i="8" s="1"/>
  <c r="AD25" i="8"/>
  <c r="AX82" i="4"/>
  <c r="AU62" i="4"/>
  <c r="AF85" i="8"/>
  <c r="AH59" i="8"/>
  <c r="AU81" i="4"/>
  <c r="AT81" i="4"/>
  <c r="AT117" i="4"/>
  <c r="AX138" i="4"/>
  <c r="AT66" i="4"/>
  <c r="AR53" i="4"/>
  <c r="AQ116" i="4"/>
  <c r="AR116" i="4" s="1"/>
  <c r="AQ104" i="4"/>
  <c r="AW52" i="4"/>
  <c r="AQ100" i="4"/>
  <c r="AD89" i="8"/>
  <c r="AF88" i="8"/>
  <c r="AW83" i="4"/>
  <c r="AR126" i="4"/>
  <c r="AT68" i="4"/>
  <c r="AU68" i="4" s="1"/>
  <c r="AU52" i="4"/>
  <c r="AN142" i="4"/>
  <c r="AQ133" i="4"/>
  <c r="AQ125" i="4"/>
  <c r="AR125" i="4"/>
  <c r="AK91" i="4"/>
  <c r="AK147" i="4" s="1"/>
  <c r="AX60" i="4"/>
  <c r="AW60" i="4"/>
  <c r="AN85" i="4"/>
  <c r="AT67" i="4"/>
  <c r="AU67" i="4" s="1"/>
  <c r="AQ50" i="4"/>
  <c r="AR50" i="4" s="1"/>
  <c r="AQ13" i="4"/>
  <c r="AW14" i="4"/>
  <c r="AX14" i="4" s="1"/>
  <c r="AQ65" i="4"/>
  <c r="AR65" i="4" s="1"/>
  <c r="AR33" i="4"/>
  <c r="AQ33" i="4"/>
  <c r="AB143" i="8"/>
  <c r="AD133" i="8"/>
  <c r="AU83" i="4"/>
  <c r="AT63" i="4"/>
  <c r="AU63" i="4" s="1"/>
  <c r="AW18" i="4"/>
  <c r="AX18" i="4" s="1"/>
  <c r="AR67" i="4"/>
  <c r="AO50" i="4"/>
  <c r="AZ118" i="4"/>
  <c r="AU14" i="4"/>
  <c r="AQ141" i="4"/>
  <c r="AR141" i="4" s="1"/>
  <c r="AB35" i="8"/>
  <c r="AD31" i="8"/>
  <c r="AO65" i="4"/>
  <c r="AO33" i="4"/>
  <c r="AO35" i="4" s="1"/>
  <c r="AU27" i="4"/>
  <c r="AT27" i="4"/>
  <c r="AQ135" i="4"/>
  <c r="AO135" i="4"/>
  <c r="AQ55" i="4"/>
  <c r="AR55" i="4" s="1"/>
  <c r="AO116" i="4"/>
  <c r="AT119" i="4"/>
  <c r="AL91" i="4"/>
  <c r="AR102" i="4"/>
  <c r="AQ89" i="4"/>
  <c r="AT88" i="4"/>
  <c r="AU88" i="4" s="1"/>
  <c r="AU89" i="4" s="1"/>
  <c r="AW99" i="4"/>
  <c r="AT107" i="4"/>
  <c r="AU107" i="4" s="1"/>
  <c r="AW38" i="4"/>
  <c r="AX38" i="4" s="1"/>
  <c r="AX32" i="4"/>
  <c r="AW32" i="4"/>
  <c r="AT103" i="4"/>
  <c r="AU103" i="4" s="1"/>
  <c r="AZ34" i="4"/>
  <c r="BA34" i="4" s="1"/>
  <c r="AQ106" i="4"/>
  <c r="AW25" i="4"/>
  <c r="AQ51" i="4"/>
  <c r="AR51" i="4" s="1"/>
  <c r="AU21" i="4"/>
  <c r="AT21" i="4"/>
  <c r="AT12" i="4"/>
  <c r="AR103" i="4"/>
  <c r="AU60" i="4"/>
  <c r="AZ134" i="4"/>
  <c r="AO13" i="4"/>
  <c r="AW40" i="4"/>
  <c r="AX40" i="4" s="1"/>
  <c r="AB121" i="8"/>
  <c r="AB145" i="8" s="1"/>
  <c r="AD97" i="8"/>
  <c r="AR21" i="4"/>
  <c r="AR12" i="4"/>
  <c r="AQ61" i="4"/>
  <c r="AR61" i="4" s="1"/>
  <c r="AQ26" i="4"/>
  <c r="AN28" i="4"/>
  <c r="AQ39" i="4"/>
  <c r="AR39" i="4" s="1"/>
  <c r="AN46" i="4"/>
  <c r="AX134" i="4"/>
  <c r="AR63" i="4"/>
  <c r="AB56" i="8"/>
  <c r="AD49" i="8"/>
  <c r="AU18" i="4"/>
  <c r="AT124" i="4"/>
  <c r="AU124" i="4" s="1"/>
  <c r="AQ54" i="4"/>
  <c r="AR54" i="4" s="1"/>
  <c r="AX118" i="4"/>
  <c r="AO141" i="4"/>
  <c r="AQ84" i="4"/>
  <c r="AR84" i="4" s="1"/>
  <c r="AQ19" i="4"/>
  <c r="AR19" i="4" s="1"/>
  <c r="AH126" i="8"/>
  <c r="AJ124" i="8"/>
  <c r="AT41" i="4"/>
  <c r="AU41" i="4" s="1"/>
  <c r="AL144" i="4"/>
  <c r="AQ130" i="4"/>
  <c r="AT129" i="4"/>
  <c r="AZ137" i="4"/>
  <c r="BA137" i="4" s="1"/>
  <c r="AN91" i="4" l="1"/>
  <c r="AN147" i="4"/>
  <c r="AN144" i="4"/>
  <c r="AO56" i="4"/>
  <c r="AL147" i="4"/>
  <c r="AO142" i="4"/>
  <c r="AW119" i="4"/>
  <c r="AQ85" i="4"/>
  <c r="AU120" i="4"/>
  <c r="AT120" i="4"/>
  <c r="AB148" i="8"/>
  <c r="AT84" i="4"/>
  <c r="AU84" i="4" s="1"/>
  <c r="AD56" i="8"/>
  <c r="AF49" i="8"/>
  <c r="AZ40" i="4"/>
  <c r="AZ38" i="4"/>
  <c r="AW88" i="4"/>
  <c r="AT89" i="4"/>
  <c r="AW27" i="4"/>
  <c r="AW81" i="4"/>
  <c r="AX81" i="4" s="1"/>
  <c r="AW97" i="4"/>
  <c r="AX97" i="4"/>
  <c r="AW59" i="4"/>
  <c r="AR120" i="4"/>
  <c r="BC34" i="4"/>
  <c r="AT135" i="4"/>
  <c r="AW68" i="4"/>
  <c r="AX68" i="4" s="1"/>
  <c r="AW41" i="4"/>
  <c r="AZ25" i="4"/>
  <c r="AT125" i="4"/>
  <c r="AU125" i="4"/>
  <c r="AU126" i="4" s="1"/>
  <c r="AR100" i="4"/>
  <c r="AJ59" i="8"/>
  <c r="AH85" i="8"/>
  <c r="AT140" i="4"/>
  <c r="AU140" i="4"/>
  <c r="AW101" i="4"/>
  <c r="AX101" i="4" s="1"/>
  <c r="AQ121" i="4"/>
  <c r="AQ56" i="4"/>
  <c r="AT49" i="4"/>
  <c r="AZ99" i="4"/>
  <c r="BA99" i="4" s="1"/>
  <c r="AZ18" i="4"/>
  <c r="AT116" i="4"/>
  <c r="AX103" i="4"/>
  <c r="AW103" i="4"/>
  <c r="AJ126" i="8"/>
  <c r="AL124" i="8"/>
  <c r="AO22" i="4"/>
  <c r="AO91" i="4" s="1"/>
  <c r="BC118" i="4"/>
  <c r="AQ142" i="4"/>
  <c r="AT133" i="4"/>
  <c r="AR85" i="4"/>
  <c r="BA52" i="4"/>
  <c r="AZ52" i="4"/>
  <c r="AW66" i="4"/>
  <c r="AX66" i="4"/>
  <c r="AR140" i="4"/>
  <c r="AW98" i="4"/>
  <c r="AU101" i="4"/>
  <c r="AZ62" i="4"/>
  <c r="AR46" i="4"/>
  <c r="AZ20" i="4"/>
  <c r="BA20" i="4" s="1"/>
  <c r="BC137" i="4"/>
  <c r="BD137" i="4"/>
  <c r="AU69" i="4"/>
  <c r="AT69" i="4"/>
  <c r="AW63" i="4"/>
  <c r="AX63" i="4" s="1"/>
  <c r="AT54" i="4"/>
  <c r="AU54" i="4" s="1"/>
  <c r="AW12" i="4"/>
  <c r="AX12" i="4" s="1"/>
  <c r="AT22" i="4"/>
  <c r="BA118" i="4"/>
  <c r="AD143" i="8"/>
  <c r="AF133" i="8"/>
  <c r="AT13" i="4"/>
  <c r="AU13" i="4" s="1"/>
  <c r="AX52" i="4"/>
  <c r="AU66" i="4"/>
  <c r="AQ35" i="4"/>
  <c r="AT31" i="4"/>
  <c r="AU31" i="4" s="1"/>
  <c r="AU98" i="4"/>
  <c r="AT64" i="4"/>
  <c r="AU64" i="4"/>
  <c r="AX102" i="4"/>
  <c r="AW102" i="4"/>
  <c r="AT15" i="4"/>
  <c r="AU15" i="4"/>
  <c r="AX62" i="4"/>
  <c r="AR49" i="4"/>
  <c r="AR56" i="4" s="1"/>
  <c r="AX20" i="4"/>
  <c r="AZ139" i="4"/>
  <c r="AT141" i="4"/>
  <c r="AU141" i="4" s="1"/>
  <c r="AW67" i="4"/>
  <c r="AX67" i="4" s="1"/>
  <c r="AZ16" i="4"/>
  <c r="BA16" i="4" s="1"/>
  <c r="BC138" i="4"/>
  <c r="AT55" i="4"/>
  <c r="AU55" i="4" s="1"/>
  <c r="AZ14" i="4"/>
  <c r="BA14" i="4" s="1"/>
  <c r="AW129" i="4"/>
  <c r="AT130" i="4"/>
  <c r="AX25" i="4"/>
  <c r="BD134" i="4"/>
  <c r="BC134" i="4"/>
  <c r="AR13" i="4"/>
  <c r="AR133" i="4"/>
  <c r="AZ83" i="4"/>
  <c r="BA83" i="4" s="1"/>
  <c r="AT104" i="4"/>
  <c r="AU104" i="4" s="1"/>
  <c r="AR31" i="4"/>
  <c r="AR35" i="4" s="1"/>
  <c r="AR64" i="4"/>
  <c r="AU102" i="4"/>
  <c r="AR15" i="4"/>
  <c r="AR22" i="4" s="1"/>
  <c r="BD82" i="4"/>
  <c r="BC82" i="4"/>
  <c r="AT17" i="4"/>
  <c r="AU17" i="4" s="1"/>
  <c r="AJ130" i="8"/>
  <c r="AL129" i="8"/>
  <c r="AD46" i="8"/>
  <c r="AF38" i="8"/>
  <c r="AH88" i="8"/>
  <c r="AF89" i="8"/>
  <c r="AW117" i="4"/>
  <c r="AX117" i="4" s="1"/>
  <c r="AT26" i="4"/>
  <c r="AU26" i="4" s="1"/>
  <c r="AU28" i="4" s="1"/>
  <c r="AQ28" i="4"/>
  <c r="AT51" i="4"/>
  <c r="AU51" i="4"/>
  <c r="AU65" i="4"/>
  <c r="AT65" i="4"/>
  <c r="AT100" i="4"/>
  <c r="AT121" i="4" s="1"/>
  <c r="AZ105" i="4"/>
  <c r="BA105" i="4" s="1"/>
  <c r="AO121" i="4"/>
  <c r="AO144" i="4" s="1"/>
  <c r="AR26" i="4"/>
  <c r="AR28" i="4" s="1"/>
  <c r="AU12" i="4"/>
  <c r="AU129" i="4"/>
  <c r="AU130" i="4" s="1"/>
  <c r="AD121" i="8"/>
  <c r="AD145" i="8" s="1"/>
  <c r="AF97" i="8"/>
  <c r="AQ126" i="4"/>
  <c r="AT106" i="4"/>
  <c r="AW107" i="4"/>
  <c r="AX107" i="4" s="1"/>
  <c r="AT19" i="4"/>
  <c r="AU19" i="4"/>
  <c r="AX124" i="4"/>
  <c r="AT126" i="4"/>
  <c r="AW124" i="4"/>
  <c r="AT39" i="4"/>
  <c r="AQ46" i="4"/>
  <c r="AT61" i="4"/>
  <c r="BA134" i="4"/>
  <c r="AX21" i="4"/>
  <c r="AW21" i="4"/>
  <c r="AR106" i="4"/>
  <c r="AZ32" i="4"/>
  <c r="BA32" i="4"/>
  <c r="AX99" i="4"/>
  <c r="AU119" i="4"/>
  <c r="AR135" i="4"/>
  <c r="AD35" i="8"/>
  <c r="AF31" i="8"/>
  <c r="AT33" i="4"/>
  <c r="AT50" i="4"/>
  <c r="AU50" i="4" s="1"/>
  <c r="AZ60" i="4"/>
  <c r="BA60" i="4" s="1"/>
  <c r="AX83" i="4"/>
  <c r="AR104" i="4"/>
  <c r="AU117" i="4"/>
  <c r="AD28" i="8"/>
  <c r="AF25" i="8"/>
  <c r="AT136" i="4"/>
  <c r="AF22" i="8"/>
  <c r="AH12" i="8"/>
  <c r="AW53" i="4"/>
  <c r="BA82" i="4"/>
  <c r="AR17" i="4"/>
  <c r="AQ91" i="4" l="1"/>
  <c r="AR121" i="4"/>
  <c r="AQ144" i="4"/>
  <c r="AW136" i="4"/>
  <c r="AX136" i="4" s="1"/>
  <c r="BC18" i="4"/>
  <c r="AJ85" i="8"/>
  <c r="AL59" i="8"/>
  <c r="AU136" i="4"/>
  <c r="AN129" i="8"/>
  <c r="AL130" i="8"/>
  <c r="BC83" i="4"/>
  <c r="BG138" i="4"/>
  <c r="BF138" i="4"/>
  <c r="AT35" i="4"/>
  <c r="AW31" i="4"/>
  <c r="AX31" i="4" s="1"/>
  <c r="AF143" i="8"/>
  <c r="AH133" i="8"/>
  <c r="BF137" i="4"/>
  <c r="AZ98" i="4"/>
  <c r="AT142" i="4"/>
  <c r="AT144" i="4" s="1"/>
  <c r="AW133" i="4"/>
  <c r="AN124" i="8"/>
  <c r="AL126" i="8"/>
  <c r="BA41" i="4"/>
  <c r="AZ41" i="4"/>
  <c r="BC38" i="4"/>
  <c r="AZ119" i="4"/>
  <c r="BA119" i="4"/>
  <c r="AZ53" i="4"/>
  <c r="BA53" i="4"/>
  <c r="BC60" i="4"/>
  <c r="AW61" i="4"/>
  <c r="AW106" i="4"/>
  <c r="AX106" i="4" s="1"/>
  <c r="AW51" i="4"/>
  <c r="AR142" i="4"/>
  <c r="BD14" i="4"/>
  <c r="BC14" i="4"/>
  <c r="BD138" i="4"/>
  <c r="AW15" i="4"/>
  <c r="AX15" i="4" s="1"/>
  <c r="BA12" i="4"/>
  <c r="AZ12" i="4"/>
  <c r="AX98" i="4"/>
  <c r="AU133" i="4"/>
  <c r="BD99" i="4"/>
  <c r="BC99" i="4"/>
  <c r="AZ101" i="4"/>
  <c r="AX41" i="4"/>
  <c r="AZ97" i="4"/>
  <c r="AZ27" i="4"/>
  <c r="BA27" i="4" s="1"/>
  <c r="BC40" i="4"/>
  <c r="BD40" i="4" s="1"/>
  <c r="AX119" i="4"/>
  <c r="AZ81" i="4"/>
  <c r="BA81" i="4" s="1"/>
  <c r="AX53" i="4"/>
  <c r="AW50" i="4"/>
  <c r="AU61" i="4"/>
  <c r="AW19" i="4"/>
  <c r="AU106" i="4"/>
  <c r="BC105" i="4"/>
  <c r="BD105" i="4" s="1"/>
  <c r="AZ117" i="4"/>
  <c r="AW55" i="4"/>
  <c r="AX55" i="4" s="1"/>
  <c r="AZ102" i="4"/>
  <c r="BA102" i="4" s="1"/>
  <c r="AZ63" i="4"/>
  <c r="BC20" i="4"/>
  <c r="BD20" i="4" s="1"/>
  <c r="AZ103" i="4"/>
  <c r="BA103" i="4" s="1"/>
  <c r="AZ68" i="4"/>
  <c r="BA68" i="4" s="1"/>
  <c r="AX27" i="4"/>
  <c r="BA40" i="4"/>
  <c r="AW84" i="4"/>
  <c r="AR144" i="4"/>
  <c r="AH22" i="8"/>
  <c r="AJ12" i="8"/>
  <c r="AF28" i="8"/>
  <c r="AH25" i="8"/>
  <c r="AX17" i="4"/>
  <c r="AW17" i="4"/>
  <c r="BC16" i="4"/>
  <c r="BD16" i="4" s="1"/>
  <c r="BC139" i="4"/>
  <c r="BF118" i="4"/>
  <c r="BG118" i="4" s="1"/>
  <c r="AZ59" i="4"/>
  <c r="BA59" i="4" s="1"/>
  <c r="BC25" i="4"/>
  <c r="AW33" i="4"/>
  <c r="AX33" i="4" s="1"/>
  <c r="BC32" i="4"/>
  <c r="BD32" i="4" s="1"/>
  <c r="AW39" i="4"/>
  <c r="AX39" i="4" s="1"/>
  <c r="AT46" i="4"/>
  <c r="AU22" i="4"/>
  <c r="AW100" i="4"/>
  <c r="AX100" i="4"/>
  <c r="AH89" i="8"/>
  <c r="AJ88" i="8"/>
  <c r="AO147" i="4"/>
  <c r="BA139" i="4"/>
  <c r="BC62" i="4"/>
  <c r="BD62" i="4" s="1"/>
  <c r="AZ66" i="4"/>
  <c r="BD118" i="4"/>
  <c r="AW116" i="4"/>
  <c r="AX116" i="4" s="1"/>
  <c r="AT56" i="4"/>
  <c r="AX49" i="4"/>
  <c r="AW49" i="4"/>
  <c r="AW125" i="4"/>
  <c r="AW126" i="4" s="1"/>
  <c r="AW135" i="4"/>
  <c r="AX135" i="4" s="1"/>
  <c r="AX59" i="4"/>
  <c r="AD91" i="8"/>
  <c r="AD148" i="8" s="1"/>
  <c r="AW89" i="4"/>
  <c r="AZ88" i="4"/>
  <c r="AR91" i="4"/>
  <c r="AR147" i="4" s="1"/>
  <c r="AQ147" i="4"/>
  <c r="AZ107" i="4"/>
  <c r="AW130" i="4"/>
  <c r="AZ129" i="4"/>
  <c r="BA129" i="4" s="1"/>
  <c r="BA130" i="4" s="1"/>
  <c r="BF34" i="4"/>
  <c r="AU33" i="4"/>
  <c r="AU35" i="4" s="1"/>
  <c r="AU39" i="4"/>
  <c r="AU46" i="4" s="1"/>
  <c r="AU100" i="4"/>
  <c r="AU121" i="4" s="1"/>
  <c r="AX104" i="4"/>
  <c r="AW104" i="4"/>
  <c r="BF134" i="4"/>
  <c r="BG134" i="4"/>
  <c r="AZ67" i="4"/>
  <c r="AW64" i="4"/>
  <c r="AW54" i="4"/>
  <c r="AX54" i="4" s="1"/>
  <c r="AW69" i="4"/>
  <c r="BA62" i="4"/>
  <c r="BC52" i="4"/>
  <c r="BD52" i="4" s="1"/>
  <c r="AU116" i="4"/>
  <c r="AU49" i="4"/>
  <c r="AU56" i="4" s="1"/>
  <c r="AW140" i="4"/>
  <c r="AX140" i="4" s="1"/>
  <c r="BA25" i="4"/>
  <c r="AU135" i="4"/>
  <c r="AT85" i="4"/>
  <c r="AX88" i="4"/>
  <c r="AX89" i="4" s="1"/>
  <c r="AW120" i="4"/>
  <c r="AW141" i="4"/>
  <c r="AX141" i="4"/>
  <c r="AF35" i="8"/>
  <c r="AH31" i="8"/>
  <c r="AZ21" i="4"/>
  <c r="AZ124" i="4"/>
  <c r="AF121" i="8"/>
  <c r="AF145" i="8" s="1"/>
  <c r="AH97" i="8"/>
  <c r="AW65" i="4"/>
  <c r="AW26" i="4"/>
  <c r="AT28" i="4"/>
  <c r="AH38" i="8"/>
  <c r="AF46" i="8"/>
  <c r="BF82" i="4"/>
  <c r="AX129" i="4"/>
  <c r="AX130" i="4" s="1"/>
  <c r="AW13" i="4"/>
  <c r="BA18" i="4"/>
  <c r="BD34" i="4"/>
  <c r="BA38" i="4"/>
  <c r="AF56" i="8"/>
  <c r="AH49" i="8"/>
  <c r="AX35" i="4" l="1"/>
  <c r="AW85" i="4"/>
  <c r="AZ84" i="4"/>
  <c r="BA84" i="4" s="1"/>
  <c r="AX64" i="4"/>
  <c r="AZ135" i="4"/>
  <c r="BA135" i="4" s="1"/>
  <c r="AZ100" i="4"/>
  <c r="BF32" i="4"/>
  <c r="BG32" i="4" s="1"/>
  <c r="BF16" i="4"/>
  <c r="AU85" i="4"/>
  <c r="AU142" i="4"/>
  <c r="BC119" i="4"/>
  <c r="BD119" i="4" s="1"/>
  <c r="BI34" i="4"/>
  <c r="BJ34" i="4" s="1"/>
  <c r="BC59" i="4"/>
  <c r="AZ69" i="4"/>
  <c r="BA69" i="4" s="1"/>
  <c r="BC103" i="4"/>
  <c r="BA50" i="4"/>
  <c r="AZ50" i="4"/>
  <c r="BF40" i="4"/>
  <c r="AZ61" i="4"/>
  <c r="AZ85" i="4" s="1"/>
  <c r="BC98" i="4"/>
  <c r="AZ15" i="4"/>
  <c r="BA133" i="4"/>
  <c r="AW142" i="4"/>
  <c r="AZ133" i="4"/>
  <c r="AJ38" i="8"/>
  <c r="AH46" i="8"/>
  <c r="BA141" i="4"/>
  <c r="AZ141" i="4"/>
  <c r="BC66" i="4"/>
  <c r="BD66" i="4" s="1"/>
  <c r="AZ89" i="4"/>
  <c r="BC88" i="4"/>
  <c r="BD88" i="4" s="1"/>
  <c r="BD89" i="4" s="1"/>
  <c r="AU91" i="4"/>
  <c r="AZ33" i="4"/>
  <c r="BI118" i="4"/>
  <c r="BG105" i="4"/>
  <c r="BF105" i="4"/>
  <c r="AX50" i="4"/>
  <c r="BC27" i="4"/>
  <c r="BD27" i="4" s="1"/>
  <c r="BC12" i="4"/>
  <c r="BG14" i="4"/>
  <c r="BF14" i="4"/>
  <c r="AX61" i="4"/>
  <c r="BC41" i="4"/>
  <c r="BA98" i="4"/>
  <c r="BI138" i="4"/>
  <c r="BJ138" i="4" s="1"/>
  <c r="AL85" i="8"/>
  <c r="AN59" i="8"/>
  <c r="AF91" i="8"/>
  <c r="AF148" i="8" s="1"/>
  <c r="AZ64" i="4"/>
  <c r="AH28" i="8"/>
  <c r="AJ25" i="8"/>
  <c r="BD102" i="4"/>
  <c r="BC102" i="4"/>
  <c r="AZ106" i="4"/>
  <c r="BA106" i="4" s="1"/>
  <c r="AZ136" i="4"/>
  <c r="BA136" i="4" s="1"/>
  <c r="AZ26" i="4"/>
  <c r="BA26" i="4" s="1"/>
  <c r="BA28" i="4" s="1"/>
  <c r="AW28" i="4"/>
  <c r="AX69" i="4"/>
  <c r="AX125" i="4"/>
  <c r="AX126" i="4" s="1"/>
  <c r="BA66" i="4"/>
  <c r="AX26" i="4"/>
  <c r="AX28" i="4" s="1"/>
  <c r="AZ54" i="4"/>
  <c r="BA54" i="4" s="1"/>
  <c r="BC129" i="4"/>
  <c r="BD129" i="4" s="1"/>
  <c r="BD130" i="4" s="1"/>
  <c r="AZ130" i="4"/>
  <c r="BA88" i="4"/>
  <c r="BA89" i="4" s="1"/>
  <c r="AW56" i="4"/>
  <c r="AZ49" i="4"/>
  <c r="BA49" i="4" s="1"/>
  <c r="AZ17" i="4"/>
  <c r="AH91" i="8"/>
  <c r="BC68" i="4"/>
  <c r="BD68" i="4" s="1"/>
  <c r="BF20" i="4"/>
  <c r="BG20" i="4" s="1"/>
  <c r="AZ55" i="4"/>
  <c r="BF60" i="4"/>
  <c r="BF38" i="4"/>
  <c r="BG38" i="4"/>
  <c r="BI137" i="4"/>
  <c r="BJ137" i="4" s="1"/>
  <c r="AZ31" i="4"/>
  <c r="AW35" i="4"/>
  <c r="BA13" i="4"/>
  <c r="AZ13" i="4"/>
  <c r="BC67" i="4"/>
  <c r="AZ125" i="4"/>
  <c r="BA125" i="4" s="1"/>
  <c r="AJ22" i="8"/>
  <c r="AL12" i="8"/>
  <c r="BF62" i="4"/>
  <c r="BG25" i="4"/>
  <c r="BF25" i="4"/>
  <c r="BC63" i="4"/>
  <c r="BD63" i="4" s="1"/>
  <c r="BC97" i="4"/>
  <c r="BC101" i="4"/>
  <c r="BD101" i="4" s="1"/>
  <c r="AW22" i="4"/>
  <c r="BD60" i="4"/>
  <c r="BD38" i="4"/>
  <c r="BG137" i="4"/>
  <c r="BF83" i="4"/>
  <c r="BG18" i="4"/>
  <c r="BF18" i="4"/>
  <c r="BC107" i="4"/>
  <c r="BD107" i="4" s="1"/>
  <c r="BF139" i="4"/>
  <c r="AP129" i="8"/>
  <c r="AN130" i="8"/>
  <c r="BC124" i="4"/>
  <c r="BD124" i="4" s="1"/>
  <c r="AX13" i="4"/>
  <c r="AZ140" i="4"/>
  <c r="BA140" i="4"/>
  <c r="BA67" i="4"/>
  <c r="BD21" i="4"/>
  <c r="BC21" i="4"/>
  <c r="AH56" i="8"/>
  <c r="AJ49" i="8"/>
  <c r="BA21" i="4"/>
  <c r="AJ89" i="8"/>
  <c r="AL88" i="8"/>
  <c r="BD25" i="4"/>
  <c r="BA63" i="4"/>
  <c r="BC117" i="4"/>
  <c r="BD117" i="4" s="1"/>
  <c r="BA97" i="4"/>
  <c r="BA101" i="4"/>
  <c r="AZ51" i="4"/>
  <c r="BA51" i="4"/>
  <c r="AP124" i="8"/>
  <c r="AN126" i="8"/>
  <c r="AH143" i="8"/>
  <c r="AH145" i="8" s="1"/>
  <c r="AJ133" i="8"/>
  <c r="BD83" i="4"/>
  <c r="BD18" i="4"/>
  <c r="AU144" i="4"/>
  <c r="AZ19" i="4"/>
  <c r="BA19" i="4" s="1"/>
  <c r="BA124" i="4"/>
  <c r="BA65" i="4"/>
  <c r="AZ65" i="4"/>
  <c r="AZ120" i="4"/>
  <c r="BI82" i="4"/>
  <c r="AX65" i="4"/>
  <c r="AX120" i="4"/>
  <c r="BI134" i="4"/>
  <c r="BG82" i="4"/>
  <c r="AH121" i="8"/>
  <c r="AJ97" i="8"/>
  <c r="AH35" i="8"/>
  <c r="AJ31" i="8"/>
  <c r="BF52" i="4"/>
  <c r="BG52" i="4" s="1"/>
  <c r="AX46" i="4"/>
  <c r="BA104" i="4"/>
  <c r="AZ104" i="4"/>
  <c r="BG34" i="4"/>
  <c r="BA107" i="4"/>
  <c r="AZ116" i="4"/>
  <c r="BA116" i="4" s="1"/>
  <c r="AZ39" i="4"/>
  <c r="BA39" i="4" s="1"/>
  <c r="AW46" i="4"/>
  <c r="BD139" i="4"/>
  <c r="AX84" i="4"/>
  <c r="AT91" i="4"/>
  <c r="AT147" i="4" s="1"/>
  <c r="BA117" i="4"/>
  <c r="AX19" i="4"/>
  <c r="BC81" i="4"/>
  <c r="AW121" i="4"/>
  <c r="AW144" i="4" s="1"/>
  <c r="BF99" i="4"/>
  <c r="BG99" i="4" s="1"/>
  <c r="AX51" i="4"/>
  <c r="AX56" i="4" s="1"/>
  <c r="BD53" i="4"/>
  <c r="BC53" i="4"/>
  <c r="AX133" i="4"/>
  <c r="AX142" i="4" s="1"/>
  <c r="BA46" i="4" l="1"/>
  <c r="AW91" i="4"/>
  <c r="AU147" i="4"/>
  <c r="AX85" i="4"/>
  <c r="AX91" i="4" s="1"/>
  <c r="AH148" i="8"/>
  <c r="AN88" i="8"/>
  <c r="AL89" i="8"/>
  <c r="BC15" i="4"/>
  <c r="BF103" i="4"/>
  <c r="BG103" i="4"/>
  <c r="BI16" i="4"/>
  <c r="AW147" i="4"/>
  <c r="BC39" i="4"/>
  <c r="AZ46" i="4"/>
  <c r="BC104" i="4"/>
  <c r="BD104" i="4"/>
  <c r="BA126" i="4"/>
  <c r="BI18" i="4"/>
  <c r="BJ18" i="4" s="1"/>
  <c r="BF63" i="4"/>
  <c r="BI25" i="4"/>
  <c r="BJ25" i="4" s="1"/>
  <c r="BL137" i="4"/>
  <c r="BM137" i="4" s="1"/>
  <c r="BC26" i="4"/>
  <c r="AZ28" i="4"/>
  <c r="BF102" i="4"/>
  <c r="BI14" i="4"/>
  <c r="BJ14" i="4" s="1"/>
  <c r="BC141" i="4"/>
  <c r="BD141" i="4" s="1"/>
  <c r="BA15" i="4"/>
  <c r="BD103" i="4"/>
  <c r="BF119" i="4"/>
  <c r="BG16" i="4"/>
  <c r="BC84" i="4"/>
  <c r="BD84" i="4" s="1"/>
  <c r="BM82" i="4"/>
  <c r="BL82" i="4"/>
  <c r="BF117" i="4"/>
  <c r="BG117" i="4" s="1"/>
  <c r="BC140" i="4"/>
  <c r="BD140" i="4" s="1"/>
  <c r="BI83" i="4"/>
  <c r="BJ83" i="4" s="1"/>
  <c r="BG97" i="4"/>
  <c r="BF97" i="4"/>
  <c r="BI62" i="4"/>
  <c r="BJ62" i="4" s="1"/>
  <c r="BC125" i="4"/>
  <c r="BC126" i="4" s="1"/>
  <c r="BD17" i="4"/>
  <c r="BC17" i="4"/>
  <c r="AJ28" i="8"/>
  <c r="AL25" i="8"/>
  <c r="AZ22" i="4"/>
  <c r="BL118" i="4"/>
  <c r="BM118" i="4" s="1"/>
  <c r="BA61" i="4"/>
  <c r="AX121" i="4"/>
  <c r="AX144" i="4" s="1"/>
  <c r="BC54" i="4"/>
  <c r="BD54" i="4" s="1"/>
  <c r="BG88" i="4"/>
  <c r="BG89" i="4" s="1"/>
  <c r="BF88" i="4"/>
  <c r="BC89" i="4"/>
  <c r="AR124" i="8"/>
  <c r="AP126" i="8"/>
  <c r="AR129" i="8"/>
  <c r="AP130" i="8"/>
  <c r="BF101" i="4"/>
  <c r="BG101" i="4" s="1"/>
  <c r="BC51" i="4"/>
  <c r="BD51" i="4"/>
  <c r="AX22" i="4"/>
  <c r="BG83" i="4"/>
  <c r="BD97" i="4"/>
  <c r="BG62" i="4"/>
  <c r="BF67" i="4"/>
  <c r="BG67" i="4" s="1"/>
  <c r="BC31" i="4"/>
  <c r="BD31" i="4" s="1"/>
  <c r="AZ35" i="4"/>
  <c r="BI38" i="4"/>
  <c r="BD55" i="4"/>
  <c r="BC55" i="4"/>
  <c r="BA17" i="4"/>
  <c r="BF12" i="4"/>
  <c r="BJ118" i="4"/>
  <c r="AJ46" i="8"/>
  <c r="AL38" i="8"/>
  <c r="BF98" i="4"/>
  <c r="BI40" i="4"/>
  <c r="BJ40" i="4" s="1"/>
  <c r="BC100" i="4"/>
  <c r="AJ121" i="8"/>
  <c r="AL97" i="8"/>
  <c r="BF68" i="4"/>
  <c r="BG68" i="4" s="1"/>
  <c r="BD19" i="4"/>
  <c r="BC19" i="4"/>
  <c r="BC61" i="4"/>
  <c r="BL134" i="4"/>
  <c r="BM134" i="4" s="1"/>
  <c r="BC120" i="4"/>
  <c r="BD120" i="4" s="1"/>
  <c r="AJ56" i="8"/>
  <c r="AL49" i="8"/>
  <c r="BF124" i="4"/>
  <c r="BI139" i="4"/>
  <c r="AZ121" i="4"/>
  <c r="BD67" i="4"/>
  <c r="BA31" i="4"/>
  <c r="BI60" i="4"/>
  <c r="BA55" i="4"/>
  <c r="BA56" i="4" s="1"/>
  <c r="BC130" i="4"/>
  <c r="BF129" i="4"/>
  <c r="BC64" i="4"/>
  <c r="BF41" i="4"/>
  <c r="BG41" i="4" s="1"/>
  <c r="BD12" i="4"/>
  <c r="BC33" i="4"/>
  <c r="BC133" i="4"/>
  <c r="BD133" i="4" s="1"/>
  <c r="AZ142" i="4"/>
  <c r="BD98" i="4"/>
  <c r="BG40" i="4"/>
  <c r="BF59" i="4"/>
  <c r="BA100" i="4"/>
  <c r="BA121" i="4" s="1"/>
  <c r="BA144" i="4" s="1"/>
  <c r="AN85" i="8"/>
  <c r="AP59" i="8"/>
  <c r="BL138" i="4"/>
  <c r="BM138" i="4"/>
  <c r="BF27" i="4"/>
  <c r="BG27" i="4" s="1"/>
  <c r="BC69" i="4"/>
  <c r="BD69" i="4" s="1"/>
  <c r="BI32" i="4"/>
  <c r="BI99" i="4"/>
  <c r="BJ99" i="4" s="1"/>
  <c r="BC116" i="4"/>
  <c r="BD116" i="4" s="1"/>
  <c r="BJ52" i="4"/>
  <c r="BI52" i="4"/>
  <c r="BJ82" i="4"/>
  <c r="BF81" i="4"/>
  <c r="BG81" i="4" s="1"/>
  <c r="BG53" i="4"/>
  <c r="BF53" i="4"/>
  <c r="BD81" i="4"/>
  <c r="AJ35" i="8"/>
  <c r="AL31" i="8"/>
  <c r="BJ134" i="4"/>
  <c r="BA120" i="4"/>
  <c r="AZ126" i="4"/>
  <c r="BG139" i="4"/>
  <c r="AL22" i="8"/>
  <c r="AN12" i="8"/>
  <c r="BG60" i="4"/>
  <c r="BI20" i="4"/>
  <c r="BC136" i="4"/>
  <c r="BD136" i="4" s="1"/>
  <c r="BA64" i="4"/>
  <c r="BD41" i="4"/>
  <c r="BA33" i="4"/>
  <c r="BD50" i="4"/>
  <c r="BC50" i="4"/>
  <c r="BD59" i="4"/>
  <c r="BC135" i="4"/>
  <c r="BD135" i="4"/>
  <c r="BC65" i="4"/>
  <c r="BD65" i="4" s="1"/>
  <c r="AJ143" i="8"/>
  <c r="AJ145" i="8" s="1"/>
  <c r="AL133" i="8"/>
  <c r="BF21" i="4"/>
  <c r="BG21" i="4" s="1"/>
  <c r="BF107" i="4"/>
  <c r="BG107" i="4"/>
  <c r="BC13" i="4"/>
  <c r="AZ56" i="4"/>
  <c r="BC49" i="4"/>
  <c r="BD106" i="4"/>
  <c r="BC106" i="4"/>
  <c r="BI105" i="4"/>
  <c r="BJ105" i="4"/>
  <c r="BG66" i="4"/>
  <c r="BF66" i="4"/>
  <c r="BA142" i="4"/>
  <c r="BM34" i="4"/>
  <c r="BL34" i="4"/>
  <c r="AJ91" i="8" l="1"/>
  <c r="AZ144" i="4"/>
  <c r="BA22" i="4"/>
  <c r="AZ91" i="4"/>
  <c r="BD142" i="4"/>
  <c r="AZ147" i="4"/>
  <c r="AX147" i="4"/>
  <c r="BI119" i="4"/>
  <c r="BJ119" i="4" s="1"/>
  <c r="BL16" i="4"/>
  <c r="BL105" i="4"/>
  <c r="BD13" i="4"/>
  <c r="AN22" i="8"/>
  <c r="AP12" i="8"/>
  <c r="BJ53" i="4"/>
  <c r="BI53" i="4"/>
  <c r="BD100" i="4"/>
  <c r="BD121" i="4" s="1"/>
  <c r="BD144" i="4" s="1"/>
  <c r="BC35" i="4"/>
  <c r="BF31" i="4"/>
  <c r="BA85" i="4"/>
  <c r="BO82" i="4"/>
  <c r="BJ16" i="4"/>
  <c r="BF116" i="4"/>
  <c r="BI59" i="4"/>
  <c r="BL60" i="4"/>
  <c r="BM60" i="4" s="1"/>
  <c r="BI102" i="4"/>
  <c r="AN89" i="8"/>
  <c r="AP88" i="8"/>
  <c r="BF64" i="4"/>
  <c r="BG64" i="4"/>
  <c r="BI124" i="4"/>
  <c r="BO34" i="4"/>
  <c r="BP34" i="4"/>
  <c r="BF106" i="4"/>
  <c r="BG106" i="4" s="1"/>
  <c r="BI81" i="4"/>
  <c r="BJ81" i="4"/>
  <c r="BL99" i="4"/>
  <c r="BM99" i="4" s="1"/>
  <c r="BO138" i="4"/>
  <c r="BG59" i="4"/>
  <c r="BD64" i="4"/>
  <c r="BJ60" i="4"/>
  <c r="BG124" i="4"/>
  <c r="BI68" i="4"/>
  <c r="BL40" i="4"/>
  <c r="BM40" i="4" s="1"/>
  <c r="BF55" i="4"/>
  <c r="BI101" i="4"/>
  <c r="BJ101" i="4" s="1"/>
  <c r="BF17" i="4"/>
  <c r="BG17" i="4" s="1"/>
  <c r="BI97" i="4"/>
  <c r="BJ97" i="4" s="1"/>
  <c r="BF140" i="4"/>
  <c r="BG140" i="4"/>
  <c r="BG102" i="4"/>
  <c r="BL25" i="4"/>
  <c r="BG104" i="4"/>
  <c r="BF104" i="4"/>
  <c r="BI103" i="4"/>
  <c r="BJ103" i="4" s="1"/>
  <c r="BC142" i="4"/>
  <c r="BF133" i="4"/>
  <c r="BO137" i="4"/>
  <c r="BP137" i="4"/>
  <c r="BL32" i="4"/>
  <c r="AP85" i="8"/>
  <c r="AR59" i="8"/>
  <c r="BC85" i="4"/>
  <c r="BF33" i="4"/>
  <c r="BG33" i="4" s="1"/>
  <c r="BI129" i="4"/>
  <c r="BF130" i="4"/>
  <c r="BA35" i="4"/>
  <c r="BA91" i="4" s="1"/>
  <c r="BA147" i="4" s="1"/>
  <c r="AL56" i="8"/>
  <c r="AN49" i="8"/>
  <c r="BG61" i="4"/>
  <c r="BF61" i="4"/>
  <c r="BI98" i="4"/>
  <c r="BJ98" i="4" s="1"/>
  <c r="BC22" i="4"/>
  <c r="BI67" i="4"/>
  <c r="BI88" i="4"/>
  <c r="BF89" i="4"/>
  <c r="BO118" i="4"/>
  <c r="BP118" i="4" s="1"/>
  <c r="BF84" i="4"/>
  <c r="BI27" i="4"/>
  <c r="BJ27" i="4" s="1"/>
  <c r="BL139" i="4"/>
  <c r="BM139" i="4" s="1"/>
  <c r="AT124" i="8"/>
  <c r="AR126" i="8"/>
  <c r="AL35" i="8"/>
  <c r="AN31" i="8"/>
  <c r="BD33" i="4"/>
  <c r="BD35" i="4" s="1"/>
  <c r="BD61" i="4"/>
  <c r="AL121" i="8"/>
  <c r="AL145" i="8" s="1"/>
  <c r="AN97" i="8"/>
  <c r="BG98" i="4"/>
  <c r="BI12" i="4"/>
  <c r="BJ12" i="4"/>
  <c r="BL38" i="4"/>
  <c r="BM38" i="4" s="1"/>
  <c r="BF125" i="4"/>
  <c r="BG125" i="4" s="1"/>
  <c r="BC121" i="4"/>
  <c r="BC144" i="4" s="1"/>
  <c r="BF141" i="4"/>
  <c r="BG141" i="4" s="1"/>
  <c r="BF26" i="4"/>
  <c r="BC28" i="4"/>
  <c r="BJ63" i="4"/>
  <c r="BI63" i="4"/>
  <c r="BF39" i="4"/>
  <c r="BG39" i="4" s="1"/>
  <c r="BC46" i="4"/>
  <c r="BF13" i="4"/>
  <c r="BP134" i="4"/>
  <c r="BO134" i="4"/>
  <c r="BL14" i="4"/>
  <c r="BM14" i="4" s="1"/>
  <c r="BL20" i="4"/>
  <c r="BM20" i="4"/>
  <c r="BC56" i="4"/>
  <c r="BF49" i="4"/>
  <c r="BG49" i="4" s="1"/>
  <c r="BJ32" i="4"/>
  <c r="BI66" i="4"/>
  <c r="BJ66" i="4"/>
  <c r="BD49" i="4"/>
  <c r="BD56" i="4" s="1"/>
  <c r="BD85" i="4"/>
  <c r="BL52" i="4"/>
  <c r="BM52" i="4" s="1"/>
  <c r="BF69" i="4"/>
  <c r="BG69" i="4" s="1"/>
  <c r="BG129" i="4"/>
  <c r="BG130" i="4" s="1"/>
  <c r="BF120" i="4"/>
  <c r="BG120" i="4" s="1"/>
  <c r="AL46" i="8"/>
  <c r="AN38" i="8"/>
  <c r="BG12" i="4"/>
  <c r="BJ38" i="4"/>
  <c r="BF51" i="4"/>
  <c r="BG51" i="4"/>
  <c r="AT129" i="8"/>
  <c r="AR130" i="8"/>
  <c r="BF54" i="4"/>
  <c r="BG54" i="4" s="1"/>
  <c r="BD125" i="4"/>
  <c r="BD126" i="4" s="1"/>
  <c r="BD26" i="4"/>
  <c r="BD28" i="4" s="1"/>
  <c r="BG63" i="4"/>
  <c r="BD39" i="4"/>
  <c r="BD46" i="4" s="1"/>
  <c r="BF15" i="4"/>
  <c r="AJ148" i="8"/>
  <c r="BI41" i="4"/>
  <c r="BF100" i="4"/>
  <c r="BG100" i="4" s="1"/>
  <c r="AL143" i="8"/>
  <c r="AN133" i="8"/>
  <c r="BJ107" i="4"/>
  <c r="BI107" i="4"/>
  <c r="BF135" i="4"/>
  <c r="BJ20" i="4"/>
  <c r="BI21" i="4"/>
  <c r="BG65" i="4"/>
  <c r="BF65" i="4"/>
  <c r="BF50" i="4"/>
  <c r="BG50" i="4" s="1"/>
  <c r="BF136" i="4"/>
  <c r="BG136" i="4" s="1"/>
  <c r="BJ139" i="4"/>
  <c r="BF19" i="4"/>
  <c r="BG19" i="4" s="1"/>
  <c r="AL28" i="8"/>
  <c r="AN25" i="8"/>
  <c r="BL62" i="4"/>
  <c r="BM62" i="4" s="1"/>
  <c r="BL83" i="4"/>
  <c r="BM83" i="4" s="1"/>
  <c r="BI117" i="4"/>
  <c r="BJ117" i="4" s="1"/>
  <c r="BG119" i="4"/>
  <c r="BL18" i="4"/>
  <c r="BM18" i="4"/>
  <c r="BD15" i="4"/>
  <c r="BC91" i="4" l="1"/>
  <c r="BC147" i="4" s="1"/>
  <c r="BL21" i="4"/>
  <c r="BI26" i="4"/>
  <c r="BF28" i="4"/>
  <c r="BO32" i="4"/>
  <c r="BL68" i="4"/>
  <c r="BM68" i="4"/>
  <c r="BS138" i="4"/>
  <c r="BR138" i="4"/>
  <c r="BL124" i="4"/>
  <c r="AR88" i="8"/>
  <c r="AP89" i="8"/>
  <c r="BI31" i="4"/>
  <c r="BF35" i="4"/>
  <c r="AP22" i="8"/>
  <c r="AR12" i="8"/>
  <c r="BP16" i="4"/>
  <c r="BO16" i="4"/>
  <c r="BP18" i="4"/>
  <c r="BO18" i="4"/>
  <c r="BI54" i="4"/>
  <c r="AN46" i="8"/>
  <c r="AP38" i="8"/>
  <c r="BI141" i="4"/>
  <c r="BJ141" i="4" s="1"/>
  <c r="AN121" i="8"/>
  <c r="AN145" i="8" s="1"/>
  <c r="AP97" i="8"/>
  <c r="BL27" i="4"/>
  <c r="BI130" i="4"/>
  <c r="BL129" i="4"/>
  <c r="BM129" i="4" s="1"/>
  <c r="BM130" i="4" s="1"/>
  <c r="BI140" i="4"/>
  <c r="BJ68" i="4"/>
  <c r="BP138" i="4"/>
  <c r="BJ106" i="4"/>
  <c r="BI106" i="4"/>
  <c r="BJ124" i="4"/>
  <c r="BG31" i="4"/>
  <c r="BG35" i="4" s="1"/>
  <c r="BL119" i="4"/>
  <c r="BM119" i="4" s="1"/>
  <c r="BI15" i="4"/>
  <c r="BR118" i="4"/>
  <c r="AN28" i="8"/>
  <c r="AP25" i="8"/>
  <c r="BI19" i="4"/>
  <c r="BJ19" i="4" s="1"/>
  <c r="BI136" i="4"/>
  <c r="BI135" i="4"/>
  <c r="BJ135" i="4" s="1"/>
  <c r="BL41" i="4"/>
  <c r="BI39" i="4"/>
  <c r="BJ39" i="4" s="1"/>
  <c r="BF46" i="4"/>
  <c r="BO38" i="4"/>
  <c r="BI61" i="4"/>
  <c r="BI33" i="4"/>
  <c r="BJ104" i="4"/>
  <c r="BI104" i="4"/>
  <c r="BL101" i="4"/>
  <c r="BM101" i="4" s="1"/>
  <c r="BL102" i="4"/>
  <c r="BJ116" i="4"/>
  <c r="BI116" i="4"/>
  <c r="BI100" i="4"/>
  <c r="BJ100" i="4" s="1"/>
  <c r="BO52" i="4"/>
  <c r="BP52" i="4" s="1"/>
  <c r="BL98" i="4"/>
  <c r="BL97" i="4"/>
  <c r="BI55" i="4"/>
  <c r="BJ55" i="4" s="1"/>
  <c r="BG126" i="4"/>
  <c r="BI64" i="4"/>
  <c r="BJ102" i="4"/>
  <c r="BG116" i="4"/>
  <c r="BL103" i="4"/>
  <c r="BM103" i="4"/>
  <c r="BG135" i="4"/>
  <c r="AT130" i="8"/>
  <c r="AV129" i="8"/>
  <c r="BI89" i="4"/>
  <c r="BL88" i="4"/>
  <c r="BM88" i="4"/>
  <c r="BM89" i="4" s="1"/>
  <c r="BO99" i="4"/>
  <c r="BP99" i="4"/>
  <c r="BL107" i="4"/>
  <c r="BM107" i="4" s="1"/>
  <c r="BO20" i="4"/>
  <c r="BL63" i="4"/>
  <c r="BM63" i="4"/>
  <c r="BL12" i="4"/>
  <c r="BM12" i="4" s="1"/>
  <c r="BI84" i="4"/>
  <c r="BJ84" i="4" s="1"/>
  <c r="BJ88" i="4"/>
  <c r="BJ89" i="4" s="1"/>
  <c r="AN56" i="8"/>
  <c r="AP49" i="8"/>
  <c r="BR137" i="4"/>
  <c r="BO25" i="4"/>
  <c r="BP25" i="4" s="1"/>
  <c r="BF121" i="4"/>
  <c r="BG55" i="4"/>
  <c r="BG56" i="4" s="1"/>
  <c r="BR34" i="4"/>
  <c r="BS34" i="4"/>
  <c r="BO60" i="4"/>
  <c r="BP60" i="4" s="1"/>
  <c r="BL117" i="4"/>
  <c r="BD22" i="4"/>
  <c r="BI65" i="4"/>
  <c r="BJ13" i="4"/>
  <c r="BI13" i="4"/>
  <c r="BF22" i="4"/>
  <c r="AT126" i="8"/>
  <c r="AV124" i="8"/>
  <c r="BG84" i="4"/>
  <c r="BL67" i="4"/>
  <c r="BM67" i="4" s="1"/>
  <c r="AR85" i="8"/>
  <c r="AT59" i="8"/>
  <c r="BF142" i="4"/>
  <c r="BI133" i="4"/>
  <c r="BJ133" i="4"/>
  <c r="BM25" i="4"/>
  <c r="BL81" i="4"/>
  <c r="BM81" i="4" s="1"/>
  <c r="BL59" i="4"/>
  <c r="BM59" i="4" s="1"/>
  <c r="BR82" i="4"/>
  <c r="BG46" i="4"/>
  <c r="BO105" i="4"/>
  <c r="BP105" i="4" s="1"/>
  <c r="BD91" i="4"/>
  <c r="AN143" i="8"/>
  <c r="AP133" i="8"/>
  <c r="BI51" i="4"/>
  <c r="BJ51" i="4" s="1"/>
  <c r="BI69" i="4"/>
  <c r="BJ69" i="4"/>
  <c r="BL66" i="4"/>
  <c r="BM66" i="4" s="1"/>
  <c r="BO14" i="4"/>
  <c r="BP14" i="4" s="1"/>
  <c r="BG13" i="4"/>
  <c r="AP31" i="8"/>
  <c r="AN35" i="8"/>
  <c r="BJ67" i="4"/>
  <c r="BG133" i="4"/>
  <c r="BG142" i="4" s="1"/>
  <c r="BO40" i="4"/>
  <c r="BP40" i="4"/>
  <c r="AL91" i="8"/>
  <c r="AL148" i="8" s="1"/>
  <c r="BJ59" i="4"/>
  <c r="BP82" i="4"/>
  <c r="BL53" i="4"/>
  <c r="BM53" i="4" s="1"/>
  <c r="BM105" i="4"/>
  <c r="BO62" i="4"/>
  <c r="BP62" i="4"/>
  <c r="BF56" i="4"/>
  <c r="BI49" i="4"/>
  <c r="BJ49" i="4" s="1"/>
  <c r="BI50" i="4"/>
  <c r="BJ50" i="4" s="1"/>
  <c r="BJ41" i="4"/>
  <c r="BI120" i="4"/>
  <c r="BJ120" i="4" s="1"/>
  <c r="BO83" i="4"/>
  <c r="BP83" i="4" s="1"/>
  <c r="BJ21" i="4"/>
  <c r="BG15" i="4"/>
  <c r="BR134" i="4"/>
  <c r="BG26" i="4"/>
  <c r="BG28" i="4" s="1"/>
  <c r="BI125" i="4"/>
  <c r="BI126" i="4" s="1"/>
  <c r="BO139" i="4"/>
  <c r="BJ129" i="4"/>
  <c r="BJ130" i="4" s="1"/>
  <c r="BM32" i="4"/>
  <c r="BI17" i="4"/>
  <c r="BG85" i="4"/>
  <c r="BF126" i="4"/>
  <c r="BF144" i="4" s="1"/>
  <c r="BF85" i="4"/>
  <c r="BM16" i="4"/>
  <c r="AN91" i="8" l="1"/>
  <c r="BD147" i="4"/>
  <c r="BF91" i="4"/>
  <c r="BF147" i="4" s="1"/>
  <c r="AN148" i="8"/>
  <c r="BO117" i="4"/>
  <c r="BP117" i="4" s="1"/>
  <c r="BL61" i="4"/>
  <c r="BL136" i="4"/>
  <c r="BM136" i="4"/>
  <c r="BI35" i="4"/>
  <c r="BL31" i="4"/>
  <c r="BL26" i="4"/>
  <c r="BI28" i="4"/>
  <c r="BS62" i="4"/>
  <c r="BR62" i="4"/>
  <c r="BG121" i="4"/>
  <c r="BG144" i="4" s="1"/>
  <c r="BI85" i="4"/>
  <c r="BO67" i="4"/>
  <c r="BP67" i="4" s="1"/>
  <c r="BM117" i="4"/>
  <c r="BO12" i="4"/>
  <c r="BO63" i="4"/>
  <c r="BP63" i="4" s="1"/>
  <c r="BR99" i="4"/>
  <c r="BO103" i="4"/>
  <c r="BP103" i="4" s="1"/>
  <c r="BL55" i="4"/>
  <c r="BM55" i="4" s="1"/>
  <c r="BJ61" i="4"/>
  <c r="BJ136" i="4"/>
  <c r="BJ142" i="4" s="1"/>
  <c r="BJ15" i="4"/>
  <c r="BL106" i="4"/>
  <c r="BM106" i="4" s="1"/>
  <c r="BR16" i="4"/>
  <c r="BJ31" i="4"/>
  <c r="BU138" i="4"/>
  <c r="BJ26" i="4"/>
  <c r="BJ28" i="4" s="1"/>
  <c r="BV134" i="4"/>
  <c r="BU134" i="4"/>
  <c r="BR25" i="4"/>
  <c r="BS25" i="4" s="1"/>
  <c r="BU137" i="4"/>
  <c r="BV137" i="4"/>
  <c r="BI22" i="4"/>
  <c r="BR20" i="4"/>
  <c r="BM116" i="4"/>
  <c r="BL116" i="4"/>
  <c r="BL104" i="4"/>
  <c r="BM104" i="4" s="1"/>
  <c r="BL19" i="4"/>
  <c r="BP27" i="4"/>
  <c r="BO27" i="4"/>
  <c r="BL141" i="4"/>
  <c r="BM141" i="4" s="1"/>
  <c r="BG22" i="4"/>
  <c r="BL125" i="4"/>
  <c r="BL17" i="4"/>
  <c r="BM17" i="4" s="1"/>
  <c r="BS137" i="4"/>
  <c r="BP20" i="4"/>
  <c r="BL89" i="4"/>
  <c r="BO88" i="4"/>
  <c r="BO97" i="4"/>
  <c r="BO98" i="4"/>
  <c r="BP98" i="4" s="1"/>
  <c r="BP119" i="4"/>
  <c r="BO119" i="4"/>
  <c r="BM27" i="4"/>
  <c r="AR38" i="8"/>
  <c r="AP46" i="8"/>
  <c r="AR22" i="8"/>
  <c r="AT12" i="8"/>
  <c r="BR105" i="4"/>
  <c r="BS105" i="4" s="1"/>
  <c r="AR31" i="8"/>
  <c r="AP35" i="8"/>
  <c r="BM65" i="4"/>
  <c r="BL65" i="4"/>
  <c r="BJ17" i="4"/>
  <c r="BR83" i="4"/>
  <c r="BS83" i="4" s="1"/>
  <c r="BP53" i="4"/>
  <c r="BO53" i="4"/>
  <c r="BL51" i="4"/>
  <c r="BM51" i="4"/>
  <c r="BI142" i="4"/>
  <c r="BL133" i="4"/>
  <c r="AX124" i="8"/>
  <c r="AV126" i="8"/>
  <c r="BJ65" i="4"/>
  <c r="BU34" i="4"/>
  <c r="BV34" i="4" s="1"/>
  <c r="AP56" i="8"/>
  <c r="AR49" i="8"/>
  <c r="BM97" i="4"/>
  <c r="BM98" i="4"/>
  <c r="BR38" i="4"/>
  <c r="BS38" i="4" s="1"/>
  <c r="BO41" i="4"/>
  <c r="AR25" i="8"/>
  <c r="AP28" i="8"/>
  <c r="AP91" i="8" s="1"/>
  <c r="BP68" i="4"/>
  <c r="BO68" i="4"/>
  <c r="BO101" i="4"/>
  <c r="BP101" i="4" s="1"/>
  <c r="BJ56" i="4"/>
  <c r="BU82" i="4"/>
  <c r="AX129" i="8"/>
  <c r="AV130" i="8"/>
  <c r="BL64" i="4"/>
  <c r="BM64" i="4" s="1"/>
  <c r="BI121" i="4"/>
  <c r="BP38" i="4"/>
  <c r="BM41" i="4"/>
  <c r="BL140" i="4"/>
  <c r="BM140" i="4" s="1"/>
  <c r="BL54" i="4"/>
  <c r="BM54" i="4" s="1"/>
  <c r="AT88" i="8"/>
  <c r="AR89" i="8"/>
  <c r="BR32" i="4"/>
  <c r="BS32" i="4" s="1"/>
  <c r="BO21" i="4"/>
  <c r="BS139" i="4"/>
  <c r="BR139" i="4"/>
  <c r="BL120" i="4"/>
  <c r="BP66" i="4"/>
  <c r="BO66" i="4"/>
  <c r="BL39" i="4"/>
  <c r="BI46" i="4"/>
  <c r="BL15" i="4"/>
  <c r="BJ125" i="4"/>
  <c r="BJ126" i="4" s="1"/>
  <c r="BI56" i="4"/>
  <c r="BL49" i="4"/>
  <c r="BR40" i="4"/>
  <c r="BR14" i="4"/>
  <c r="BS14" i="4" s="1"/>
  <c r="AP143" i="8"/>
  <c r="AR133" i="8"/>
  <c r="BS82" i="4"/>
  <c r="BJ46" i="4"/>
  <c r="BJ64" i="4"/>
  <c r="BR52" i="4"/>
  <c r="BS52" i="4" s="1"/>
  <c r="BO102" i="4"/>
  <c r="BP102" i="4" s="1"/>
  <c r="BL33" i="4"/>
  <c r="BM33" i="4" s="1"/>
  <c r="BV118" i="4"/>
  <c r="BU118" i="4"/>
  <c r="BJ140" i="4"/>
  <c r="AP121" i="8"/>
  <c r="AR97" i="8"/>
  <c r="BJ54" i="4"/>
  <c r="BO124" i="4"/>
  <c r="BP124" i="4" s="1"/>
  <c r="BP32" i="4"/>
  <c r="BM21" i="4"/>
  <c r="BJ121" i="4"/>
  <c r="BL50" i="4"/>
  <c r="BM50" i="4" s="1"/>
  <c r="BL69" i="4"/>
  <c r="BM69" i="4" s="1"/>
  <c r="BP139" i="4"/>
  <c r="BS134" i="4"/>
  <c r="BO59" i="4"/>
  <c r="BP59" i="4" s="1"/>
  <c r="BO81" i="4"/>
  <c r="BP81" i="4" s="1"/>
  <c r="AT85" i="8"/>
  <c r="AV59" i="8"/>
  <c r="BL13" i="4"/>
  <c r="BM13" i="4" s="1"/>
  <c r="BS60" i="4"/>
  <c r="BR60" i="4"/>
  <c r="BL84" i="4"/>
  <c r="BM84" i="4" s="1"/>
  <c r="BO107" i="4"/>
  <c r="BP107" i="4" s="1"/>
  <c r="BL100" i="4"/>
  <c r="BL121" i="4" s="1"/>
  <c r="BM102" i="4"/>
  <c r="BJ33" i="4"/>
  <c r="BL135" i="4"/>
  <c r="BS118" i="4"/>
  <c r="BO129" i="4"/>
  <c r="BL130" i="4"/>
  <c r="BS18" i="4"/>
  <c r="BR18" i="4"/>
  <c r="BM124" i="4"/>
  <c r="AP145" i="8" l="1"/>
  <c r="BI144" i="4"/>
  <c r="BJ22" i="4"/>
  <c r="BJ85" i="4"/>
  <c r="BI91" i="4"/>
  <c r="BI147" i="4" s="1"/>
  <c r="AP148" i="8"/>
  <c r="BO130" i="4"/>
  <c r="BS129" i="4"/>
  <c r="BS130" i="4" s="1"/>
  <c r="BR129" i="4"/>
  <c r="BR21" i="4"/>
  <c r="BS21" i="4" s="1"/>
  <c r="AX130" i="8"/>
  <c r="AZ129" i="8"/>
  <c r="AR56" i="8"/>
  <c r="AT49" i="8"/>
  <c r="BL142" i="4"/>
  <c r="BO133" i="4"/>
  <c r="BP133" i="4" s="1"/>
  <c r="BO125" i="4"/>
  <c r="BP125" i="4"/>
  <c r="BX138" i="4"/>
  <c r="BY138" i="4"/>
  <c r="BU99" i="4"/>
  <c r="BV99" i="4"/>
  <c r="BO31" i="4"/>
  <c r="BL35" i="4"/>
  <c r="AV85" i="8"/>
  <c r="AX59" i="8"/>
  <c r="BO69" i="4"/>
  <c r="BR102" i="4"/>
  <c r="BU14" i="4"/>
  <c r="BV14" i="4" s="1"/>
  <c r="BR66" i="4"/>
  <c r="BP21" i="4"/>
  <c r="BM133" i="4"/>
  <c r="BM142" i="4" s="1"/>
  <c r="AR35" i="8"/>
  <c r="AT31" i="8"/>
  <c r="AR91" i="8"/>
  <c r="BR27" i="4"/>
  <c r="BS27" i="4" s="1"/>
  <c r="BO116" i="4"/>
  <c r="BP116" i="4" s="1"/>
  <c r="BU25" i="4"/>
  <c r="BV25" i="4" s="1"/>
  <c r="BV138" i="4"/>
  <c r="BR63" i="4"/>
  <c r="BS63" i="4" s="1"/>
  <c r="BU62" i="4"/>
  <c r="BM31" i="4"/>
  <c r="BM35" i="4" s="1"/>
  <c r="BJ35" i="4"/>
  <c r="BR117" i="4"/>
  <c r="BS117" i="4"/>
  <c r="BO54" i="4"/>
  <c r="BP54" i="4" s="1"/>
  <c r="BO135" i="4"/>
  <c r="BP135" i="4"/>
  <c r="BR101" i="4"/>
  <c r="BS101" i="4" s="1"/>
  <c r="BU105" i="4"/>
  <c r="BO89" i="4"/>
  <c r="BR88" i="4"/>
  <c r="BU40" i="4"/>
  <c r="BV40" i="4" s="1"/>
  <c r="BO15" i="4"/>
  <c r="BO120" i="4"/>
  <c r="BP120" i="4" s="1"/>
  <c r="BX82" i="4"/>
  <c r="BR41" i="4"/>
  <c r="BS41" i="4" s="1"/>
  <c r="BO19" i="4"/>
  <c r="BU20" i="4"/>
  <c r="BV20" i="4" s="1"/>
  <c r="BU16" i="4"/>
  <c r="BR12" i="4"/>
  <c r="BU18" i="4"/>
  <c r="BV18" i="4" s="1"/>
  <c r="BO126" i="4"/>
  <c r="BR124" i="4"/>
  <c r="BS124" i="4" s="1"/>
  <c r="BS40" i="4"/>
  <c r="BM15" i="4"/>
  <c r="BM22" i="4" s="1"/>
  <c r="BM120" i="4"/>
  <c r="BO140" i="4"/>
  <c r="BP140" i="4" s="1"/>
  <c r="BV82" i="4"/>
  <c r="BP41" i="4"/>
  <c r="BO51" i="4"/>
  <c r="BP51" i="4" s="1"/>
  <c r="BO65" i="4"/>
  <c r="BG91" i="4"/>
  <c r="BG147" i="4" s="1"/>
  <c r="AR46" i="8"/>
  <c r="AT38" i="8"/>
  <c r="BS98" i="4"/>
  <c r="BR98" i="4"/>
  <c r="BM19" i="4"/>
  <c r="BS20" i="4"/>
  <c r="BS16" i="4"/>
  <c r="BP12" i="4"/>
  <c r="BR107" i="4"/>
  <c r="BS107" i="4"/>
  <c r="BV32" i="4"/>
  <c r="BU32" i="4"/>
  <c r="BO84" i="4"/>
  <c r="BO50" i="4"/>
  <c r="BP88" i="4"/>
  <c r="BU60" i="4"/>
  <c r="BR59" i="4"/>
  <c r="BS59" i="4" s="1"/>
  <c r="BP126" i="4"/>
  <c r="BX118" i="4"/>
  <c r="BU139" i="4"/>
  <c r="BV139" i="4"/>
  <c r="AT89" i="8"/>
  <c r="AV88" i="8"/>
  <c r="BO64" i="4"/>
  <c r="BR68" i="4"/>
  <c r="BR53" i="4"/>
  <c r="AT22" i="8"/>
  <c r="AV12" i="8"/>
  <c r="BO17" i="4"/>
  <c r="BX134" i="4"/>
  <c r="BY134" i="4" s="1"/>
  <c r="BO106" i="4"/>
  <c r="BR103" i="4"/>
  <c r="BS103" i="4" s="1"/>
  <c r="BL22" i="4"/>
  <c r="BR67" i="4"/>
  <c r="BO136" i="4"/>
  <c r="BJ144" i="4"/>
  <c r="BU38" i="4"/>
  <c r="BV38" i="4" s="1"/>
  <c r="BR97" i="4"/>
  <c r="BO26" i="4"/>
  <c r="BL28" i="4"/>
  <c r="BO61" i="4"/>
  <c r="AR121" i="8"/>
  <c r="AR145" i="8" s="1"/>
  <c r="AT97" i="8"/>
  <c r="AR28" i="8"/>
  <c r="AT25" i="8"/>
  <c r="BX34" i="4"/>
  <c r="BM135" i="4"/>
  <c r="BR81" i="4"/>
  <c r="BS81" i="4" s="1"/>
  <c r="BU52" i="4"/>
  <c r="BO55" i="4"/>
  <c r="BO100" i="4"/>
  <c r="BO121" i="4" s="1"/>
  <c r="BL126" i="4"/>
  <c r="BL144" i="4" s="1"/>
  <c r="BO49" i="4"/>
  <c r="BP49" i="4" s="1"/>
  <c r="BL56" i="4"/>
  <c r="BO39" i="4"/>
  <c r="BL46" i="4"/>
  <c r="BP129" i="4"/>
  <c r="BM100" i="4"/>
  <c r="BO13" i="4"/>
  <c r="BP13" i="4" s="1"/>
  <c r="BL85" i="4"/>
  <c r="BO33" i="4"/>
  <c r="AR143" i="8"/>
  <c r="AT133" i="8"/>
  <c r="BM49" i="4"/>
  <c r="BM56" i="4" s="1"/>
  <c r="BM39" i="4"/>
  <c r="AX126" i="8"/>
  <c r="AZ124" i="8"/>
  <c r="BU83" i="4"/>
  <c r="BR119" i="4"/>
  <c r="BS119" i="4"/>
  <c r="BP97" i="4"/>
  <c r="BM125" i="4"/>
  <c r="BM126" i="4" s="1"/>
  <c r="BO141" i="4"/>
  <c r="BP141" i="4"/>
  <c r="BO104" i="4"/>
  <c r="BX137" i="4"/>
  <c r="BS99" i="4"/>
  <c r="BM26" i="4"/>
  <c r="BM28" i="4" s="1"/>
  <c r="BM61" i="4"/>
  <c r="BM85" i="4" s="1"/>
  <c r="BP100" i="4" l="1"/>
  <c r="BL91" i="4"/>
  <c r="BL147" i="4" s="1"/>
  <c r="BM121" i="4"/>
  <c r="BM144" i="4" s="1"/>
  <c r="AR148" i="8"/>
  <c r="BX83" i="4"/>
  <c r="BY83" i="4"/>
  <c r="BR50" i="4"/>
  <c r="BS50" i="4"/>
  <c r="BU124" i="4"/>
  <c r="BX40" i="4"/>
  <c r="BY40" i="4" s="1"/>
  <c r="AT121" i="8"/>
  <c r="AT145" i="8" s="1"/>
  <c r="AV97" i="8"/>
  <c r="BR17" i="4"/>
  <c r="BS17" i="4" s="1"/>
  <c r="BU53" i="4"/>
  <c r="CA118" i="4"/>
  <c r="BX60" i="4"/>
  <c r="BY60" i="4" s="1"/>
  <c r="BR84" i="4"/>
  <c r="BX16" i="4"/>
  <c r="BY16" i="4"/>
  <c r="CA82" i="4"/>
  <c r="CB82" i="4" s="1"/>
  <c r="BU102" i="4"/>
  <c r="AX85" i="8"/>
  <c r="AZ59" i="8"/>
  <c r="BJ91" i="4"/>
  <c r="BJ147" i="4" s="1"/>
  <c r="BU97" i="4"/>
  <c r="BV97" i="4" s="1"/>
  <c r="BU67" i="4"/>
  <c r="BR64" i="4"/>
  <c r="BX14" i="4"/>
  <c r="BY14" i="4"/>
  <c r="BR141" i="4"/>
  <c r="BX52" i="4"/>
  <c r="BR26" i="4"/>
  <c r="BO28" i="4"/>
  <c r="BX38" i="4"/>
  <c r="BY38" i="4"/>
  <c r="BP64" i="4"/>
  <c r="BU101" i="4"/>
  <c r="BV101" i="4" s="1"/>
  <c r="BR54" i="4"/>
  <c r="BS54" i="4"/>
  <c r="BU117" i="4"/>
  <c r="BV117" i="4" s="1"/>
  <c r="BU63" i="4"/>
  <c r="BV63" i="4" s="1"/>
  <c r="BU27" i="4"/>
  <c r="BO142" i="4"/>
  <c r="BR133" i="4"/>
  <c r="AZ130" i="8"/>
  <c r="BB129" i="8"/>
  <c r="AZ126" i="8"/>
  <c r="BB124" i="8"/>
  <c r="BV52" i="4"/>
  <c r="CA34" i="4"/>
  <c r="CB34" i="4"/>
  <c r="BP26" i="4"/>
  <c r="BS13" i="4"/>
  <c r="BR13" i="4"/>
  <c r="BR100" i="4"/>
  <c r="BY34" i="4"/>
  <c r="BO144" i="4"/>
  <c r="BP17" i="4"/>
  <c r="BS53" i="4"/>
  <c r="BY118" i="4"/>
  <c r="BV60" i="4"/>
  <c r="BP84" i="4"/>
  <c r="BX32" i="4"/>
  <c r="BR140" i="4"/>
  <c r="BS140" i="4"/>
  <c r="BX18" i="4"/>
  <c r="BY18" i="4" s="1"/>
  <c r="BV16" i="4"/>
  <c r="BY82" i="4"/>
  <c r="BS102" i="4"/>
  <c r="BX99" i="4"/>
  <c r="BY99" i="4"/>
  <c r="BU21" i="4"/>
  <c r="BV21" i="4" s="1"/>
  <c r="AT143" i="8"/>
  <c r="AV133" i="8"/>
  <c r="BS97" i="4"/>
  <c r="BS67" i="4"/>
  <c r="BP50" i="4"/>
  <c r="BU88" i="4"/>
  <c r="BR89" i="4"/>
  <c r="BO85" i="4"/>
  <c r="BO56" i="4"/>
  <c r="BR49" i="4"/>
  <c r="BS49" i="4"/>
  <c r="AT56" i="8"/>
  <c r="AV49" i="8"/>
  <c r="BR33" i="4"/>
  <c r="BS33" i="4" s="1"/>
  <c r="BR106" i="4"/>
  <c r="BS106" i="4" s="1"/>
  <c r="BR65" i="4"/>
  <c r="BS65" i="4" s="1"/>
  <c r="BO22" i="4"/>
  <c r="BS88" i="4"/>
  <c r="BS89" i="4" s="1"/>
  <c r="AT35" i="8"/>
  <c r="AV31" i="8"/>
  <c r="CA138" i="4"/>
  <c r="BU129" i="4"/>
  <c r="BR130" i="4"/>
  <c r="BV129" i="4"/>
  <c r="BV130" i="4" s="1"/>
  <c r="BR39" i="4"/>
  <c r="BS39" i="4" s="1"/>
  <c r="BO46" i="4"/>
  <c r="BU41" i="4"/>
  <c r="BV41" i="4" s="1"/>
  <c r="BX105" i="4"/>
  <c r="BY105" i="4" s="1"/>
  <c r="CA137" i="4"/>
  <c r="CB137" i="4"/>
  <c r="BU103" i="4"/>
  <c r="BV103" i="4" s="1"/>
  <c r="AV89" i="8"/>
  <c r="AX88" i="8"/>
  <c r="BX20" i="4"/>
  <c r="BY20" i="4"/>
  <c r="BX25" i="4"/>
  <c r="BY25" i="4" s="1"/>
  <c r="BP33" i="4"/>
  <c r="BR136" i="4"/>
  <c r="BP106" i="4"/>
  <c r="AX12" i="8"/>
  <c r="AV22" i="8"/>
  <c r="BU68" i="4"/>
  <c r="BP65" i="4"/>
  <c r="BU12" i="4"/>
  <c r="BV12" i="4"/>
  <c r="BR19" i="4"/>
  <c r="BS19" i="4" s="1"/>
  <c r="BR15" i="4"/>
  <c r="BS15" i="4"/>
  <c r="BX62" i="4"/>
  <c r="BY62" i="4" s="1"/>
  <c r="BU66" i="4"/>
  <c r="BV66" i="4"/>
  <c r="BR69" i="4"/>
  <c r="BO35" i="4"/>
  <c r="BR31" i="4"/>
  <c r="BV83" i="4"/>
  <c r="BP39" i="4"/>
  <c r="AT46" i="8"/>
  <c r="AV38" i="8"/>
  <c r="BS120" i="4"/>
  <c r="BR120" i="4"/>
  <c r="BY137" i="4"/>
  <c r="BU119" i="4"/>
  <c r="BR55" i="4"/>
  <c r="BU81" i="4"/>
  <c r="BV81" i="4" s="1"/>
  <c r="AT28" i="8"/>
  <c r="AV25" i="8"/>
  <c r="BR104" i="4"/>
  <c r="BS104" i="4" s="1"/>
  <c r="BP130" i="4"/>
  <c r="BP55" i="4"/>
  <c r="BR61" i="4"/>
  <c r="BS61" i="4" s="1"/>
  <c r="BP104" i="4"/>
  <c r="BM46" i="4"/>
  <c r="BP61" i="4"/>
  <c r="BP136" i="4"/>
  <c r="BP142" i="4" s="1"/>
  <c r="CA134" i="4"/>
  <c r="BS68" i="4"/>
  <c r="BX139" i="4"/>
  <c r="BU59" i="4"/>
  <c r="BP89" i="4"/>
  <c r="BU107" i="4"/>
  <c r="BV107" i="4" s="1"/>
  <c r="BU98" i="4"/>
  <c r="BV98" i="4" s="1"/>
  <c r="BR51" i="4"/>
  <c r="BS51" i="4"/>
  <c r="BS12" i="4"/>
  <c r="BP19" i="4"/>
  <c r="BP15" i="4"/>
  <c r="BV105" i="4"/>
  <c r="BR135" i="4"/>
  <c r="BV62" i="4"/>
  <c r="BR116" i="4"/>
  <c r="BS66" i="4"/>
  <c r="BP69" i="4"/>
  <c r="BP31" i="4"/>
  <c r="BR125" i="4"/>
  <c r="BS125" i="4" s="1"/>
  <c r="BS126" i="4" s="1"/>
  <c r="BP56" i="4" l="1"/>
  <c r="CA139" i="4"/>
  <c r="CB139" i="4"/>
  <c r="BU55" i="4"/>
  <c r="BV55" i="4" s="1"/>
  <c r="BU69" i="4"/>
  <c r="BV69" i="4" s="1"/>
  <c r="AX22" i="8"/>
  <c r="AZ12" i="8"/>
  <c r="AZ85" i="8"/>
  <c r="BB59" i="8"/>
  <c r="CD118" i="4"/>
  <c r="CE118" i="4" s="1"/>
  <c r="AV121" i="8"/>
  <c r="AV145" i="8" s="1"/>
  <c r="AX97" i="8"/>
  <c r="BS55" i="4"/>
  <c r="BS69" i="4"/>
  <c r="BU15" i="4"/>
  <c r="BX41" i="4"/>
  <c r="AV35" i="8"/>
  <c r="AX31" i="8"/>
  <c r="BR56" i="4"/>
  <c r="BU49" i="4"/>
  <c r="BV49" i="4" s="1"/>
  <c r="BU89" i="4"/>
  <c r="BX88" i="4"/>
  <c r="CA99" i="4"/>
  <c r="BU100" i="4"/>
  <c r="BV100" i="4"/>
  <c r="BP28" i="4"/>
  <c r="BR142" i="4"/>
  <c r="BU133" i="4"/>
  <c r="BV133" i="4"/>
  <c r="BX117" i="4"/>
  <c r="BY117" i="4" s="1"/>
  <c r="CA52" i="4"/>
  <c r="BX67" i="4"/>
  <c r="CA16" i="4"/>
  <c r="CB118" i="4"/>
  <c r="BU26" i="4"/>
  <c r="BR28" i="4"/>
  <c r="BS22" i="4"/>
  <c r="AV56" i="8"/>
  <c r="AX49" i="8"/>
  <c r="BV88" i="4"/>
  <c r="BS100" i="4"/>
  <c r="BS133" i="4"/>
  <c r="BY52" i="4"/>
  <c r="BV67" i="4"/>
  <c r="BX102" i="4"/>
  <c r="BX107" i="4"/>
  <c r="BU13" i="4"/>
  <c r="BV13" i="4" s="1"/>
  <c r="CD34" i="4"/>
  <c r="BV54" i="4"/>
  <c r="BU54" i="4"/>
  <c r="BU141" i="4"/>
  <c r="BV102" i="4"/>
  <c r="CA40" i="4"/>
  <c r="CB40" i="4" s="1"/>
  <c r="BU50" i="4"/>
  <c r="BV50" i="4" s="1"/>
  <c r="BU33" i="4"/>
  <c r="BU64" i="4"/>
  <c r="BV64" i="4" s="1"/>
  <c r="BV19" i="4"/>
  <c r="BU19" i="4"/>
  <c r="BU136" i="4"/>
  <c r="BV136" i="4" s="1"/>
  <c r="CA20" i="4"/>
  <c r="CB20" i="4" s="1"/>
  <c r="CE137" i="4"/>
  <c r="CD137" i="4"/>
  <c r="BU130" i="4"/>
  <c r="BX129" i="4"/>
  <c r="BY129" i="4" s="1"/>
  <c r="CA18" i="4"/>
  <c r="BX27" i="4"/>
  <c r="BY27" i="4" s="1"/>
  <c r="BS141" i="4"/>
  <c r="BX97" i="4"/>
  <c r="BV84" i="4"/>
  <c r="BU84" i="4"/>
  <c r="BX53" i="4"/>
  <c r="BU61" i="4"/>
  <c r="BV61" i="4" s="1"/>
  <c r="BU39" i="4"/>
  <c r="BV39" i="4" s="1"/>
  <c r="BR46" i="4"/>
  <c r="BY139" i="4"/>
  <c r="BV116" i="4"/>
  <c r="BU116" i="4"/>
  <c r="BX66" i="4"/>
  <c r="AX25" i="8"/>
  <c r="AV28" i="8"/>
  <c r="BX119" i="4"/>
  <c r="BY119" i="4" s="1"/>
  <c r="BV51" i="4"/>
  <c r="BU51" i="4"/>
  <c r="BX59" i="4"/>
  <c r="BY59" i="4" s="1"/>
  <c r="AT91" i="8"/>
  <c r="AT148" i="8" s="1"/>
  <c r="BV119" i="4"/>
  <c r="BP46" i="4"/>
  <c r="BR35" i="4"/>
  <c r="BU31" i="4"/>
  <c r="BV31" i="4" s="1"/>
  <c r="BR22" i="4"/>
  <c r="BX68" i="4"/>
  <c r="BS136" i="4"/>
  <c r="CD138" i="4"/>
  <c r="CE138" i="4" s="1"/>
  <c r="BM91" i="4"/>
  <c r="BM147" i="4" s="1"/>
  <c r="BD124" i="8"/>
  <c r="BB126" i="8"/>
  <c r="BV27" i="4"/>
  <c r="BX101" i="4"/>
  <c r="CA38" i="4"/>
  <c r="CB38" i="4" s="1"/>
  <c r="BS46" i="4"/>
  <c r="BS84" i="4"/>
  <c r="BV53" i="4"/>
  <c r="BX124" i="4"/>
  <c r="AV46" i="8"/>
  <c r="AX38" i="8"/>
  <c r="BS116" i="4"/>
  <c r="CD134" i="4"/>
  <c r="CE134" i="4"/>
  <c r="CB134" i="4"/>
  <c r="CA62" i="4"/>
  <c r="CB62" i="4" s="1"/>
  <c r="BU135" i="4"/>
  <c r="BV135" i="4" s="1"/>
  <c r="BU125" i="4"/>
  <c r="BV125" i="4" s="1"/>
  <c r="BS135" i="4"/>
  <c r="BX98" i="4"/>
  <c r="BY98" i="4" s="1"/>
  <c r="BV59" i="4"/>
  <c r="BU104" i="4"/>
  <c r="BV104" i="4" s="1"/>
  <c r="BY81" i="4"/>
  <c r="BX81" i="4"/>
  <c r="BS31" i="4"/>
  <c r="BS35" i="4" s="1"/>
  <c r="BX12" i="4"/>
  <c r="BV68" i="4"/>
  <c r="AX89" i="8"/>
  <c r="AZ88" i="8"/>
  <c r="CB138" i="4"/>
  <c r="BO91" i="4"/>
  <c r="BO147" i="4" s="1"/>
  <c r="BU106" i="4"/>
  <c r="BV106" i="4" s="1"/>
  <c r="AV143" i="8"/>
  <c r="AX133" i="8"/>
  <c r="BV140" i="4"/>
  <c r="BU140" i="4"/>
  <c r="BP121" i="4"/>
  <c r="BX63" i="4"/>
  <c r="BY63" i="4"/>
  <c r="BP22" i="4"/>
  <c r="CA14" i="4"/>
  <c r="CB14" i="4" s="1"/>
  <c r="BR121" i="4"/>
  <c r="BR144" i="4" s="1"/>
  <c r="CD82" i="4"/>
  <c r="CE82" i="4" s="1"/>
  <c r="BR126" i="4"/>
  <c r="CA83" i="4"/>
  <c r="BP85" i="4"/>
  <c r="BX103" i="4"/>
  <c r="CA32" i="4"/>
  <c r="CB32" i="4"/>
  <c r="BP35" i="4"/>
  <c r="BR85" i="4"/>
  <c r="BU120" i="4"/>
  <c r="BV120" i="4" s="1"/>
  <c r="CA25" i="4"/>
  <c r="CB25" i="4" s="1"/>
  <c r="CA105" i="4"/>
  <c r="CB105" i="4"/>
  <c r="BU65" i="4"/>
  <c r="BV65" i="4" s="1"/>
  <c r="BX21" i="4"/>
  <c r="BY32" i="4"/>
  <c r="BP144" i="4"/>
  <c r="BD129" i="8"/>
  <c r="BB130" i="8"/>
  <c r="BS26" i="4"/>
  <c r="BS28" i="4" s="1"/>
  <c r="BS64" i="4"/>
  <c r="CA60" i="4"/>
  <c r="BU17" i="4"/>
  <c r="BV17" i="4" s="1"/>
  <c r="BV124" i="4"/>
  <c r="BR91" i="4" l="1"/>
  <c r="BR147" i="4" s="1"/>
  <c r="BS85" i="4"/>
  <c r="BP91" i="4"/>
  <c r="BP147" i="4" s="1"/>
  <c r="BY130" i="4"/>
  <c r="AX46" i="8"/>
  <c r="AX91" i="8" s="1"/>
  <c r="AZ38" i="8"/>
  <c r="CA68" i="4"/>
  <c r="BX141" i="4"/>
  <c r="BY141" i="4" s="1"/>
  <c r="CD16" i="4"/>
  <c r="CE16" i="4" s="1"/>
  <c r="CD99" i="4"/>
  <c r="BX17" i="4"/>
  <c r="BF129" i="8"/>
  <c r="BD130" i="8"/>
  <c r="BX65" i="4"/>
  <c r="BY65" i="4" s="1"/>
  <c r="BX140" i="4"/>
  <c r="BX106" i="4"/>
  <c r="AZ89" i="8"/>
  <c r="BB88" i="8"/>
  <c r="BX125" i="4"/>
  <c r="BY125" i="4"/>
  <c r="BF124" i="8"/>
  <c r="BD126" i="8"/>
  <c r="CA119" i="4"/>
  <c r="BX61" i="4"/>
  <c r="BY61" i="4" s="1"/>
  <c r="BY19" i="4"/>
  <c r="BX19" i="4"/>
  <c r="BX64" i="4"/>
  <c r="BY64" i="4" s="1"/>
  <c r="BS142" i="4"/>
  <c r="CB16" i="4"/>
  <c r="BX133" i="4"/>
  <c r="BU142" i="4"/>
  <c r="CB99" i="4"/>
  <c r="BD59" i="8"/>
  <c r="BB85" i="8"/>
  <c r="BV126" i="4"/>
  <c r="BX104" i="4"/>
  <c r="BV46" i="4"/>
  <c r="CB27" i="4"/>
  <c r="CA27" i="4"/>
  <c r="CD20" i="4"/>
  <c r="AX35" i="8"/>
  <c r="AZ31" i="8"/>
  <c r="CD38" i="4"/>
  <c r="CE38" i="4"/>
  <c r="CG138" i="4"/>
  <c r="BX31" i="4"/>
  <c r="BY31" i="4" s="1"/>
  <c r="BU35" i="4"/>
  <c r="AV91" i="8"/>
  <c r="AV148" i="8" s="1"/>
  <c r="BX136" i="4"/>
  <c r="BY136" i="4" s="1"/>
  <c r="CD40" i="4"/>
  <c r="BX54" i="4"/>
  <c r="CA67" i="4"/>
  <c r="CB67" i="4" s="1"/>
  <c r="BX89" i="4"/>
  <c r="CA88" i="4"/>
  <c r="CA41" i="4"/>
  <c r="CB41" i="4" s="1"/>
  <c r="BX69" i="4"/>
  <c r="BY69" i="4" s="1"/>
  <c r="BY67" i="4"/>
  <c r="BY88" i="4"/>
  <c r="BY89" i="4" s="1"/>
  <c r="BY41" i="4"/>
  <c r="BS56" i="4"/>
  <c r="BS91" i="4" s="1"/>
  <c r="BX55" i="4"/>
  <c r="BY55" i="4" s="1"/>
  <c r="CA103" i="4"/>
  <c r="CB103" i="4" s="1"/>
  <c r="CD60" i="4"/>
  <c r="CE14" i="4"/>
  <c r="CD14" i="4"/>
  <c r="CA97" i="4"/>
  <c r="BU121" i="4"/>
  <c r="CD18" i="4"/>
  <c r="CH34" i="4"/>
  <c r="CG34" i="4"/>
  <c r="CB102" i="4"/>
  <c r="CA102" i="4"/>
  <c r="BX26" i="4"/>
  <c r="BU28" i="4"/>
  <c r="CD52" i="4"/>
  <c r="CE52" i="4" s="1"/>
  <c r="AX121" i="8"/>
  <c r="AX145" i="8" s="1"/>
  <c r="AZ97" i="8"/>
  <c r="CB107" i="4"/>
  <c r="CA107" i="4"/>
  <c r="AX28" i="8"/>
  <c r="AZ25" i="8"/>
  <c r="CD83" i="4"/>
  <c r="CE83" i="4" s="1"/>
  <c r="AX143" i="8"/>
  <c r="AZ133" i="8"/>
  <c r="CA12" i="4"/>
  <c r="BX135" i="4"/>
  <c r="BY135" i="4" s="1"/>
  <c r="BU126" i="4"/>
  <c r="CA101" i="4"/>
  <c r="CB101" i="4"/>
  <c r="BS121" i="4"/>
  <c r="BS144" i="4" s="1"/>
  <c r="BU85" i="4"/>
  <c r="CA66" i="4"/>
  <c r="CB66" i="4" s="1"/>
  <c r="CA53" i="4"/>
  <c r="BY97" i="4"/>
  <c r="CB18" i="4"/>
  <c r="BX33" i="4"/>
  <c r="BV121" i="4"/>
  <c r="CE34" i="4"/>
  <c r="BY102" i="4"/>
  <c r="BV85" i="4"/>
  <c r="BV26" i="4"/>
  <c r="BV28" i="4" s="1"/>
  <c r="CB52" i="4"/>
  <c r="BV56" i="4"/>
  <c r="BX15" i="4"/>
  <c r="AZ22" i="8"/>
  <c r="BB12" i="8"/>
  <c r="AX56" i="8"/>
  <c r="AZ49" i="8"/>
  <c r="BX126" i="4"/>
  <c r="CA124" i="4"/>
  <c r="CA59" i="4"/>
  <c r="CB60" i="4"/>
  <c r="BX120" i="4"/>
  <c r="BY124" i="4"/>
  <c r="CA21" i="4"/>
  <c r="CE105" i="4"/>
  <c r="CD105" i="4"/>
  <c r="CB83" i="4"/>
  <c r="BY21" i="4"/>
  <c r="CD25" i="4"/>
  <c r="CE25" i="4" s="1"/>
  <c r="CD32" i="4"/>
  <c r="CE32" i="4" s="1"/>
  <c r="CA63" i="4"/>
  <c r="BY12" i="4"/>
  <c r="CB81" i="4"/>
  <c r="CA81" i="4"/>
  <c r="CA98" i="4"/>
  <c r="CB98" i="4" s="1"/>
  <c r="CG134" i="4"/>
  <c r="CH134" i="4" s="1"/>
  <c r="BY101" i="4"/>
  <c r="BX51" i="4"/>
  <c r="BY51" i="4" s="1"/>
  <c r="BY66" i="4"/>
  <c r="BY53" i="4"/>
  <c r="CG137" i="4"/>
  <c r="CH137" i="4"/>
  <c r="BV33" i="4"/>
  <c r="BV35" i="4" s="1"/>
  <c r="BX13" i="4"/>
  <c r="BX22" i="4" s="1"/>
  <c r="CA117" i="4"/>
  <c r="BX100" i="4"/>
  <c r="BY100" i="4" s="1"/>
  <c r="BU56" i="4"/>
  <c r="BX49" i="4"/>
  <c r="BV15" i="4"/>
  <c r="CD139" i="4"/>
  <c r="CE139" i="4" s="1"/>
  <c r="CA129" i="4"/>
  <c r="BX130" i="4"/>
  <c r="BY103" i="4"/>
  <c r="CG82" i="4"/>
  <c r="BU22" i="4"/>
  <c r="CD62" i="4"/>
  <c r="BY68" i="4"/>
  <c r="BX116" i="4"/>
  <c r="BX39" i="4"/>
  <c r="BU46" i="4"/>
  <c r="BX84" i="4"/>
  <c r="BX50" i="4"/>
  <c r="BV141" i="4"/>
  <c r="BV142" i="4" s="1"/>
  <c r="BY107" i="4"/>
  <c r="BV89" i="4"/>
  <c r="CH118" i="4"/>
  <c r="CG118" i="4"/>
  <c r="BU91" i="4" l="1"/>
  <c r="BU147" i="4" s="1"/>
  <c r="BU144" i="4"/>
  <c r="BV144" i="4"/>
  <c r="CA84" i="4"/>
  <c r="BV22" i="4"/>
  <c r="BV91" i="4" s="1"/>
  <c r="BY126" i="4"/>
  <c r="BB22" i="8"/>
  <c r="BD12" i="8"/>
  <c r="AZ143" i="8"/>
  <c r="BB133" i="8"/>
  <c r="CG52" i="4"/>
  <c r="CD102" i="4"/>
  <c r="CE102" i="4" s="1"/>
  <c r="CG14" i="4"/>
  <c r="CA55" i="4"/>
  <c r="CA64" i="4"/>
  <c r="CA125" i="4"/>
  <c r="CA65" i="4"/>
  <c r="CB65" i="4" s="1"/>
  <c r="CG16" i="4"/>
  <c r="CD117" i="4"/>
  <c r="CD124" i="4"/>
  <c r="CE124" i="4" s="1"/>
  <c r="CJ137" i="4"/>
  <c r="CK137" i="4" s="1"/>
  <c r="CA136" i="4"/>
  <c r="CJ138" i="4"/>
  <c r="CK138" i="4" s="1"/>
  <c r="CA104" i="4"/>
  <c r="BX142" i="4"/>
  <c r="CA133" i="4"/>
  <c r="CB133" i="4" s="1"/>
  <c r="CD119" i="4"/>
  <c r="CE119" i="4" s="1"/>
  <c r="BY84" i="4"/>
  <c r="BX56" i="4"/>
  <c r="CA49" i="4"/>
  <c r="CB49" i="4" s="1"/>
  <c r="CD63" i="4"/>
  <c r="CA120" i="4"/>
  <c r="CB124" i="4"/>
  <c r="CJ118" i="4"/>
  <c r="BY49" i="4"/>
  <c r="CJ134" i="4"/>
  <c r="CB63" i="4"/>
  <c r="CG105" i="4"/>
  <c r="CH105" i="4"/>
  <c r="BY120" i="4"/>
  <c r="CG83" i="4"/>
  <c r="CH83" i="4" s="1"/>
  <c r="CD107" i="4"/>
  <c r="CE107" i="4"/>
  <c r="CJ34" i="4"/>
  <c r="CD41" i="4"/>
  <c r="CH138" i="4"/>
  <c r="AZ35" i="8"/>
  <c r="BB31" i="8"/>
  <c r="BY104" i="4"/>
  <c r="BY133" i="4"/>
  <c r="CA19" i="4"/>
  <c r="CB119" i="4"/>
  <c r="BB89" i="8"/>
  <c r="BD88" i="8"/>
  <c r="CA141" i="4"/>
  <c r="CB141" i="4" s="1"/>
  <c r="CA130" i="4"/>
  <c r="CD129" i="4"/>
  <c r="CE129" i="4" s="1"/>
  <c r="CE130" i="4" s="1"/>
  <c r="CG99" i="4"/>
  <c r="CH99" i="4" s="1"/>
  <c r="CD53" i="4"/>
  <c r="CE53" i="4" s="1"/>
  <c r="CD12" i="4"/>
  <c r="CE12" i="4" s="1"/>
  <c r="CB26" i="4"/>
  <c r="CB28" i="4" s="1"/>
  <c r="CA26" i="4"/>
  <c r="BX28" i="4"/>
  <c r="CD97" i="4"/>
  <c r="CE97" i="4" s="1"/>
  <c r="CG60" i="4"/>
  <c r="CH60" i="4" s="1"/>
  <c r="BH129" i="8"/>
  <c r="BF130" i="8"/>
  <c r="BS147" i="4"/>
  <c r="CE66" i="4"/>
  <c r="CD66" i="4"/>
  <c r="CG40" i="4"/>
  <c r="CH40" i="4" s="1"/>
  <c r="CA50" i="4"/>
  <c r="CA39" i="4"/>
  <c r="CB39" i="4"/>
  <c r="BX46" i="4"/>
  <c r="CD21" i="4"/>
  <c r="AZ56" i="8"/>
  <c r="BB49" i="8"/>
  <c r="CA15" i="4"/>
  <c r="CB53" i="4"/>
  <c r="CD101" i="4"/>
  <c r="CE101" i="4" s="1"/>
  <c r="CB12" i="4"/>
  <c r="AZ121" i="8"/>
  <c r="AZ145" i="8" s="1"/>
  <c r="BB97" i="8"/>
  <c r="BY26" i="4"/>
  <c r="BX121" i="4"/>
  <c r="BX144" i="4" s="1"/>
  <c r="CE60" i="4"/>
  <c r="CD88" i="4"/>
  <c r="CA89" i="4"/>
  <c r="CB54" i="4"/>
  <c r="CA54" i="4"/>
  <c r="CG20" i="4"/>
  <c r="CH20" i="4" s="1"/>
  <c r="CA106" i="4"/>
  <c r="CA17" i="4"/>
  <c r="CE68" i="4"/>
  <c r="CD68" i="4"/>
  <c r="CD67" i="4"/>
  <c r="CA31" i="4"/>
  <c r="BX35" i="4"/>
  <c r="CA140" i="4"/>
  <c r="CB140" i="4" s="1"/>
  <c r="CG32" i="4"/>
  <c r="BY50" i="4"/>
  <c r="BY39" i="4"/>
  <c r="CK82" i="4"/>
  <c r="CJ82" i="4"/>
  <c r="CA13" i="4"/>
  <c r="BX85" i="4"/>
  <c r="BY13" i="4"/>
  <c r="CB21" i="4"/>
  <c r="CD59" i="4"/>
  <c r="BY15" i="4"/>
  <c r="CB33" i="4"/>
  <c r="CA33" i="4"/>
  <c r="AZ28" i="8"/>
  <c r="AZ91" i="8" s="1"/>
  <c r="BB25" i="8"/>
  <c r="CG18" i="4"/>
  <c r="CH18" i="4" s="1"/>
  <c r="CB97" i="4"/>
  <c r="CB88" i="4"/>
  <c r="BY54" i="4"/>
  <c r="CG38" i="4"/>
  <c r="CH38" i="4" s="1"/>
  <c r="CE20" i="4"/>
  <c r="BY106" i="4"/>
  <c r="BY121" i="4" s="1"/>
  <c r="BY17" i="4"/>
  <c r="CB68" i="4"/>
  <c r="BY85" i="4"/>
  <c r="CB100" i="4"/>
  <c r="CA100" i="4"/>
  <c r="CD98" i="4"/>
  <c r="CE98" i="4" s="1"/>
  <c r="CA116" i="4"/>
  <c r="CB116" i="4" s="1"/>
  <c r="CH62" i="4"/>
  <c r="CG62" i="4"/>
  <c r="CH82" i="4"/>
  <c r="BY116" i="4"/>
  <c r="CE62" i="4"/>
  <c r="CB129" i="4"/>
  <c r="CG139" i="4"/>
  <c r="CH139" i="4"/>
  <c r="CB117" i="4"/>
  <c r="CA51" i="4"/>
  <c r="CB51" i="4" s="1"/>
  <c r="CE81" i="4"/>
  <c r="CD81" i="4"/>
  <c r="CG25" i="4"/>
  <c r="CH25" i="4" s="1"/>
  <c r="CB59" i="4"/>
  <c r="BY33" i="4"/>
  <c r="BY35" i="4" s="1"/>
  <c r="CA135" i="4"/>
  <c r="CB135" i="4" s="1"/>
  <c r="AX148" i="8"/>
  <c r="CE18" i="4"/>
  <c r="CD103" i="4"/>
  <c r="CE103" i="4" s="1"/>
  <c r="CA69" i="4"/>
  <c r="CE40" i="4"/>
  <c r="CD27" i="4"/>
  <c r="CE27" i="4" s="1"/>
  <c r="BD85" i="8"/>
  <c r="BF59" i="8"/>
  <c r="CB61" i="4"/>
  <c r="CA61" i="4"/>
  <c r="BH124" i="8"/>
  <c r="BF126" i="8"/>
  <c r="BY140" i="4"/>
  <c r="CE99" i="4"/>
  <c r="AZ46" i="8"/>
  <c r="BB38" i="8"/>
  <c r="BY22" i="4" l="1"/>
  <c r="CA85" i="4"/>
  <c r="CA121" i="4"/>
  <c r="BX91" i="4"/>
  <c r="BX147" i="4" s="1"/>
  <c r="CE69" i="4"/>
  <c r="CD69" i="4"/>
  <c r="CM118" i="4"/>
  <c r="BF85" i="8"/>
  <c r="BH59" i="8"/>
  <c r="CK62" i="4"/>
  <c r="CJ62" i="4"/>
  <c r="CD33" i="4"/>
  <c r="CE33" i="4" s="1"/>
  <c r="CD17" i="4"/>
  <c r="CE17" i="4"/>
  <c r="BY28" i="4"/>
  <c r="CD15" i="4"/>
  <c r="CE15" i="4"/>
  <c r="CJ40" i="4"/>
  <c r="CD26" i="4"/>
  <c r="CE26" i="4"/>
  <c r="CE28" i="4" s="1"/>
  <c r="CA28" i="4"/>
  <c r="CD19" i="4"/>
  <c r="CE19" i="4"/>
  <c r="CG107" i="4"/>
  <c r="CH107" i="4" s="1"/>
  <c r="CK118" i="4"/>
  <c r="CD125" i="4"/>
  <c r="CE125" i="4" s="1"/>
  <c r="CE126" i="4" s="1"/>
  <c r="CJ14" i="4"/>
  <c r="CK14" i="4" s="1"/>
  <c r="CB17" i="4"/>
  <c r="CD54" i="4"/>
  <c r="CE54" i="4" s="1"/>
  <c r="BD97" i="8"/>
  <c r="BB121" i="8"/>
  <c r="CB15" i="4"/>
  <c r="CG66" i="4"/>
  <c r="CH66" i="4" s="1"/>
  <c r="CJ60" i="4"/>
  <c r="CK60" i="4" s="1"/>
  <c r="CB19" i="4"/>
  <c r="CJ83" i="4"/>
  <c r="CK83" i="4"/>
  <c r="BY56" i="4"/>
  <c r="CD104" i="4"/>
  <c r="CE104" i="4" s="1"/>
  <c r="CA126" i="4"/>
  <c r="CB125" i="4"/>
  <c r="CB126" i="4" s="1"/>
  <c r="CH14" i="4"/>
  <c r="CJ18" i="4"/>
  <c r="CK18" i="4" s="1"/>
  <c r="CD140" i="4"/>
  <c r="CE140" i="4" s="1"/>
  <c r="CD135" i="4"/>
  <c r="CE135" i="4" s="1"/>
  <c r="CJ38" i="4"/>
  <c r="CK38" i="4" s="1"/>
  <c r="CH103" i="4"/>
  <c r="CG103" i="4"/>
  <c r="CD13" i="4"/>
  <c r="CD22" i="4" s="1"/>
  <c r="CA35" i="4"/>
  <c r="CD31" i="4"/>
  <c r="CD106" i="4"/>
  <c r="BB56" i="8"/>
  <c r="BD49" i="8"/>
  <c r="CA22" i="4"/>
  <c r="BY142" i="4"/>
  <c r="BY144" i="4" s="1"/>
  <c r="CG41" i="4"/>
  <c r="CH41" i="4" s="1"/>
  <c r="CD120" i="4"/>
  <c r="CB104" i="4"/>
  <c r="CG117" i="4"/>
  <c r="CD64" i="4"/>
  <c r="CE64" i="4" s="1"/>
  <c r="BV147" i="4"/>
  <c r="CG129" i="4"/>
  <c r="CD130" i="4"/>
  <c r="CH129" i="4"/>
  <c r="CH130" i="4" s="1"/>
  <c r="CA56" i="4"/>
  <c r="CD49" i="4"/>
  <c r="BB143" i="8"/>
  <c r="BB145" i="8" s="1"/>
  <c r="BD133" i="8"/>
  <c r="BB28" i="8"/>
  <c r="BD25" i="8"/>
  <c r="CG59" i="4"/>
  <c r="CH59" i="4" s="1"/>
  <c r="CJ32" i="4"/>
  <c r="CB31" i="4"/>
  <c r="CB106" i="4"/>
  <c r="CB121" i="4" s="1"/>
  <c r="CD39" i="4"/>
  <c r="CE39" i="4" s="1"/>
  <c r="CA46" i="4"/>
  <c r="CG97" i="4"/>
  <c r="CH97" i="4" s="1"/>
  <c r="CG12" i="4"/>
  <c r="CH12" i="4" s="1"/>
  <c r="CE41" i="4"/>
  <c r="CJ105" i="4"/>
  <c r="CB120" i="4"/>
  <c r="CM137" i="4"/>
  <c r="CN137" i="4" s="1"/>
  <c r="CE117" i="4"/>
  <c r="CB64" i="4"/>
  <c r="CG102" i="4"/>
  <c r="CD84" i="4"/>
  <c r="CE84" i="4" s="1"/>
  <c r="BB46" i="8"/>
  <c r="BD38" i="8"/>
  <c r="CB69" i="4"/>
  <c r="CG27" i="4"/>
  <c r="CH27" i="4" s="1"/>
  <c r="CJ139" i="4"/>
  <c r="CB13" i="4"/>
  <c r="CG81" i="4"/>
  <c r="CH81" i="4" s="1"/>
  <c r="CB130" i="4"/>
  <c r="CG98" i="4"/>
  <c r="CB89" i="4"/>
  <c r="CE59" i="4"/>
  <c r="CH32" i="4"/>
  <c r="CG67" i="4"/>
  <c r="CH88" i="4"/>
  <c r="CH89" i="4" s="1"/>
  <c r="CG88" i="4"/>
  <c r="CD89" i="4"/>
  <c r="CG21" i="4"/>
  <c r="CH21" i="4" s="1"/>
  <c r="CD50" i="4"/>
  <c r="CE50" i="4" s="1"/>
  <c r="CD141" i="4"/>
  <c r="BB35" i="8"/>
  <c r="BD31" i="8"/>
  <c r="CG63" i="4"/>
  <c r="CH63" i="4" s="1"/>
  <c r="CG119" i="4"/>
  <c r="CM138" i="4"/>
  <c r="CJ16" i="4"/>
  <c r="CK16" i="4"/>
  <c r="BD22" i="8"/>
  <c r="BF12" i="8"/>
  <c r="BY91" i="4"/>
  <c r="CB84" i="4"/>
  <c r="CB85" i="4" s="1"/>
  <c r="CG53" i="4"/>
  <c r="CG124" i="4"/>
  <c r="CH124" i="4" s="1"/>
  <c r="CD55" i="4"/>
  <c r="CJ25" i="4"/>
  <c r="CK25" i="4" s="1"/>
  <c r="CD116" i="4"/>
  <c r="CE116" i="4" s="1"/>
  <c r="BJ124" i="8"/>
  <c r="BH126" i="8"/>
  <c r="CM82" i="4"/>
  <c r="CN82" i="4" s="1"/>
  <c r="CE67" i="4"/>
  <c r="CB46" i="4"/>
  <c r="CE88" i="4"/>
  <c r="CE89" i="4" s="1"/>
  <c r="CG101" i="4"/>
  <c r="CH101" i="4" s="1"/>
  <c r="CE21" i="4"/>
  <c r="CB50" i="4"/>
  <c r="BJ129" i="8"/>
  <c r="BH130" i="8"/>
  <c r="CJ99" i="4"/>
  <c r="CK99" i="4"/>
  <c r="BF88" i="8"/>
  <c r="BD89" i="8"/>
  <c r="CM34" i="4"/>
  <c r="CN34" i="4"/>
  <c r="CM134" i="4"/>
  <c r="CE63" i="4"/>
  <c r="CD136" i="4"/>
  <c r="CE136" i="4" s="1"/>
  <c r="CH16" i="4"/>
  <c r="CJ52" i="4"/>
  <c r="AZ148" i="8"/>
  <c r="BY46" i="4"/>
  <c r="CD61" i="4"/>
  <c r="CD85" i="4" s="1"/>
  <c r="CD51" i="4"/>
  <c r="CE51" i="4" s="1"/>
  <c r="CE100" i="4"/>
  <c r="CD100" i="4"/>
  <c r="CD121" i="4" s="1"/>
  <c r="CG68" i="4"/>
  <c r="CJ20" i="4"/>
  <c r="CK20" i="4"/>
  <c r="CK34" i="4"/>
  <c r="CK134" i="4"/>
  <c r="CA142" i="4"/>
  <c r="CD133" i="4"/>
  <c r="CE133" i="4" s="1"/>
  <c r="CB136" i="4"/>
  <c r="CB142" i="4" s="1"/>
  <c r="CD65" i="4"/>
  <c r="CE65" i="4" s="1"/>
  <c r="CB55" i="4"/>
  <c r="CH52" i="4"/>
  <c r="BY147" i="4" l="1"/>
  <c r="CE13" i="4"/>
  <c r="CD126" i="4"/>
  <c r="CB56" i="4"/>
  <c r="CA144" i="4"/>
  <c r="CA91" i="4"/>
  <c r="CA147" i="4" s="1"/>
  <c r="CB144" i="4"/>
  <c r="CE121" i="4"/>
  <c r="CM52" i="4"/>
  <c r="CJ117" i="4"/>
  <c r="CK52" i="4"/>
  <c r="CP34" i="4"/>
  <c r="CQ34" i="4" s="1"/>
  <c r="CN25" i="4"/>
  <c r="CM25" i="4"/>
  <c r="CM16" i="4"/>
  <c r="CN16" i="4" s="1"/>
  <c r="CG89" i="4"/>
  <c r="CJ88" i="4"/>
  <c r="CJ59" i="4"/>
  <c r="BD143" i="8"/>
  <c r="BF133" i="8"/>
  <c r="CJ103" i="4"/>
  <c r="CK103" i="4"/>
  <c r="CG140" i="4"/>
  <c r="CJ66" i="4"/>
  <c r="CG26" i="4"/>
  <c r="CD28" i="4"/>
  <c r="CH17" i="4"/>
  <c r="CG17" i="4"/>
  <c r="CH69" i="4"/>
  <c r="CG69" i="4"/>
  <c r="CP82" i="4"/>
  <c r="CQ82" i="4" s="1"/>
  <c r="CJ81" i="4"/>
  <c r="CP138" i="4"/>
  <c r="CQ138" i="4" s="1"/>
  <c r="CG141" i="4"/>
  <c r="CG50" i="4"/>
  <c r="CH50" i="4" s="1"/>
  <c r="CJ102" i="4"/>
  <c r="CG130" i="4"/>
  <c r="CJ129" i="4"/>
  <c r="CK129" i="4" s="1"/>
  <c r="CG106" i="4"/>
  <c r="CM40" i="4"/>
  <c r="CN40" i="4" s="1"/>
  <c r="CG65" i="4"/>
  <c r="CM20" i="4"/>
  <c r="CG100" i="4"/>
  <c r="CE61" i="4"/>
  <c r="BH88" i="8"/>
  <c r="BF89" i="8"/>
  <c r="BF22" i="8"/>
  <c r="BH12" i="8"/>
  <c r="CN138" i="4"/>
  <c r="CE141" i="4"/>
  <c r="CE142" i="4" s="1"/>
  <c r="CK21" i="4"/>
  <c r="CJ21" i="4"/>
  <c r="BD46" i="8"/>
  <c r="BF38" i="8"/>
  <c r="CH102" i="4"/>
  <c r="CE85" i="4"/>
  <c r="CJ12" i="4"/>
  <c r="CK12" i="4" s="1"/>
  <c r="CG39" i="4"/>
  <c r="CH39" i="4" s="1"/>
  <c r="CD46" i="4"/>
  <c r="CE106" i="4"/>
  <c r="CM18" i="4"/>
  <c r="CG104" i="4"/>
  <c r="CH104" i="4" s="1"/>
  <c r="CM83" i="4"/>
  <c r="CJ107" i="4"/>
  <c r="CK107" i="4" s="1"/>
  <c r="CK40" i="4"/>
  <c r="CG33" i="4"/>
  <c r="CH33" i="4" s="1"/>
  <c r="BL129" i="8"/>
  <c r="BJ130" i="8"/>
  <c r="CG84" i="4"/>
  <c r="CH84" i="4" s="1"/>
  <c r="CM32" i="4"/>
  <c r="CN32" i="4" s="1"/>
  <c r="CJ41" i="4"/>
  <c r="CK41" i="4" s="1"/>
  <c r="CJ119" i="4"/>
  <c r="CK119" i="4" s="1"/>
  <c r="CE22" i="4"/>
  <c r="CJ98" i="4"/>
  <c r="CK98" i="4" s="1"/>
  <c r="CM105" i="4"/>
  <c r="CE46" i="4"/>
  <c r="BD28" i="8"/>
  <c r="BF25" i="8"/>
  <c r="CD35" i="4"/>
  <c r="CG31" i="4"/>
  <c r="BD121" i="8"/>
  <c r="BD145" i="8" s="1"/>
  <c r="BF97" i="8"/>
  <c r="CM14" i="4"/>
  <c r="CN14" i="4"/>
  <c r="CP118" i="4"/>
  <c r="CQ118" i="4" s="1"/>
  <c r="BD35" i="8"/>
  <c r="BF31" i="8"/>
  <c r="CP134" i="4"/>
  <c r="CQ134" i="4" s="1"/>
  <c r="CM99" i="4"/>
  <c r="CN99" i="4" s="1"/>
  <c r="CG55" i="4"/>
  <c r="CH55" i="4" s="1"/>
  <c r="CK53" i="4"/>
  <c r="CJ53" i="4"/>
  <c r="CH119" i="4"/>
  <c r="CB22" i="4"/>
  <c r="CJ67" i="4"/>
  <c r="CK67" i="4" s="1"/>
  <c r="CH98" i="4"/>
  <c r="CM139" i="4"/>
  <c r="CN139" i="4"/>
  <c r="CK105" i="4"/>
  <c r="CD56" i="4"/>
  <c r="CG49" i="4"/>
  <c r="CH49" i="4" s="1"/>
  <c r="CG120" i="4"/>
  <c r="CH120" i="4" s="1"/>
  <c r="CE31" i="4"/>
  <c r="CE35" i="4" s="1"/>
  <c r="CM38" i="4"/>
  <c r="CN38" i="4" s="1"/>
  <c r="CG15" i="4"/>
  <c r="CH15" i="4" s="1"/>
  <c r="CN118" i="4"/>
  <c r="CJ68" i="4"/>
  <c r="CJ101" i="4"/>
  <c r="CH68" i="4"/>
  <c r="CN134" i="4"/>
  <c r="BL124" i="8"/>
  <c r="BJ126" i="8"/>
  <c r="CE55" i="4"/>
  <c r="CH53" i="4"/>
  <c r="CJ63" i="4"/>
  <c r="CB91" i="4"/>
  <c r="CH67" i="4"/>
  <c r="CK139" i="4"/>
  <c r="CB35" i="4"/>
  <c r="CE49" i="4"/>
  <c r="CG64" i="4"/>
  <c r="CH64" i="4" s="1"/>
  <c r="CE120" i="4"/>
  <c r="CG135" i="4"/>
  <c r="CH135" i="4" s="1"/>
  <c r="CH125" i="4"/>
  <c r="CH126" i="4" s="1"/>
  <c r="CG125" i="4"/>
  <c r="CG19" i="4"/>
  <c r="CH19" i="4" s="1"/>
  <c r="CM62" i="4"/>
  <c r="CN62" i="4" s="1"/>
  <c r="BB91" i="8"/>
  <c r="BB148" i="8" s="1"/>
  <c r="CJ27" i="4"/>
  <c r="CK27" i="4" s="1"/>
  <c r="BD56" i="8"/>
  <c r="BF49" i="8"/>
  <c r="BH85" i="8"/>
  <c r="BJ59" i="8"/>
  <c r="CG61" i="4"/>
  <c r="CG85" i="4" s="1"/>
  <c r="CD142" i="4"/>
  <c r="CD144" i="4" s="1"/>
  <c r="CG133" i="4"/>
  <c r="CH133" i="4" s="1"/>
  <c r="CG51" i="4"/>
  <c r="CH51" i="4" s="1"/>
  <c r="CG136" i="4"/>
  <c r="CG116" i="4"/>
  <c r="CG126" i="4"/>
  <c r="CJ124" i="4"/>
  <c r="CK124" i="4" s="1"/>
  <c r="CQ137" i="4"/>
  <c r="CP137" i="4"/>
  <c r="CJ97" i="4"/>
  <c r="CK97" i="4" s="1"/>
  <c r="CK32" i="4"/>
  <c r="CH117" i="4"/>
  <c r="CG13" i="4"/>
  <c r="CH13" i="4" s="1"/>
  <c r="CN60" i="4"/>
  <c r="CM60" i="4"/>
  <c r="CG54" i="4"/>
  <c r="CH54" i="4" s="1"/>
  <c r="BD91" i="8" l="1"/>
  <c r="BD148" i="8"/>
  <c r="CH61" i="4"/>
  <c r="CH56" i="4"/>
  <c r="CB147" i="4"/>
  <c r="CG121" i="4"/>
  <c r="CK130" i="4"/>
  <c r="CE91" i="4"/>
  <c r="CP105" i="4"/>
  <c r="CP83" i="4"/>
  <c r="CQ83" i="4" s="1"/>
  <c r="CP20" i="4"/>
  <c r="CQ20" i="4" s="1"/>
  <c r="CJ141" i="4"/>
  <c r="CJ89" i="4"/>
  <c r="CM88" i="4"/>
  <c r="CP60" i="4"/>
  <c r="CM97" i="4"/>
  <c r="CM124" i="4"/>
  <c r="CN124" i="4" s="1"/>
  <c r="BL59" i="8"/>
  <c r="BJ85" i="8"/>
  <c r="CM63" i="4"/>
  <c r="CN67" i="4"/>
  <c r="CM67" i="4"/>
  <c r="CJ55" i="4"/>
  <c r="CP14" i="4"/>
  <c r="CM41" i="4"/>
  <c r="CN41" i="4" s="1"/>
  <c r="BN129" i="8"/>
  <c r="BL130" i="8"/>
  <c r="CN83" i="4"/>
  <c r="CM21" i="4"/>
  <c r="CN20" i="4"/>
  <c r="CS138" i="4"/>
  <c r="CJ17" i="4"/>
  <c r="CN103" i="4"/>
  <c r="CM103" i="4"/>
  <c r="CS34" i="4"/>
  <c r="CK63" i="4"/>
  <c r="CP38" i="4"/>
  <c r="CQ38" i="4" s="1"/>
  <c r="CG56" i="4"/>
  <c r="CJ49" i="4"/>
  <c r="CK49" i="4" s="1"/>
  <c r="BF121" i="8"/>
  <c r="BF145" i="8" s="1"/>
  <c r="BH97" i="8"/>
  <c r="CM98" i="4"/>
  <c r="CJ104" i="4"/>
  <c r="CJ39" i="4"/>
  <c r="CK39" i="4" s="1"/>
  <c r="CG46" i="4"/>
  <c r="CP40" i="4"/>
  <c r="CQ40" i="4" s="1"/>
  <c r="CM66" i="4"/>
  <c r="CN66" i="4" s="1"/>
  <c r="BF143" i="8"/>
  <c r="BH133" i="8"/>
  <c r="CK88" i="4"/>
  <c r="CJ13" i="4"/>
  <c r="CK13" i="4" s="1"/>
  <c r="BF56" i="8"/>
  <c r="BH49" i="8"/>
  <c r="CQ62" i="4"/>
  <c r="CP62" i="4"/>
  <c r="CJ135" i="4"/>
  <c r="CP99" i="4"/>
  <c r="CQ99" i="4" s="1"/>
  <c r="BH31" i="8"/>
  <c r="BF35" i="8"/>
  <c r="CP32" i="4"/>
  <c r="CQ32" i="4" s="1"/>
  <c r="CK33" i="4"/>
  <c r="CJ33" i="4"/>
  <c r="CH46" i="4"/>
  <c r="BF46" i="8"/>
  <c r="BH38" i="8"/>
  <c r="CJ106" i="4"/>
  <c r="CM102" i="4"/>
  <c r="CN102" i="4" s="1"/>
  <c r="CM81" i="4"/>
  <c r="CD91" i="4"/>
  <c r="CD147" i="4" s="1"/>
  <c r="CK66" i="4"/>
  <c r="BJ88" i="8"/>
  <c r="BH89" i="8"/>
  <c r="CJ65" i="4"/>
  <c r="CH106" i="4"/>
  <c r="CK102" i="4"/>
  <c r="CK81" i="4"/>
  <c r="CJ26" i="4"/>
  <c r="CK26" i="4" s="1"/>
  <c r="CK28" i="4" s="1"/>
  <c r="CG28" i="4"/>
  <c r="CM59" i="4"/>
  <c r="CP16" i="4"/>
  <c r="CQ16" i="4" s="1"/>
  <c r="CM117" i="4"/>
  <c r="CN117" i="4"/>
  <c r="CJ51" i="4"/>
  <c r="CK51" i="4" s="1"/>
  <c r="CM68" i="4"/>
  <c r="CK116" i="4"/>
  <c r="CJ116" i="4"/>
  <c r="CJ15" i="4"/>
  <c r="BH25" i="8"/>
  <c r="BF28" i="8"/>
  <c r="CP18" i="4"/>
  <c r="CQ18" i="4" s="1"/>
  <c r="CS137" i="4"/>
  <c r="CT137" i="4" s="1"/>
  <c r="CH116" i="4"/>
  <c r="CG142" i="4"/>
  <c r="CG144" i="4" s="1"/>
  <c r="CJ133" i="4"/>
  <c r="CK133" i="4" s="1"/>
  <c r="CM27" i="4"/>
  <c r="CN27" i="4" s="1"/>
  <c r="CK19" i="4"/>
  <c r="CJ19" i="4"/>
  <c r="CJ64" i="4"/>
  <c r="CK64" i="4" s="1"/>
  <c r="CM101" i="4"/>
  <c r="CN101" i="4" s="1"/>
  <c r="CS118" i="4"/>
  <c r="CT118" i="4" s="1"/>
  <c r="CG35" i="4"/>
  <c r="CJ31" i="4"/>
  <c r="CK84" i="4"/>
  <c r="CJ84" i="4"/>
  <c r="CN18" i="4"/>
  <c r="CG22" i="4"/>
  <c r="BH22" i="8"/>
  <c r="BJ12" i="8"/>
  <c r="CH65" i="4"/>
  <c r="CH85" i="4" s="1"/>
  <c r="CJ50" i="4"/>
  <c r="CH26" i="4"/>
  <c r="CK59" i="4"/>
  <c r="CK117" i="4"/>
  <c r="CH22" i="4"/>
  <c r="BN124" i="8"/>
  <c r="BL126" i="8"/>
  <c r="CK101" i="4"/>
  <c r="CS134" i="4"/>
  <c r="CM119" i="4"/>
  <c r="CN119" i="4" s="1"/>
  <c r="CE144" i="4"/>
  <c r="CM12" i="4"/>
  <c r="CN12" i="4" s="1"/>
  <c r="CJ100" i="4"/>
  <c r="CM129" i="4"/>
  <c r="CJ130" i="4"/>
  <c r="CS82" i="4"/>
  <c r="CJ140" i="4"/>
  <c r="CK140" i="4" s="1"/>
  <c r="CP25" i="4"/>
  <c r="CQ25" i="4" s="1"/>
  <c r="CQ52" i="4"/>
  <c r="CP52" i="4"/>
  <c r="CJ136" i="4"/>
  <c r="CJ54" i="4"/>
  <c r="CH136" i="4"/>
  <c r="CJ61" i="4"/>
  <c r="CJ85" i="4" s="1"/>
  <c r="CJ125" i="4"/>
  <c r="CJ126" i="4" s="1"/>
  <c r="CK125" i="4"/>
  <c r="CK126" i="4" s="1"/>
  <c r="CE56" i="4"/>
  <c r="CK68" i="4"/>
  <c r="CJ120" i="4"/>
  <c r="CK120" i="4" s="1"/>
  <c r="CP139" i="4"/>
  <c r="CQ139" i="4" s="1"/>
  <c r="CM53" i="4"/>
  <c r="CH31" i="4"/>
  <c r="CN105" i="4"/>
  <c r="CM107" i="4"/>
  <c r="CH100" i="4"/>
  <c r="CH121" i="4" s="1"/>
  <c r="CH141" i="4"/>
  <c r="CJ69" i="4"/>
  <c r="CH140" i="4"/>
  <c r="CN52" i="4"/>
  <c r="CG91" i="4" l="1"/>
  <c r="CE147" i="4"/>
  <c r="CH142" i="4"/>
  <c r="CK61" i="4"/>
  <c r="CH35" i="4"/>
  <c r="CM136" i="4"/>
  <c r="CM50" i="4"/>
  <c r="CN50" i="4" s="1"/>
  <c r="CS14" i="4"/>
  <c r="CK50" i="4"/>
  <c r="CQ68" i="4"/>
  <c r="CP68" i="4"/>
  <c r="CP59" i="4"/>
  <c r="CQ59" i="4" s="1"/>
  <c r="CM106" i="4"/>
  <c r="CS32" i="4"/>
  <c r="CP21" i="4"/>
  <c r="CQ21" i="4" s="1"/>
  <c r="CQ14" i="4"/>
  <c r="CP97" i="4"/>
  <c r="CQ97" i="4" s="1"/>
  <c r="CM89" i="4"/>
  <c r="CP88" i="4"/>
  <c r="BH56" i="8"/>
  <c r="BJ49" i="8"/>
  <c r="BH145" i="8"/>
  <c r="BH121" i="8"/>
  <c r="BJ97" i="8"/>
  <c r="CS83" i="4"/>
  <c r="CS40" i="4"/>
  <c r="CT40" i="4" s="1"/>
  <c r="CM104" i="4"/>
  <c r="CM17" i="4"/>
  <c r="CN21" i="4"/>
  <c r="CQ63" i="4"/>
  <c r="CP63" i="4"/>
  <c r="CN97" i="4"/>
  <c r="CN88" i="4"/>
  <c r="CN89" i="4" s="1"/>
  <c r="CS105" i="4"/>
  <c r="CT105" i="4"/>
  <c r="CN69" i="4"/>
  <c r="CM69" i="4"/>
  <c r="CM100" i="4"/>
  <c r="CK100" i="4"/>
  <c r="BJ22" i="8"/>
  <c r="BL12" i="8"/>
  <c r="CM84" i="4"/>
  <c r="CP101" i="4"/>
  <c r="CQ101" i="4" s="1"/>
  <c r="BH28" i="8"/>
  <c r="BJ25" i="8"/>
  <c r="BJ38" i="8"/>
  <c r="BH46" i="8"/>
  <c r="CM13" i="4"/>
  <c r="CN13" i="4" s="1"/>
  <c r="CK104" i="4"/>
  <c r="CN49" i="4"/>
  <c r="CM49" i="4"/>
  <c r="CJ56" i="4"/>
  <c r="CK17" i="4"/>
  <c r="CN63" i="4"/>
  <c r="CJ121" i="4"/>
  <c r="CQ105" i="4"/>
  <c r="CS18" i="4"/>
  <c r="CT18" i="4" s="1"/>
  <c r="CM130" i="4"/>
  <c r="CP129" i="4"/>
  <c r="CK46" i="4"/>
  <c r="CJ142" i="4"/>
  <c r="CJ144" i="4" s="1"/>
  <c r="CM133" i="4"/>
  <c r="CN133" i="4" s="1"/>
  <c r="CN68" i="4"/>
  <c r="CN59" i="4"/>
  <c r="CN140" i="4"/>
  <c r="CM140" i="4"/>
  <c r="CM15" i="4"/>
  <c r="CN15" i="4" s="1"/>
  <c r="CM51" i="4"/>
  <c r="CM65" i="4"/>
  <c r="CN65" i="4" s="1"/>
  <c r="BH35" i="8"/>
  <c r="BJ31" i="8"/>
  <c r="CM135" i="4"/>
  <c r="CK89" i="4"/>
  <c r="CQ98" i="4"/>
  <c r="CP98" i="4"/>
  <c r="CV34" i="4"/>
  <c r="CW34" i="4" s="1"/>
  <c r="EI34" i="4" s="1"/>
  <c r="J27" i="3" s="1"/>
  <c r="K27" i="3" s="1"/>
  <c r="G18" i="1" s="1"/>
  <c r="J18" i="1" s="1"/>
  <c r="CV138" i="4"/>
  <c r="CW138" i="4" s="1"/>
  <c r="EI138" i="4" s="1"/>
  <c r="J130" i="3" s="1"/>
  <c r="K130" i="3" s="1"/>
  <c r="G34" i="2" s="1"/>
  <c r="CM55" i="4"/>
  <c r="CN55" i="4" s="1"/>
  <c r="CM141" i="4"/>
  <c r="CN141" i="4" s="1"/>
  <c r="CS25" i="4"/>
  <c r="CT25" i="4" s="1"/>
  <c r="CV118" i="4"/>
  <c r="CM39" i="4"/>
  <c r="CN39" i="4"/>
  <c r="CJ46" i="4"/>
  <c r="CP107" i="4"/>
  <c r="CQ107" i="4" s="1"/>
  <c r="CW134" i="4"/>
  <c r="EI134" i="4" s="1"/>
  <c r="J126" i="3" s="1"/>
  <c r="K126" i="3" s="1"/>
  <c r="G30" i="2" s="1"/>
  <c r="J30" i="2" s="1"/>
  <c r="CV134" i="4"/>
  <c r="CT134" i="4"/>
  <c r="CN31" i="4"/>
  <c r="CM31" i="4"/>
  <c r="CJ35" i="4"/>
  <c r="CK15" i="4"/>
  <c r="CK65" i="4"/>
  <c r="CK85" i="4" s="1"/>
  <c r="CP81" i="4"/>
  <c r="CK135" i="4"/>
  <c r="BH143" i="8"/>
  <c r="BJ133" i="8"/>
  <c r="CN98" i="4"/>
  <c r="CT34" i="4"/>
  <c r="CT138" i="4"/>
  <c r="BN130" i="8"/>
  <c r="BP129" i="8"/>
  <c r="CK55" i="4"/>
  <c r="BL85" i="8"/>
  <c r="BN59" i="8"/>
  <c r="CS60" i="4"/>
  <c r="CK141" i="4"/>
  <c r="CH144" i="4"/>
  <c r="CP27" i="4"/>
  <c r="CQ27" i="4" s="1"/>
  <c r="CK106" i="4"/>
  <c r="CN107" i="4"/>
  <c r="CM54" i="4"/>
  <c r="CN54" i="4" s="1"/>
  <c r="CW82" i="4"/>
  <c r="EI82" i="4" s="1"/>
  <c r="J75" i="3" s="1"/>
  <c r="K75" i="3" s="1"/>
  <c r="G49" i="1" s="1"/>
  <c r="J49" i="1" s="1"/>
  <c r="CV82" i="4"/>
  <c r="CN120" i="4"/>
  <c r="CM120" i="4"/>
  <c r="CM125" i="4"/>
  <c r="CN125" i="4" s="1"/>
  <c r="CN126" i="4" s="1"/>
  <c r="CK54" i="4"/>
  <c r="CK56" i="4" s="1"/>
  <c r="CS52" i="4"/>
  <c r="CT52" i="4" s="1"/>
  <c r="CT82" i="4"/>
  <c r="CJ22" i="4"/>
  <c r="CK31" i="4"/>
  <c r="CK35" i="4" s="1"/>
  <c r="CM19" i="4"/>
  <c r="CN19" i="4" s="1"/>
  <c r="CP117" i="4"/>
  <c r="CQ117" i="4" s="1"/>
  <c r="CN81" i="4"/>
  <c r="CS99" i="4"/>
  <c r="CT99" i="4" s="1"/>
  <c r="CS62" i="4"/>
  <c r="CT62" i="4" s="1"/>
  <c r="CP103" i="4"/>
  <c r="CP41" i="4"/>
  <c r="CQ41" i="4" s="1"/>
  <c r="CP67" i="4"/>
  <c r="CQ67" i="4" s="1"/>
  <c r="CP124" i="4"/>
  <c r="CQ60" i="4"/>
  <c r="CS20" i="4"/>
  <c r="BN126" i="8"/>
  <c r="BP124" i="8"/>
  <c r="CG147" i="4"/>
  <c r="CQ53" i="4"/>
  <c r="CP53" i="4"/>
  <c r="CP119" i="4"/>
  <c r="CQ119" i="4"/>
  <c r="CK69" i="4"/>
  <c r="CN53" i="4"/>
  <c r="CS139" i="4"/>
  <c r="CT139" i="4" s="1"/>
  <c r="CP12" i="4"/>
  <c r="CQ12" i="4" s="1"/>
  <c r="CM64" i="4"/>
  <c r="CM61" i="4"/>
  <c r="CN61" i="4" s="1"/>
  <c r="CK136" i="4"/>
  <c r="CN129" i="4"/>
  <c r="CN130" i="4" s="1"/>
  <c r="CH28" i="4"/>
  <c r="CH91" i="4" s="1"/>
  <c r="CV137" i="4"/>
  <c r="CM116" i="4"/>
  <c r="CM121" i="4" s="1"/>
  <c r="CS16" i="4"/>
  <c r="CM26" i="4"/>
  <c r="CN26" i="4" s="1"/>
  <c r="CN28" i="4" s="1"/>
  <c r="CJ28" i="4"/>
  <c r="BJ89" i="8"/>
  <c r="BL88" i="8"/>
  <c r="CP102" i="4"/>
  <c r="CM33" i="4"/>
  <c r="CP66" i="4"/>
  <c r="CQ66" i="4" s="1"/>
  <c r="CS38" i="4"/>
  <c r="BF91" i="8"/>
  <c r="BF148" i="8" s="1"/>
  <c r="BH91" i="8" l="1"/>
  <c r="CH147" i="4"/>
  <c r="CK142" i="4"/>
  <c r="BH148" i="8"/>
  <c r="CY137" i="4"/>
  <c r="CZ137" i="4" s="1"/>
  <c r="CS124" i="4"/>
  <c r="CN46" i="4"/>
  <c r="CP26" i="4"/>
  <c r="CQ26" i="4"/>
  <c r="CQ28" i="4" s="1"/>
  <c r="CM28" i="4"/>
  <c r="CS53" i="4"/>
  <c r="CS67" i="4"/>
  <c r="CT67" i="4" s="1"/>
  <c r="CP19" i="4"/>
  <c r="CQ19" i="4"/>
  <c r="BP130" i="8"/>
  <c r="BR129" i="8"/>
  <c r="CP129" i="8"/>
  <c r="CK22" i="4"/>
  <c r="CK91" i="4" s="1"/>
  <c r="CP39" i="4"/>
  <c r="CQ39" i="4" s="1"/>
  <c r="CM46" i="4"/>
  <c r="BJ35" i="8"/>
  <c r="BL31" i="8"/>
  <c r="CP15" i="4"/>
  <c r="CP13" i="4"/>
  <c r="CK121" i="4"/>
  <c r="CK144" i="4" s="1"/>
  <c r="CP69" i="4"/>
  <c r="CQ69" i="4" s="1"/>
  <c r="CS63" i="4"/>
  <c r="CT63" i="4" s="1"/>
  <c r="CV40" i="4"/>
  <c r="CS68" i="4"/>
  <c r="CP51" i="4"/>
  <c r="CQ51" i="4" s="1"/>
  <c r="CS97" i="4"/>
  <c r="CT97" i="4" s="1"/>
  <c r="CV20" i="4"/>
  <c r="CW20" i="4"/>
  <c r="CZ118" i="4"/>
  <c r="CY118" i="4"/>
  <c r="CQ141" i="4"/>
  <c r="CP141" i="4"/>
  <c r="CP84" i="4"/>
  <c r="CV32" i="4"/>
  <c r="CW32" i="4" s="1"/>
  <c r="CP136" i="4"/>
  <c r="CQ136" i="4" s="1"/>
  <c r="CS12" i="4"/>
  <c r="CT12" i="4"/>
  <c r="CP61" i="4"/>
  <c r="CP54" i="4"/>
  <c r="CQ54" i="4" s="1"/>
  <c r="CY34" i="4"/>
  <c r="CZ34" i="4" s="1"/>
  <c r="CV18" i="4"/>
  <c r="CW18" i="4"/>
  <c r="EI18" i="4" s="1"/>
  <c r="CT20" i="4"/>
  <c r="CP120" i="4"/>
  <c r="CQ120" i="4" s="1"/>
  <c r="CM35" i="4"/>
  <c r="CP31" i="4"/>
  <c r="CW118" i="4"/>
  <c r="EI118" i="4" s="1"/>
  <c r="J111" i="3" s="1"/>
  <c r="K111" i="3" s="1"/>
  <c r="G24" i="2" s="1"/>
  <c r="CS98" i="4"/>
  <c r="CP140" i="4"/>
  <c r="CQ140" i="4" s="1"/>
  <c r="CM56" i="4"/>
  <c r="CP49" i="4"/>
  <c r="CN84" i="4"/>
  <c r="BJ56" i="8"/>
  <c r="BL49" i="8"/>
  <c r="CT32" i="4"/>
  <c r="CN136" i="4"/>
  <c r="CS103" i="4"/>
  <c r="CS66" i="4"/>
  <c r="CT66" i="4" s="1"/>
  <c r="CS119" i="4"/>
  <c r="CT119" i="4" s="1"/>
  <c r="CS117" i="4"/>
  <c r="CT117" i="4"/>
  <c r="BJ143" i="8"/>
  <c r="BL133" i="8"/>
  <c r="CQ135" i="4"/>
  <c r="CP135" i="4"/>
  <c r="BJ121" i="8"/>
  <c r="BJ145" i="8" s="1"/>
  <c r="BL97" i="8"/>
  <c r="CP50" i="4"/>
  <c r="CQ50" i="4" s="1"/>
  <c r="CS41" i="4"/>
  <c r="CV38" i="4"/>
  <c r="CS102" i="4"/>
  <c r="CP64" i="4"/>
  <c r="CP85" i="4" s="1"/>
  <c r="CQ64" i="4"/>
  <c r="CV60" i="4"/>
  <c r="CW60" i="4" s="1"/>
  <c r="CV25" i="4"/>
  <c r="CP65" i="4"/>
  <c r="CP17" i="4"/>
  <c r="CP106" i="4"/>
  <c r="CQ106" i="4" s="1"/>
  <c r="CV14" i="4"/>
  <c r="CS101" i="4"/>
  <c r="CT101" i="4"/>
  <c r="CP33" i="4"/>
  <c r="CQ33" i="4" s="1"/>
  <c r="CV62" i="4"/>
  <c r="CP125" i="4"/>
  <c r="CQ125" i="4" s="1"/>
  <c r="CS107" i="4"/>
  <c r="CN33" i="4"/>
  <c r="CN35" i="4" s="1"/>
  <c r="CV16" i="4"/>
  <c r="CW16" i="4" s="1"/>
  <c r="CT38" i="4"/>
  <c r="CT16" i="4"/>
  <c r="CP116" i="4"/>
  <c r="CQ55" i="4"/>
  <c r="CP55" i="4"/>
  <c r="CS129" i="4"/>
  <c r="CT129" i="4" s="1"/>
  <c r="CT130" i="4" s="1"/>
  <c r="CP130" i="4"/>
  <c r="BJ46" i="8"/>
  <c r="BL38" i="8"/>
  <c r="BN12" i="8"/>
  <c r="BL22" i="8"/>
  <c r="CP100" i="4"/>
  <c r="CQ100" i="4" s="1"/>
  <c r="CN17" i="4"/>
  <c r="CN22" i="4" s="1"/>
  <c r="CS88" i="4"/>
  <c r="CP89" i="4"/>
  <c r="CN106" i="4"/>
  <c r="CT14" i="4"/>
  <c r="CW137" i="4"/>
  <c r="EI137" i="4" s="1"/>
  <c r="J129" i="3" s="1"/>
  <c r="K129" i="3" s="1"/>
  <c r="G33" i="2" s="1"/>
  <c r="J33" i="2" s="1"/>
  <c r="CV139" i="4"/>
  <c r="CQ102" i="4"/>
  <c r="CJ91" i="4"/>
  <c r="CJ147" i="4" s="1"/>
  <c r="CN64" i="4"/>
  <c r="CN85" i="4" s="1"/>
  <c r="CQ124" i="4"/>
  <c r="CV99" i="4"/>
  <c r="CW99" i="4"/>
  <c r="EI99" i="4" s="1"/>
  <c r="J89" i="3" s="1"/>
  <c r="K89" i="3" s="1"/>
  <c r="CT60" i="4"/>
  <c r="CS81" i="4"/>
  <c r="CT81" i="4" s="1"/>
  <c r="BN88" i="8"/>
  <c r="BL89" i="8"/>
  <c r="CN116" i="4"/>
  <c r="CM22" i="4"/>
  <c r="BP126" i="8"/>
  <c r="BR124" i="8"/>
  <c r="CP124" i="8"/>
  <c r="CM126" i="4"/>
  <c r="CM144" i="4" s="1"/>
  <c r="CQ103" i="4"/>
  <c r="CW52" i="4"/>
  <c r="EI52" i="4" s="1"/>
  <c r="J47" i="3" s="1"/>
  <c r="K47" i="3" s="1"/>
  <c r="CV52" i="4"/>
  <c r="CY82" i="4"/>
  <c r="CZ82" i="4" s="1"/>
  <c r="BP59" i="8"/>
  <c r="BN85" i="8"/>
  <c r="CQ81" i="4"/>
  <c r="CQ129" i="4"/>
  <c r="CQ130" i="4" s="1"/>
  <c r="BJ28" i="8"/>
  <c r="BL25" i="8"/>
  <c r="CN100" i="4"/>
  <c r="CV105" i="4"/>
  <c r="CW105" i="4" s="1"/>
  <c r="EI105" i="4" s="1"/>
  <c r="J95" i="3" s="1"/>
  <c r="K95" i="3" s="1"/>
  <c r="CP104" i="4"/>
  <c r="CP121" i="4" s="1"/>
  <c r="CV83" i="4"/>
  <c r="CW83" i="4" s="1"/>
  <c r="EI83" i="4" s="1"/>
  <c r="J76" i="3" s="1"/>
  <c r="K76" i="3" s="1"/>
  <c r="G50" i="1" s="1"/>
  <c r="J50" i="1" s="1"/>
  <c r="CQ88" i="4"/>
  <c r="CQ89" i="4" s="1"/>
  <c r="CM85" i="4"/>
  <c r="CS27" i="4"/>
  <c r="CT27" i="4" s="1"/>
  <c r="CY134" i="4"/>
  <c r="CZ134" i="4" s="1"/>
  <c r="CY138" i="4"/>
  <c r="CZ138" i="4" s="1"/>
  <c r="CN135" i="4"/>
  <c r="CN142" i="4" s="1"/>
  <c r="CN51" i="4"/>
  <c r="CN56" i="4" s="1"/>
  <c r="CM142" i="4"/>
  <c r="CP133" i="4"/>
  <c r="CQ133" i="4" s="1"/>
  <c r="CN104" i="4"/>
  <c r="CT83" i="4"/>
  <c r="CT21" i="4"/>
  <c r="CS21" i="4"/>
  <c r="CS59" i="4"/>
  <c r="CT59" i="4" s="1"/>
  <c r="CN91" i="4" l="1"/>
  <c r="EI60" i="4"/>
  <c r="J55" i="3" s="1"/>
  <c r="K55" i="3" s="1"/>
  <c r="G38" i="1" s="1"/>
  <c r="EI32" i="4"/>
  <c r="J25" i="3" s="1"/>
  <c r="K25" i="3" s="1"/>
  <c r="G17" i="1" s="1"/>
  <c r="J17" i="1" s="1"/>
  <c r="CQ104" i="4"/>
  <c r="CN121" i="4"/>
  <c r="CN144" i="4" s="1"/>
  <c r="CN147" i="4" s="1"/>
  <c r="CK147" i="4"/>
  <c r="CP22" i="4"/>
  <c r="CZ14" i="4"/>
  <c r="CY14" i="4"/>
  <c r="CS17" i="4"/>
  <c r="CT17" i="4"/>
  <c r="CP56" i="4"/>
  <c r="CS49" i="4"/>
  <c r="CV98" i="4"/>
  <c r="CS61" i="4"/>
  <c r="CS15" i="4"/>
  <c r="CT15" i="4" s="1"/>
  <c r="CV21" i="4"/>
  <c r="CP142" i="4"/>
  <c r="CS133" i="4"/>
  <c r="CT133" i="4"/>
  <c r="CY105" i="4"/>
  <c r="CZ105" i="4" s="1"/>
  <c r="CZ52" i="4"/>
  <c r="CY52" i="4"/>
  <c r="CM91" i="4"/>
  <c r="CM147" i="4" s="1"/>
  <c r="CS100" i="4"/>
  <c r="CT100" i="4" s="1"/>
  <c r="CS106" i="4"/>
  <c r="CY38" i="4"/>
  <c r="CS135" i="4"/>
  <c r="CT135" i="4" s="1"/>
  <c r="CT98" i="4"/>
  <c r="CQ61" i="4"/>
  <c r="DB118" i="4"/>
  <c r="CS69" i="4"/>
  <c r="BN31" i="8"/>
  <c r="BL35" i="8"/>
  <c r="CP130" i="8"/>
  <c r="J125" i="7"/>
  <c r="CS26" i="4"/>
  <c r="CP28" i="4"/>
  <c r="CT125" i="4"/>
  <c r="CS125" i="4"/>
  <c r="CY32" i="4"/>
  <c r="CS51" i="4"/>
  <c r="G11" i="2"/>
  <c r="J11" i="2" s="1"/>
  <c r="EI16" i="4"/>
  <c r="CY60" i="4"/>
  <c r="CV41" i="4"/>
  <c r="CW41" i="4" s="1"/>
  <c r="EI41" i="4" s="1"/>
  <c r="J36" i="3" s="1"/>
  <c r="K36" i="3" s="1"/>
  <c r="G23" i="1" s="1"/>
  <c r="J23" i="1" s="1"/>
  <c r="CV66" i="4"/>
  <c r="CS130" i="4"/>
  <c r="CV129" i="4"/>
  <c r="CY16" i="4"/>
  <c r="CZ16" i="4" s="1"/>
  <c r="CY62" i="4"/>
  <c r="G18" i="2"/>
  <c r="J18" i="2" s="1"/>
  <c r="CT65" i="4"/>
  <c r="CS65" i="4"/>
  <c r="CT41" i="4"/>
  <c r="BL143" i="8"/>
  <c r="BN133" i="8"/>
  <c r="CV103" i="4"/>
  <c r="CP35" i="4"/>
  <c r="CS31" i="4"/>
  <c r="CY18" i="4"/>
  <c r="EI20" i="4"/>
  <c r="CV68" i="4"/>
  <c r="CW68" i="4"/>
  <c r="EI68" i="4" s="1"/>
  <c r="J63" i="3" s="1"/>
  <c r="K63" i="3" s="1"/>
  <c r="G46" i="1" s="1"/>
  <c r="J46" i="1" s="1"/>
  <c r="BT129" i="8"/>
  <c r="BR130" i="8"/>
  <c r="CV53" i="4"/>
  <c r="CW53" i="4"/>
  <c r="CS126" i="4"/>
  <c r="CV124" i="4"/>
  <c r="BL28" i="8"/>
  <c r="BN25" i="8"/>
  <c r="BN89" i="8"/>
  <c r="BP88" i="8"/>
  <c r="BN22" i="8"/>
  <c r="BP12" i="8"/>
  <c r="CW62" i="4"/>
  <c r="EI62" i="4" s="1"/>
  <c r="J57" i="3" s="1"/>
  <c r="K57" i="3" s="1"/>
  <c r="G40" i="1" s="1"/>
  <c r="CV101" i="4"/>
  <c r="CW101" i="4" s="1"/>
  <c r="EI101" i="4" s="1"/>
  <c r="J91" i="3" s="1"/>
  <c r="K91" i="3" s="1"/>
  <c r="G14" i="2" s="1"/>
  <c r="CQ65" i="4"/>
  <c r="CT64" i="4"/>
  <c r="CS64" i="4"/>
  <c r="CS50" i="4"/>
  <c r="CT103" i="4"/>
  <c r="CQ31" i="4"/>
  <c r="CQ35" i="4" s="1"/>
  <c r="CV12" i="4"/>
  <c r="CW12" i="4" s="1"/>
  <c r="CY20" i="4"/>
  <c r="CZ20" i="4" s="1"/>
  <c r="CT68" i="4"/>
  <c r="CS39" i="4"/>
  <c r="CP46" i="4"/>
  <c r="CP91" i="4" s="1"/>
  <c r="CT53" i="4"/>
  <c r="CP126" i="4"/>
  <c r="CQ142" i="4"/>
  <c r="BP85" i="8"/>
  <c r="BR59" i="8"/>
  <c r="CP59" i="8"/>
  <c r="CS89" i="4"/>
  <c r="CW88" i="4"/>
  <c r="CV88" i="4"/>
  <c r="CV102" i="4"/>
  <c r="DB34" i="4"/>
  <c r="CS84" i="4"/>
  <c r="CT84" i="4" s="1"/>
  <c r="CY40" i="4"/>
  <c r="CZ40" i="4" s="1"/>
  <c r="CS13" i="4"/>
  <c r="CT124" i="4"/>
  <c r="CV81" i="4"/>
  <c r="CW81" i="4" s="1"/>
  <c r="EI81" i="4" s="1"/>
  <c r="J74" i="3" s="1"/>
  <c r="K74" i="3" s="1"/>
  <c r="DB134" i="4"/>
  <c r="DC134" i="4"/>
  <c r="CP126" i="8"/>
  <c r="J120" i="7"/>
  <c r="CY139" i="4"/>
  <c r="CZ139" i="4"/>
  <c r="CS116" i="4"/>
  <c r="CV107" i="4"/>
  <c r="CW107" i="4" s="1"/>
  <c r="EI107" i="4" s="1"/>
  <c r="J99" i="3" s="1"/>
  <c r="K99" i="3" s="1"/>
  <c r="G19" i="2" s="1"/>
  <c r="J19" i="2" s="1"/>
  <c r="CY25" i="4"/>
  <c r="CV59" i="4"/>
  <c r="CW59" i="4" s="1"/>
  <c r="DB138" i="4"/>
  <c r="CW27" i="4"/>
  <c r="EI27" i="4" s="1"/>
  <c r="CV27" i="4"/>
  <c r="CY83" i="4"/>
  <c r="CY99" i="4"/>
  <c r="CW139" i="4"/>
  <c r="EI139" i="4" s="1"/>
  <c r="J131" i="3" s="1"/>
  <c r="K131" i="3" s="1"/>
  <c r="G35" i="2" s="1"/>
  <c r="J35" i="2" s="1"/>
  <c r="CT88" i="4"/>
  <c r="CT89" i="4" s="1"/>
  <c r="CQ116" i="4"/>
  <c r="CT107" i="4"/>
  <c r="CQ46" i="4"/>
  <c r="CW25" i="4"/>
  <c r="CT102" i="4"/>
  <c r="BL121" i="8"/>
  <c r="BL145" i="8" s="1"/>
  <c r="BN97" i="8"/>
  <c r="CW117" i="4"/>
  <c r="EI117" i="4" s="1"/>
  <c r="J110" i="3" s="1"/>
  <c r="K110" i="3" s="1"/>
  <c r="G23" i="2" s="1"/>
  <c r="J23" i="2" s="1"/>
  <c r="CV117" i="4"/>
  <c r="CS120" i="4"/>
  <c r="CQ84" i="4"/>
  <c r="CV97" i="4"/>
  <c r="CW97" i="4" s="1"/>
  <c r="CW40" i="4"/>
  <c r="EI40" i="4" s="1"/>
  <c r="J35" i="3" s="1"/>
  <c r="K35" i="3" s="1"/>
  <c r="G24" i="1" s="1"/>
  <c r="J24" i="1" s="1"/>
  <c r="CQ13" i="4"/>
  <c r="CS19" i="4"/>
  <c r="BJ91" i="8"/>
  <c r="BJ148" i="8" s="1"/>
  <c r="CS104" i="4"/>
  <c r="CS121" i="4" s="1"/>
  <c r="DB82" i="4"/>
  <c r="BT124" i="8"/>
  <c r="BR126" i="8"/>
  <c r="CQ126" i="4"/>
  <c r="BL46" i="8"/>
  <c r="BN38" i="8"/>
  <c r="CS55" i="4"/>
  <c r="CT55" i="4" s="1"/>
  <c r="CS33" i="4"/>
  <c r="CT33" i="4" s="1"/>
  <c r="CW14" i="4"/>
  <c r="EI14" i="4" s="1"/>
  <c r="J12" i="3" s="1"/>
  <c r="K12" i="3" s="1"/>
  <c r="CQ17" i="4"/>
  <c r="CW38" i="4"/>
  <c r="CV119" i="4"/>
  <c r="BL56" i="8"/>
  <c r="BN49" i="8"/>
  <c r="CQ49" i="4"/>
  <c r="CQ56" i="4" s="1"/>
  <c r="CS140" i="4"/>
  <c r="CS54" i="4"/>
  <c r="CT54" i="4" s="1"/>
  <c r="CS136" i="4"/>
  <c r="CS141" i="4"/>
  <c r="CT141" i="4" s="1"/>
  <c r="CP144" i="4"/>
  <c r="CV63" i="4"/>
  <c r="CW63" i="4" s="1"/>
  <c r="EI63" i="4" s="1"/>
  <c r="J58" i="3" s="1"/>
  <c r="K58" i="3" s="1"/>
  <c r="G41" i="1" s="1"/>
  <c r="CQ15" i="4"/>
  <c r="CV67" i="4"/>
  <c r="DB137" i="4"/>
  <c r="DC137" i="4" s="1"/>
  <c r="CP147" i="4" l="1"/>
  <c r="DB25" i="4"/>
  <c r="CV116" i="4"/>
  <c r="DE34" i="4"/>
  <c r="DF34" i="4" s="1"/>
  <c r="EI12" i="4"/>
  <c r="DB18" i="4"/>
  <c r="CY103" i="4"/>
  <c r="DC62" i="4"/>
  <c r="DB62" i="4"/>
  <c r="BN35" i="8"/>
  <c r="BP31" i="8"/>
  <c r="CQ121" i="4"/>
  <c r="CQ144" i="4" s="1"/>
  <c r="CS56" i="4"/>
  <c r="CV49" i="4"/>
  <c r="CZ63" i="4"/>
  <c r="CY63" i="4"/>
  <c r="EI38" i="4"/>
  <c r="BP38" i="8"/>
  <c r="BN46" i="8"/>
  <c r="BN121" i="8"/>
  <c r="BN145" i="8" s="1"/>
  <c r="BP97" i="8"/>
  <c r="CZ59" i="4"/>
  <c r="CY59" i="4"/>
  <c r="CZ25" i="4"/>
  <c r="CT126" i="4"/>
  <c r="DC34" i="4"/>
  <c r="CY12" i="4"/>
  <c r="CZ12" i="4" s="1"/>
  <c r="CY101" i="4"/>
  <c r="CZ101" i="4"/>
  <c r="BV129" i="8"/>
  <c r="BT130" i="8"/>
  <c r="CV31" i="4"/>
  <c r="CS35" i="4"/>
  <c r="BN143" i="8"/>
  <c r="BP133" i="8"/>
  <c r="DB32" i="4"/>
  <c r="CW69" i="4"/>
  <c r="EI69" i="4" s="1"/>
  <c r="J64" i="3" s="1"/>
  <c r="K64" i="3" s="1"/>
  <c r="G47" i="1" s="1"/>
  <c r="J47" i="1" s="1"/>
  <c r="CV69" i="4"/>
  <c r="CT31" i="4"/>
  <c r="CT35" i="4" s="1"/>
  <c r="DB16" i="4"/>
  <c r="DC16" i="4" s="1"/>
  <c r="CY66" i="4"/>
  <c r="CZ32" i="4"/>
  <c r="CT69" i="4"/>
  <c r="CW135" i="4"/>
  <c r="EI135" i="4" s="1"/>
  <c r="J127" i="3" s="1"/>
  <c r="K127" i="3" s="1"/>
  <c r="G31" i="2" s="1"/>
  <c r="CV135" i="4"/>
  <c r="DC105" i="4"/>
  <c r="DB105" i="4"/>
  <c r="CV15" i="4"/>
  <c r="CW15" i="4" s="1"/>
  <c r="EI15" i="4" s="1"/>
  <c r="J13" i="3" s="1"/>
  <c r="K13" i="3" s="1"/>
  <c r="G11" i="1" s="1"/>
  <c r="J11" i="1" s="1"/>
  <c r="CV140" i="4"/>
  <c r="CW140" i="4" s="1"/>
  <c r="CV104" i="4"/>
  <c r="CT104" i="4"/>
  <c r="CV19" i="4"/>
  <c r="BP89" i="8"/>
  <c r="BR88" i="8"/>
  <c r="CP88" i="8"/>
  <c r="CZ124" i="4"/>
  <c r="CY124" i="4"/>
  <c r="CY68" i="4"/>
  <c r="CZ68" i="4" s="1"/>
  <c r="CW66" i="4"/>
  <c r="EI66" i="4" s="1"/>
  <c r="J61" i="3" s="1"/>
  <c r="K61" i="3" s="1"/>
  <c r="CW26" i="4"/>
  <c r="CV26" i="4"/>
  <c r="CS28" i="4"/>
  <c r="DE118" i="4"/>
  <c r="DF118" i="4" s="1"/>
  <c r="DB38" i="4"/>
  <c r="DC38" i="4" s="1"/>
  <c r="CV61" i="4"/>
  <c r="CW17" i="4"/>
  <c r="EI17" i="4" s="1"/>
  <c r="CV17" i="4"/>
  <c r="CV54" i="4"/>
  <c r="CW54" i="4" s="1"/>
  <c r="EI54" i="4" s="1"/>
  <c r="J49" i="3" s="1"/>
  <c r="K49" i="3" s="1"/>
  <c r="N23" i="1" s="1"/>
  <c r="CY119" i="4"/>
  <c r="EI97" i="4"/>
  <c r="CP85" i="8"/>
  <c r="J55" i="7"/>
  <c r="DB83" i="4"/>
  <c r="DC83" i="4" s="1"/>
  <c r="EI59" i="4"/>
  <c r="CV13" i="4"/>
  <c r="CY102" i="4"/>
  <c r="BR85" i="8"/>
  <c r="BT59" i="8"/>
  <c r="CV39" i="4"/>
  <c r="CW39" i="4" s="1"/>
  <c r="CS46" i="4"/>
  <c r="CS22" i="4"/>
  <c r="CV50" i="4"/>
  <c r="CT140" i="4"/>
  <c r="CZ83" i="4"/>
  <c r="CS85" i="4"/>
  <c r="CT13" i="4"/>
  <c r="CW102" i="4"/>
  <c r="EI102" i="4" s="1"/>
  <c r="J92" i="3" s="1"/>
  <c r="K92" i="3" s="1"/>
  <c r="G15" i="2" s="1"/>
  <c r="J15" i="2" s="1"/>
  <c r="CT39" i="4"/>
  <c r="CT50" i="4"/>
  <c r="DE137" i="4"/>
  <c r="DF137" i="4" s="1"/>
  <c r="CV33" i="4"/>
  <c r="CW33" i="4" s="1"/>
  <c r="EI33" i="4" s="1"/>
  <c r="J26" i="3" s="1"/>
  <c r="K26" i="3" s="1"/>
  <c r="G19" i="1" s="1"/>
  <c r="J19" i="1" s="1"/>
  <c r="CT19" i="4"/>
  <c r="CZ27" i="4"/>
  <c r="CY27" i="4"/>
  <c r="DB139" i="4"/>
  <c r="DC139" i="4" s="1"/>
  <c r="DE134" i="4"/>
  <c r="DF134" i="4" s="1"/>
  <c r="CV89" i="4"/>
  <c r="CZ88" i="4"/>
  <c r="CY88" i="4"/>
  <c r="CW64" i="4"/>
  <c r="EI64" i="4" s="1"/>
  <c r="J59" i="3" s="1"/>
  <c r="K59" i="3" s="1"/>
  <c r="G42" i="1" s="1"/>
  <c r="CV64" i="4"/>
  <c r="CW124" i="4"/>
  <c r="CV65" i="4"/>
  <c r="CY41" i="4"/>
  <c r="CT26" i="4"/>
  <c r="CT28" i="4" s="1"/>
  <c r="DC118" i="4"/>
  <c r="CZ38" i="4"/>
  <c r="CV100" i="4"/>
  <c r="CV133" i="4"/>
  <c r="CW133" i="4" s="1"/>
  <c r="CS142" i="4"/>
  <c r="CS144" i="4" s="1"/>
  <c r="CT61" i="4"/>
  <c r="DB14" i="4"/>
  <c r="K125" i="7"/>
  <c r="J126" i="7"/>
  <c r="CQ85" i="4"/>
  <c r="CY98" i="4"/>
  <c r="CZ98" i="4" s="1"/>
  <c r="CV141" i="4"/>
  <c r="BN56" i="8"/>
  <c r="BP49" i="8"/>
  <c r="BV124" i="8"/>
  <c r="BT126" i="8"/>
  <c r="CQ91" i="4"/>
  <c r="CQ22" i="4"/>
  <c r="CV120" i="4"/>
  <c r="CW120" i="4" s="1"/>
  <c r="EI25" i="4"/>
  <c r="J122" i="7"/>
  <c r="K120" i="7"/>
  <c r="CT120" i="4"/>
  <c r="DB99" i="4"/>
  <c r="DE138" i="4"/>
  <c r="CY107" i="4"/>
  <c r="BP22" i="8"/>
  <c r="BR12" i="8"/>
  <c r="CP12" i="8"/>
  <c r="BL91" i="8"/>
  <c r="BL148" i="8" s="1"/>
  <c r="EI53" i="4"/>
  <c r="J48" i="3" s="1"/>
  <c r="K48" i="3" s="1"/>
  <c r="P23" i="1" s="1"/>
  <c r="DB60" i="4"/>
  <c r="CV51" i="4"/>
  <c r="CW51" i="4"/>
  <c r="CV106" i="4"/>
  <c r="CY21" i="4"/>
  <c r="CZ21" i="4" s="1"/>
  <c r="CW98" i="4"/>
  <c r="EI98" i="4" s="1"/>
  <c r="J88" i="3" s="1"/>
  <c r="K88" i="3" s="1"/>
  <c r="G10" i="2" s="1"/>
  <c r="J10" i="2" s="1"/>
  <c r="G48" i="1"/>
  <c r="J48" i="1" s="1"/>
  <c r="DB40" i="4"/>
  <c r="DC40" i="4" s="1"/>
  <c r="CW89" i="4"/>
  <c r="EI88" i="4"/>
  <c r="EI89" i="4" s="1"/>
  <c r="DB20" i="4"/>
  <c r="DC20" i="4" s="1"/>
  <c r="BN28" i="8"/>
  <c r="BP25" i="8"/>
  <c r="CY129" i="4"/>
  <c r="CZ129" i="4"/>
  <c r="CV130" i="4"/>
  <c r="CY67" i="4"/>
  <c r="CV136" i="4"/>
  <c r="CW136" i="4"/>
  <c r="EI136" i="4" s="1"/>
  <c r="J128" i="3" s="1"/>
  <c r="K128" i="3" s="1"/>
  <c r="G32" i="2" s="1"/>
  <c r="DE82" i="4"/>
  <c r="DF82" i="4" s="1"/>
  <c r="CW67" i="4"/>
  <c r="EI67" i="4" s="1"/>
  <c r="J62" i="3" s="1"/>
  <c r="K62" i="3" s="1"/>
  <c r="G45" i="1" s="1"/>
  <c r="J45" i="1" s="1"/>
  <c r="CT136" i="4"/>
  <c r="CW119" i="4"/>
  <c r="EI119" i="4" s="1"/>
  <c r="J98" i="3" s="1"/>
  <c r="K98" i="3" s="1"/>
  <c r="G20" i="2" s="1"/>
  <c r="J20" i="2" s="1"/>
  <c r="CV55" i="4"/>
  <c r="CW55" i="4" s="1"/>
  <c r="EI55" i="4" s="1"/>
  <c r="J50" i="3" s="1"/>
  <c r="K50" i="3" s="1"/>
  <c r="R23" i="1" s="1"/>
  <c r="DC82" i="4"/>
  <c r="CZ97" i="4"/>
  <c r="CY97" i="4"/>
  <c r="CY117" i="4"/>
  <c r="CZ117" i="4" s="1"/>
  <c r="CZ99" i="4"/>
  <c r="DC138" i="4"/>
  <c r="CT116" i="4"/>
  <c r="CY81" i="4"/>
  <c r="CV84" i="4"/>
  <c r="CY53" i="4"/>
  <c r="CZ18" i="4"/>
  <c r="CW103" i="4"/>
  <c r="EI103" i="4" s="1"/>
  <c r="J93" i="3" s="1"/>
  <c r="K93" i="3" s="1"/>
  <c r="G16" i="2" s="1"/>
  <c r="J16" i="2" s="1"/>
  <c r="CZ62" i="4"/>
  <c r="CW129" i="4"/>
  <c r="CZ60" i="4"/>
  <c r="CT51" i="4"/>
  <c r="CV125" i="4"/>
  <c r="CV126" i="4" s="1"/>
  <c r="CW125" i="4"/>
  <c r="EI125" i="4" s="1"/>
  <c r="J117" i="3" s="1"/>
  <c r="K117" i="3" s="1"/>
  <c r="G27" i="2" s="1"/>
  <c r="J27" i="2" s="1"/>
  <c r="CT106" i="4"/>
  <c r="DB52" i="4"/>
  <c r="DC52" i="4" s="1"/>
  <c r="CW21" i="4"/>
  <c r="EI21" i="4" s="1"/>
  <c r="J14" i="3" s="1"/>
  <c r="K14" i="3" s="1"/>
  <c r="G13" i="1" s="1"/>
  <c r="J13" i="1" s="1"/>
  <c r="CT49" i="4"/>
  <c r="CT56" i="4" l="1"/>
  <c r="EI51" i="4"/>
  <c r="J46" i="3" s="1"/>
  <c r="K46" i="3" s="1"/>
  <c r="Q23" i="1" s="1"/>
  <c r="Q34" i="1" s="1"/>
  <c r="J34" i="1" s="1"/>
  <c r="EI120" i="4"/>
  <c r="CQ147" i="4"/>
  <c r="CT142" i="4"/>
  <c r="CT46" i="4"/>
  <c r="CS91" i="4"/>
  <c r="CS147" i="4" s="1"/>
  <c r="N36" i="1"/>
  <c r="N28" i="1"/>
  <c r="N32" i="1"/>
  <c r="N29" i="1"/>
  <c r="N31" i="1"/>
  <c r="N27" i="1"/>
  <c r="N34" i="1"/>
  <c r="N30" i="1"/>
  <c r="N26" i="1"/>
  <c r="N33" i="1"/>
  <c r="N25" i="1"/>
  <c r="N35" i="1"/>
  <c r="EI39" i="4"/>
  <c r="J34" i="3" s="1"/>
  <c r="K34" i="3" s="1"/>
  <c r="G22" i="1" s="1"/>
  <c r="J22" i="1" s="1"/>
  <c r="CY141" i="4"/>
  <c r="CZ141" i="4" s="1"/>
  <c r="CY100" i="4"/>
  <c r="CY65" i="4"/>
  <c r="CZ65" i="4"/>
  <c r="CY50" i="4"/>
  <c r="CZ50" i="4" s="1"/>
  <c r="DB102" i="4"/>
  <c r="CY61" i="4"/>
  <c r="CY19" i="4"/>
  <c r="CZ19" i="4" s="1"/>
  <c r="CY140" i="4"/>
  <c r="DE32" i="4"/>
  <c r="CV35" i="4"/>
  <c r="CY31" i="4"/>
  <c r="CV56" i="4"/>
  <c r="CY49" i="4"/>
  <c r="CY116" i="4"/>
  <c r="CY51" i="4"/>
  <c r="CW141" i="4"/>
  <c r="EI141" i="4" s="1"/>
  <c r="J133" i="3" s="1"/>
  <c r="K133" i="3" s="1"/>
  <c r="G37" i="2" s="1"/>
  <c r="CW100" i="4"/>
  <c r="CW65" i="4"/>
  <c r="EI65" i="4" s="1"/>
  <c r="J60" i="3" s="1"/>
  <c r="K60" i="3" s="1"/>
  <c r="G43" i="1" s="1"/>
  <c r="DH134" i="4"/>
  <c r="CY33" i="4"/>
  <c r="CT22" i="4"/>
  <c r="CW50" i="4"/>
  <c r="EI50" i="4" s="1"/>
  <c r="J45" i="3" s="1"/>
  <c r="K45" i="3" s="1"/>
  <c r="O23" i="1" s="1"/>
  <c r="CZ102" i="4"/>
  <c r="K55" i="7"/>
  <c r="J81" i="7"/>
  <c r="CW61" i="4"/>
  <c r="CY26" i="4"/>
  <c r="CV28" i="4"/>
  <c r="DC124" i="4"/>
  <c r="DB124" i="4"/>
  <c r="CW19" i="4"/>
  <c r="EI19" i="4" s="1"/>
  <c r="CY15" i="4"/>
  <c r="CZ15" i="4" s="1"/>
  <c r="DC32" i="4"/>
  <c r="CW31" i="4"/>
  <c r="CW49" i="4"/>
  <c r="DF62" i="4"/>
  <c r="DE62" i="4"/>
  <c r="CW116" i="4"/>
  <c r="EI116" i="4" s="1"/>
  <c r="J109" i="3" s="1"/>
  <c r="K109" i="3" s="1"/>
  <c r="G22" i="2" s="1"/>
  <c r="DE99" i="4"/>
  <c r="DF99" i="4"/>
  <c r="CZ89" i="4"/>
  <c r="CY84" i="4"/>
  <c r="CY13" i="4"/>
  <c r="CZ13" i="4" s="1"/>
  <c r="DB119" i="4"/>
  <c r="DC119" i="4" s="1"/>
  <c r="EI26" i="4"/>
  <c r="J18" i="3" s="1"/>
  <c r="CT121" i="4"/>
  <c r="CT144" i="4" s="1"/>
  <c r="CV85" i="4"/>
  <c r="J10" i="3"/>
  <c r="BR22" i="8"/>
  <c r="BT12" i="8"/>
  <c r="DC68" i="4"/>
  <c r="DB68" i="4"/>
  <c r="CW130" i="4"/>
  <c r="EI129" i="4"/>
  <c r="DE60" i="4"/>
  <c r="DB107" i="4"/>
  <c r="DC107" i="4" s="1"/>
  <c r="DF14" i="4"/>
  <c r="DE14" i="4"/>
  <c r="CW126" i="4"/>
  <c r="EI124" i="4"/>
  <c r="CW84" i="4"/>
  <c r="EI84" i="4" s="1"/>
  <c r="J77" i="3" s="1"/>
  <c r="K77" i="3" s="1"/>
  <c r="G51" i="1" s="1"/>
  <c r="J51" i="1" s="1"/>
  <c r="CZ55" i="4"/>
  <c r="CY55" i="4"/>
  <c r="CY136" i="4"/>
  <c r="CZ136" i="4" s="1"/>
  <c r="DC21" i="4"/>
  <c r="DB21" i="4"/>
  <c r="DC60" i="4"/>
  <c r="CZ107" i="4"/>
  <c r="K122" i="7"/>
  <c r="G26" i="6"/>
  <c r="J26" i="6" s="1"/>
  <c r="DB98" i="4"/>
  <c r="DC98" i="4" s="1"/>
  <c r="DC14" i="4"/>
  <c r="CY64" i="4"/>
  <c r="CZ64" i="4" s="1"/>
  <c r="DE139" i="4"/>
  <c r="DF139" i="4" s="1"/>
  <c r="CW13" i="4"/>
  <c r="CZ119" i="4"/>
  <c r="DE105" i="4"/>
  <c r="DF105" i="4" s="1"/>
  <c r="BX129" i="8"/>
  <c r="BV130" i="8"/>
  <c r="DC59" i="4"/>
  <c r="DB59" i="4"/>
  <c r="BP46" i="8"/>
  <c r="BR38" i="8"/>
  <c r="CP38" i="8"/>
  <c r="DB103" i="4"/>
  <c r="DC103" i="4" s="1"/>
  <c r="DF25" i="4"/>
  <c r="DE25" i="4"/>
  <c r="CZ130" i="4"/>
  <c r="CY120" i="4"/>
  <c r="CZ120" i="4" s="1"/>
  <c r="K126" i="7"/>
  <c r="G27" i="6"/>
  <c r="J27" i="6" s="1"/>
  <c r="EI140" i="4"/>
  <c r="J132" i="3" s="1"/>
  <c r="K132" i="3" s="1"/>
  <c r="G36" i="2" s="1"/>
  <c r="DE52" i="4"/>
  <c r="CV121" i="4"/>
  <c r="DH82" i="4"/>
  <c r="DI82" i="4" s="1"/>
  <c r="CY130" i="4"/>
  <c r="DB129" i="4"/>
  <c r="DE20" i="4"/>
  <c r="DF20" i="4" s="1"/>
  <c r="R34" i="1"/>
  <c r="R30" i="1"/>
  <c r="R26" i="1"/>
  <c r="R32" i="1"/>
  <c r="R31" i="1"/>
  <c r="R27" i="1"/>
  <c r="R36" i="1"/>
  <c r="R35" i="1"/>
  <c r="R33" i="1"/>
  <c r="R29" i="1"/>
  <c r="R25" i="1"/>
  <c r="R28" i="1"/>
  <c r="DB67" i="4"/>
  <c r="DH137" i="4"/>
  <c r="DI137" i="4" s="1"/>
  <c r="CP89" i="8"/>
  <c r="J84" i="7"/>
  <c r="DB66" i="4"/>
  <c r="J33" i="3"/>
  <c r="CZ103" i="4"/>
  <c r="DC25" i="4"/>
  <c r="CW142" i="4"/>
  <c r="EI133" i="4"/>
  <c r="DE83" i="4"/>
  <c r="DF83" i="4" s="1"/>
  <c r="P35" i="1"/>
  <c r="P31" i="1"/>
  <c r="P27" i="1"/>
  <c r="P36" i="1"/>
  <c r="P25" i="1"/>
  <c r="P29" i="1"/>
  <c r="P28" i="1"/>
  <c r="P30" i="1"/>
  <c r="P26" i="1"/>
  <c r="P34" i="1"/>
  <c r="P33" i="1"/>
  <c r="P32" i="1"/>
  <c r="DH138" i="4"/>
  <c r="DI138" i="4" s="1"/>
  <c r="CZ67" i="4"/>
  <c r="BP28" i="8"/>
  <c r="BP91" i="8" s="1"/>
  <c r="BR25" i="8"/>
  <c r="CP25" i="8"/>
  <c r="CY106" i="4"/>
  <c r="CZ106" i="4" s="1"/>
  <c r="DF138" i="4"/>
  <c r="J19" i="3"/>
  <c r="K19" i="3" s="1"/>
  <c r="G14" i="1" s="1"/>
  <c r="J14" i="1" s="1"/>
  <c r="BX124" i="8"/>
  <c r="BV126" i="8"/>
  <c r="DB41" i="4"/>
  <c r="DC41" i="4" s="1"/>
  <c r="J54" i="3"/>
  <c r="J87" i="3"/>
  <c r="DE38" i="4"/>
  <c r="DF38" i="4" s="1"/>
  <c r="BR89" i="8"/>
  <c r="BT88" i="8"/>
  <c r="CZ104" i="4"/>
  <c r="CY104" i="4"/>
  <c r="CZ66" i="4"/>
  <c r="BP143" i="8"/>
  <c r="BR133" i="8"/>
  <c r="CP133" i="8"/>
  <c r="DB101" i="4"/>
  <c r="DC101" i="4" s="1"/>
  <c r="BP121" i="8"/>
  <c r="BP145" i="8" s="1"/>
  <c r="BR97" i="8"/>
  <c r="CP97" i="8"/>
  <c r="DF18" i="4"/>
  <c r="DE18" i="4"/>
  <c r="DB12" i="4"/>
  <c r="BP35" i="8"/>
  <c r="BR31" i="8"/>
  <c r="CP31" i="8"/>
  <c r="DC53" i="4"/>
  <c r="DB53" i="4"/>
  <c r="DB81" i="4"/>
  <c r="DC81" i="4" s="1"/>
  <c r="CT85" i="4"/>
  <c r="CY39" i="4"/>
  <c r="CV46" i="4"/>
  <c r="CY54" i="4"/>
  <c r="CZ54" i="4" s="1"/>
  <c r="CY125" i="4"/>
  <c r="CZ125" i="4" s="1"/>
  <c r="CZ53" i="4"/>
  <c r="CZ81" i="4"/>
  <c r="DB117" i="4"/>
  <c r="DC117" i="4" s="1"/>
  <c r="DB97" i="4"/>
  <c r="DC97" i="4" s="1"/>
  <c r="BN91" i="8"/>
  <c r="DE40" i="4"/>
  <c r="DF40" i="4" s="1"/>
  <c r="CW106" i="4"/>
  <c r="EI106" i="4" s="1"/>
  <c r="J97" i="3" s="1"/>
  <c r="K97" i="3" s="1"/>
  <c r="G21" i="2" s="1"/>
  <c r="J21" i="2" s="1"/>
  <c r="CP22" i="8"/>
  <c r="J12" i="7"/>
  <c r="DC99" i="4"/>
  <c r="CW28" i="4"/>
  <c r="BP56" i="8"/>
  <c r="BR49" i="8"/>
  <c r="CP49" i="8"/>
  <c r="CV142" i="4"/>
  <c r="CZ133" i="4"/>
  <c r="CY133" i="4"/>
  <c r="CZ41" i="4"/>
  <c r="DC88" i="4"/>
  <c r="DC89" i="4" s="1"/>
  <c r="DB88" i="4"/>
  <c r="CY89" i="4"/>
  <c r="DB27" i="4"/>
  <c r="BT85" i="8"/>
  <c r="BV59" i="8"/>
  <c r="CY17" i="4"/>
  <c r="DH118" i="4"/>
  <c r="G44" i="1"/>
  <c r="J44" i="1" s="1"/>
  <c r="CW104" i="4"/>
  <c r="EI104" i="4" s="1"/>
  <c r="J94" i="3" s="1"/>
  <c r="K94" i="3" s="1"/>
  <c r="G17" i="2" s="1"/>
  <c r="J17" i="2" s="1"/>
  <c r="CY135" i="4"/>
  <c r="DE16" i="4"/>
  <c r="CY69" i="4"/>
  <c r="CV22" i="4"/>
  <c r="DB63" i="4"/>
  <c r="DC63" i="4" s="1"/>
  <c r="DC18" i="4"/>
  <c r="DH34" i="4"/>
  <c r="BN148" i="8"/>
  <c r="EI46" i="4" l="1"/>
  <c r="Q28" i="1"/>
  <c r="J28" i="1" s="1"/>
  <c r="Q33" i="1"/>
  <c r="J33" i="1" s="1"/>
  <c r="Q36" i="1"/>
  <c r="J36" i="1" s="1"/>
  <c r="Q26" i="1"/>
  <c r="J26" i="1" s="1"/>
  <c r="Q30" i="1"/>
  <c r="J30" i="1" s="1"/>
  <c r="Q32" i="1"/>
  <c r="J32" i="1" s="1"/>
  <c r="CT91" i="4"/>
  <c r="CT147" i="4" s="1"/>
  <c r="Q25" i="1"/>
  <c r="J25" i="1" s="1"/>
  <c r="Q27" i="1"/>
  <c r="J27" i="1" s="1"/>
  <c r="CV144" i="4"/>
  <c r="Q29" i="1"/>
  <c r="J29" i="1" s="1"/>
  <c r="Q31" i="1"/>
  <c r="J31" i="1" s="1"/>
  <c r="Q35" i="1"/>
  <c r="J35" i="1" s="1"/>
  <c r="EI28" i="4"/>
  <c r="CZ126" i="4"/>
  <c r="K81" i="7"/>
  <c r="G35" i="5"/>
  <c r="DK134" i="4"/>
  <c r="DB51" i="4"/>
  <c r="DC51" i="4"/>
  <c r="DB49" i="4"/>
  <c r="CY56" i="4"/>
  <c r="DH32" i="4"/>
  <c r="DI32" i="4" s="1"/>
  <c r="DB100" i="4"/>
  <c r="CV91" i="4"/>
  <c r="CV147" i="4" s="1"/>
  <c r="CY142" i="4"/>
  <c r="DB133" i="4"/>
  <c r="DC133" i="4" s="1"/>
  <c r="DI40" i="4"/>
  <c r="DH40" i="4"/>
  <c r="DE117" i="4"/>
  <c r="DF117" i="4"/>
  <c r="DE53" i="4"/>
  <c r="CY22" i="4"/>
  <c r="DE101" i="4"/>
  <c r="DF101" i="4"/>
  <c r="DB104" i="4"/>
  <c r="DB106" i="4"/>
  <c r="EI142" i="4"/>
  <c r="J125" i="3"/>
  <c r="BR46" i="8"/>
  <c r="BT38" i="8"/>
  <c r="BZ129" i="8"/>
  <c r="BX130" i="8"/>
  <c r="DF21" i="4"/>
  <c r="DE21" i="4"/>
  <c r="DB55" i="4"/>
  <c r="DC55" i="4" s="1"/>
  <c r="DH14" i="4"/>
  <c r="DI14" i="4" s="1"/>
  <c r="DE119" i="4"/>
  <c r="DF119" i="4" s="1"/>
  <c r="DI62" i="4"/>
  <c r="DH62" i="4"/>
  <c r="CY126" i="4"/>
  <c r="DI134" i="4"/>
  <c r="CZ49" i="4"/>
  <c r="DF32" i="4"/>
  <c r="CZ100" i="4"/>
  <c r="DB39" i="4"/>
  <c r="DC39" i="4" s="1"/>
  <c r="CY46" i="4"/>
  <c r="DE12" i="4"/>
  <c r="DF12" i="4"/>
  <c r="DK138" i="4"/>
  <c r="P37" i="1"/>
  <c r="R37" i="1"/>
  <c r="DE129" i="4"/>
  <c r="DF129" i="4" s="1"/>
  <c r="DF130" i="4" s="1"/>
  <c r="DB130" i="4"/>
  <c r="DH52" i="4"/>
  <c r="DI52" i="4" s="1"/>
  <c r="EI13" i="4"/>
  <c r="CW22" i="4"/>
  <c r="K10" i="3"/>
  <c r="O34" i="1"/>
  <c r="O32" i="1"/>
  <c r="O28" i="1"/>
  <c r="O31" i="1"/>
  <c r="O27" i="1"/>
  <c r="O35" i="1"/>
  <c r="O30" i="1"/>
  <c r="O26" i="1"/>
  <c r="O36" i="1"/>
  <c r="O33" i="1"/>
  <c r="O29" i="1"/>
  <c r="O25" i="1"/>
  <c r="DB140" i="4"/>
  <c r="DC140" i="4"/>
  <c r="DE102" i="4"/>
  <c r="BV85" i="8"/>
  <c r="BX59" i="8"/>
  <c r="DE41" i="4"/>
  <c r="K87" i="3"/>
  <c r="DB69" i="4"/>
  <c r="J18" i="7"/>
  <c r="K12" i="7"/>
  <c r="CY121" i="4"/>
  <c r="CY144" i="4" s="1"/>
  <c r="CZ39" i="4"/>
  <c r="CP35" i="8"/>
  <c r="J27" i="7"/>
  <c r="DC12" i="4"/>
  <c r="CP143" i="8"/>
  <c r="J129" i="7"/>
  <c r="BT89" i="8"/>
  <c r="BV88" i="8"/>
  <c r="BZ124" i="8"/>
  <c r="BX126" i="8"/>
  <c r="CP28" i="8"/>
  <c r="J21" i="7"/>
  <c r="DF52" i="4"/>
  <c r="DE68" i="4"/>
  <c r="DF68" i="4" s="1"/>
  <c r="DB13" i="4"/>
  <c r="DB22" i="4" s="1"/>
  <c r="DH99" i="4"/>
  <c r="DI99" i="4"/>
  <c r="CW56" i="4"/>
  <c r="EI49" i="4"/>
  <c r="DB26" i="4"/>
  <c r="CY28" i="4"/>
  <c r="EI100" i="4"/>
  <c r="CZ140" i="4"/>
  <c r="DC102" i="4"/>
  <c r="DB135" i="4"/>
  <c r="DF67" i="4"/>
  <c r="DE67" i="4"/>
  <c r="CP46" i="8"/>
  <c r="J34" i="7"/>
  <c r="CP121" i="8"/>
  <c r="J93" i="7"/>
  <c r="DK34" i="4"/>
  <c r="DL34" i="4" s="1"/>
  <c r="DK118" i="4"/>
  <c r="DL118" i="4" s="1"/>
  <c r="DE27" i="4"/>
  <c r="DI34" i="4"/>
  <c r="CZ69" i="4"/>
  <c r="DI118" i="4"/>
  <c r="DC27" i="4"/>
  <c r="CP56" i="8"/>
  <c r="J45" i="7"/>
  <c r="DE97" i="4"/>
  <c r="DF97" i="4" s="1"/>
  <c r="BR35" i="8"/>
  <c r="BT31" i="8"/>
  <c r="BR121" i="8"/>
  <c r="BR145" i="8" s="1"/>
  <c r="BT97" i="8"/>
  <c r="BR143" i="8"/>
  <c r="BT133" i="8"/>
  <c r="BR28" i="8"/>
  <c r="BT25" i="8"/>
  <c r="DC129" i="4"/>
  <c r="DH25" i="4"/>
  <c r="DE59" i="4"/>
  <c r="DE98" i="4"/>
  <c r="DF98" i="4" s="1"/>
  <c r="DF107" i="4"/>
  <c r="DE107" i="4"/>
  <c r="DB15" i="4"/>
  <c r="DC15" i="4" s="1"/>
  <c r="CZ26" i="4"/>
  <c r="DB19" i="4"/>
  <c r="DC19" i="4" s="1"/>
  <c r="DB50" i="4"/>
  <c r="DC50" i="4" s="1"/>
  <c r="CW46" i="4"/>
  <c r="J85" i="7"/>
  <c r="K84" i="7"/>
  <c r="DH20" i="4"/>
  <c r="DI20" i="4"/>
  <c r="DH16" i="4"/>
  <c r="DI16" i="4" s="1"/>
  <c r="DB17" i="4"/>
  <c r="DC17" i="4"/>
  <c r="BR56" i="8"/>
  <c r="BT49" i="8"/>
  <c r="DH105" i="4"/>
  <c r="DI105" i="4" s="1"/>
  <c r="EI126" i="4"/>
  <c r="J116" i="3"/>
  <c r="DH60" i="4"/>
  <c r="DI60" i="4"/>
  <c r="EI61" i="4"/>
  <c r="CW85" i="4"/>
  <c r="CY35" i="4"/>
  <c r="DB31" i="4"/>
  <c r="DC31" i="4"/>
  <c r="DC141" i="4"/>
  <c r="DB141" i="4"/>
  <c r="N37" i="1"/>
  <c r="K54" i="3"/>
  <c r="DF16" i="4"/>
  <c r="CZ17" i="4"/>
  <c r="CZ22" i="4" s="1"/>
  <c r="DE88" i="4"/>
  <c r="DB89" i="4"/>
  <c r="DH18" i="4"/>
  <c r="BP148" i="8"/>
  <c r="DE66" i="4"/>
  <c r="DF66" i="4" s="1"/>
  <c r="CY85" i="4"/>
  <c r="DH139" i="4"/>
  <c r="DF60" i="4"/>
  <c r="BT22" i="8"/>
  <c r="BV12" i="8"/>
  <c r="DB84" i="4"/>
  <c r="DC33" i="4"/>
  <c r="DB33" i="4"/>
  <c r="DB116" i="4"/>
  <c r="CZ31" i="4"/>
  <c r="DB61" i="4"/>
  <c r="DB125" i="4"/>
  <c r="DC125" i="4"/>
  <c r="DK137" i="4"/>
  <c r="DL137" i="4" s="1"/>
  <c r="DK82" i="4"/>
  <c r="DL82" i="4" s="1"/>
  <c r="DE63" i="4"/>
  <c r="CZ135" i="4"/>
  <c r="CZ142" i="4" s="1"/>
  <c r="CW121" i="4"/>
  <c r="CW144" i="4" s="1"/>
  <c r="DB54" i="4"/>
  <c r="DC54" i="4" s="1"/>
  <c r="DE81" i="4"/>
  <c r="DH38" i="4"/>
  <c r="DI38" i="4" s="1"/>
  <c r="DH83" i="4"/>
  <c r="DI83" i="4"/>
  <c r="J41" i="3"/>
  <c r="K33" i="3"/>
  <c r="DC66" i="4"/>
  <c r="DC67" i="4"/>
  <c r="DB120" i="4"/>
  <c r="DC120" i="4" s="1"/>
  <c r="DE103" i="4"/>
  <c r="DF103" i="4" s="1"/>
  <c r="DB64" i="4"/>
  <c r="DC64" i="4"/>
  <c r="DB136" i="4"/>
  <c r="EI130" i="4"/>
  <c r="J121" i="3"/>
  <c r="J21" i="3"/>
  <c r="K18" i="3"/>
  <c r="CZ84" i="4"/>
  <c r="CW35" i="4"/>
  <c r="EI31" i="4"/>
  <c r="DE124" i="4"/>
  <c r="DF124" i="4" s="1"/>
  <c r="DB126" i="4"/>
  <c r="CZ33" i="4"/>
  <c r="CZ51" i="4"/>
  <c r="CZ116" i="4"/>
  <c r="CZ61" i="4"/>
  <c r="DB65" i="4"/>
  <c r="DC65" i="4" s="1"/>
  <c r="DB121" i="4" l="1"/>
  <c r="Q37" i="1"/>
  <c r="CY91" i="4"/>
  <c r="CY147" i="4" s="1"/>
  <c r="DC13" i="4"/>
  <c r="DN138" i="4"/>
  <c r="DN134" i="4"/>
  <c r="DO134" i="4"/>
  <c r="DE65" i="4"/>
  <c r="DE120" i="4"/>
  <c r="DK83" i="4"/>
  <c r="DN137" i="4"/>
  <c r="DE141" i="4"/>
  <c r="DF141" i="4"/>
  <c r="J56" i="3"/>
  <c r="EI85" i="4"/>
  <c r="DE17" i="4"/>
  <c r="DH98" i="4"/>
  <c r="BR91" i="8"/>
  <c r="DH67" i="4"/>
  <c r="DI67" i="4" s="1"/>
  <c r="EI56" i="4"/>
  <c r="J44" i="3"/>
  <c r="DH68" i="4"/>
  <c r="DI68" i="4" s="1"/>
  <c r="K18" i="7"/>
  <c r="G9" i="5"/>
  <c r="DK52" i="4"/>
  <c r="DL138" i="4"/>
  <c r="DE39" i="4"/>
  <c r="DF39" i="4" s="1"/>
  <c r="DB46" i="4"/>
  <c r="DH119" i="4"/>
  <c r="DI119" i="4"/>
  <c r="DH21" i="4"/>
  <c r="DB142" i="4"/>
  <c r="DB144" i="4" s="1"/>
  <c r="DE133" i="4"/>
  <c r="DF133" i="4"/>
  <c r="DL134" i="4"/>
  <c r="DK18" i="4"/>
  <c r="DE15" i="4"/>
  <c r="DC130" i="4"/>
  <c r="BT143" i="8"/>
  <c r="BV133" i="8"/>
  <c r="DN34" i="4"/>
  <c r="K21" i="7"/>
  <c r="J24" i="7"/>
  <c r="DC22" i="4"/>
  <c r="DH102" i="4"/>
  <c r="DE106" i="4"/>
  <c r="DF106" i="4" s="1"/>
  <c r="DK32" i="4"/>
  <c r="BV25" i="8"/>
  <c r="BT28" i="8"/>
  <c r="DF26" i="4"/>
  <c r="DE26" i="4"/>
  <c r="DB28" i="4"/>
  <c r="EI35" i="4"/>
  <c r="J24" i="3"/>
  <c r="DF84" i="4"/>
  <c r="DE84" i="4"/>
  <c r="DK16" i="4"/>
  <c r="DI97" i="4"/>
  <c r="DH97" i="4"/>
  <c r="CP91" i="8"/>
  <c r="CP148" i="8" s="1"/>
  <c r="K27" i="7"/>
  <c r="J31" i="7"/>
  <c r="DH41" i="4"/>
  <c r="DF102" i="4"/>
  <c r="DC106" i="4"/>
  <c r="DH53" i="4"/>
  <c r="DI53" i="4" s="1"/>
  <c r="K125" i="3"/>
  <c r="J134" i="3"/>
  <c r="DF136" i="4"/>
  <c r="DE136" i="4"/>
  <c r="DH66" i="4"/>
  <c r="DE50" i="4"/>
  <c r="DF50" i="4" s="1"/>
  <c r="CZ85" i="4"/>
  <c r="DE89" i="4"/>
  <c r="DH88" i="4"/>
  <c r="DI88" i="4" s="1"/>
  <c r="DI89" i="4" s="1"/>
  <c r="G37" i="1"/>
  <c r="DK60" i="4"/>
  <c r="DI59" i="4"/>
  <c r="DH59" i="4"/>
  <c r="BT145" i="8"/>
  <c r="BT121" i="8"/>
  <c r="BV97" i="8"/>
  <c r="K93" i="7"/>
  <c r="J117" i="7"/>
  <c r="J141" i="7" s="1"/>
  <c r="DE135" i="4"/>
  <c r="DF135" i="4" s="1"/>
  <c r="DK99" i="4"/>
  <c r="DL99" i="4" s="1"/>
  <c r="DE69" i="4"/>
  <c r="DF69" i="4" s="1"/>
  <c r="DF41" i="4"/>
  <c r="G9" i="1"/>
  <c r="DI12" i="4"/>
  <c r="DH12" i="4"/>
  <c r="DE104" i="4"/>
  <c r="DF104" i="4" s="1"/>
  <c r="DF53" i="4"/>
  <c r="DB56" i="4"/>
  <c r="DE49" i="4"/>
  <c r="DF49" i="4"/>
  <c r="DC126" i="4"/>
  <c r="J139" i="7"/>
  <c r="K129" i="7"/>
  <c r="O37" i="1"/>
  <c r="CZ56" i="4"/>
  <c r="DF61" i="4"/>
  <c r="DE61" i="4"/>
  <c r="DC136" i="4"/>
  <c r="DK139" i="4"/>
  <c r="DL139" i="4" s="1"/>
  <c r="DI81" i="4"/>
  <c r="DH81" i="4"/>
  <c r="DH63" i="4"/>
  <c r="CZ35" i="4"/>
  <c r="DC84" i="4"/>
  <c r="DI139" i="4"/>
  <c r="DE116" i="4"/>
  <c r="DF116" i="4" s="1"/>
  <c r="BV22" i="8"/>
  <c r="BX12" i="8"/>
  <c r="K116" i="3"/>
  <c r="J118" i="3"/>
  <c r="DE19" i="4"/>
  <c r="DF19" i="4" s="1"/>
  <c r="DF59" i="4"/>
  <c r="DH27" i="4"/>
  <c r="DI27" i="4" s="1"/>
  <c r="DC135" i="4"/>
  <c r="DC142" i="4" s="1"/>
  <c r="J90" i="3"/>
  <c r="EI121" i="4"/>
  <c r="EI144" i="4" s="1"/>
  <c r="CB124" i="8"/>
  <c r="BZ126" i="8"/>
  <c r="CZ46" i="4"/>
  <c r="DC69" i="4"/>
  <c r="DF140" i="4"/>
  <c r="DE140" i="4"/>
  <c r="CW91" i="4"/>
  <c r="CW147" i="4" s="1"/>
  <c r="DH129" i="4"/>
  <c r="DI129" i="4" s="1"/>
  <c r="DI130" i="4" s="1"/>
  <c r="DE130" i="4"/>
  <c r="CZ121" i="4"/>
  <c r="CZ144" i="4" s="1"/>
  <c r="CB129" i="8"/>
  <c r="BZ130" i="8"/>
  <c r="DC104" i="4"/>
  <c r="DE100" i="4"/>
  <c r="DC49" i="4"/>
  <c r="DC56" i="4" s="1"/>
  <c r="DH124" i="4"/>
  <c r="DK105" i="4"/>
  <c r="DL105" i="4"/>
  <c r="CZ28" i="4"/>
  <c r="DC61" i="4"/>
  <c r="K21" i="3"/>
  <c r="G15" i="1"/>
  <c r="J15" i="1" s="1"/>
  <c r="DF81" i="4"/>
  <c r="DF63" i="4"/>
  <c r="DE125" i="4"/>
  <c r="DF125" i="4" s="1"/>
  <c r="DF126" i="4" s="1"/>
  <c r="DF88" i="4"/>
  <c r="DC35" i="4"/>
  <c r="DE64" i="4"/>
  <c r="DF64" i="4" s="1"/>
  <c r="K41" i="3"/>
  <c r="G21" i="1"/>
  <c r="J21" i="1" s="1"/>
  <c r="DN82" i="4"/>
  <c r="DO82" i="4" s="1"/>
  <c r="DC116" i="4"/>
  <c r="DB35" i="4"/>
  <c r="DE31" i="4"/>
  <c r="BT56" i="8"/>
  <c r="BV49" i="8"/>
  <c r="DK20" i="4"/>
  <c r="DL20" i="4"/>
  <c r="DH107" i="4"/>
  <c r="DI107" i="4"/>
  <c r="DB85" i="4"/>
  <c r="DF27" i="4"/>
  <c r="CP145" i="8"/>
  <c r="DE13" i="4"/>
  <c r="DF13" i="4" s="1"/>
  <c r="DC46" i="4"/>
  <c r="BX88" i="8"/>
  <c r="BV89" i="8"/>
  <c r="BX85" i="8"/>
  <c r="BZ59" i="8"/>
  <c r="DK62" i="4"/>
  <c r="DK14" i="4"/>
  <c r="DL14" i="4"/>
  <c r="BV38" i="8"/>
  <c r="BT46" i="8"/>
  <c r="DH117" i="4"/>
  <c r="DI117" i="4" s="1"/>
  <c r="DC100" i="4"/>
  <c r="BR148" i="8"/>
  <c r="DK25" i="4"/>
  <c r="DL25" i="4" s="1"/>
  <c r="CZ91" i="4"/>
  <c r="J122" i="3"/>
  <c r="K121" i="3"/>
  <c r="DH103" i="4"/>
  <c r="DK38" i="4"/>
  <c r="DE54" i="4"/>
  <c r="DE33" i="4"/>
  <c r="DF33" i="4" s="1"/>
  <c r="DI18" i="4"/>
  <c r="K85" i="7"/>
  <c r="G49" i="5"/>
  <c r="J49" i="5" s="1"/>
  <c r="DI25" i="4"/>
  <c r="BT35" i="8"/>
  <c r="BT91" i="8" s="1"/>
  <c r="BV31" i="8"/>
  <c r="J52" i="7"/>
  <c r="K45" i="7"/>
  <c r="DN118" i="4"/>
  <c r="J42" i="7"/>
  <c r="K34" i="7"/>
  <c r="DC26" i="4"/>
  <c r="DC28" i="4" s="1"/>
  <c r="G9" i="2"/>
  <c r="J11" i="3"/>
  <c r="EI22" i="4"/>
  <c r="DE55" i="4"/>
  <c r="DH101" i="4"/>
  <c r="DI101" i="4" s="1"/>
  <c r="DK40" i="4"/>
  <c r="DL40" i="4" s="1"/>
  <c r="DE51" i="4"/>
  <c r="DF51" i="4" s="1"/>
  <c r="CZ147" i="4" l="1"/>
  <c r="DB91" i="4"/>
  <c r="DB147" i="4" s="1"/>
  <c r="K122" i="3"/>
  <c r="G28" i="2"/>
  <c r="J28" i="2" s="1"/>
  <c r="DK117" i="4"/>
  <c r="DL117" i="4"/>
  <c r="DH13" i="4"/>
  <c r="DE35" i="4"/>
  <c r="DH31" i="4"/>
  <c r="DF89" i="4"/>
  <c r="DH100" i="4"/>
  <c r="DI100" i="4" s="1"/>
  <c r="K90" i="3"/>
  <c r="J113" i="3"/>
  <c r="J136" i="3" s="1"/>
  <c r="DH116" i="4"/>
  <c r="DK81" i="4"/>
  <c r="DL81" i="4" s="1"/>
  <c r="DH104" i="4"/>
  <c r="DE22" i="4"/>
  <c r="DH135" i="4"/>
  <c r="K134" i="3"/>
  <c r="G29" i="2"/>
  <c r="DK41" i="4"/>
  <c r="DN16" i="4"/>
  <c r="K56" i="3"/>
  <c r="J78" i="3"/>
  <c r="DQ134" i="4"/>
  <c r="J30" i="3"/>
  <c r="K24" i="3"/>
  <c r="DH106" i="4"/>
  <c r="DH55" i="4"/>
  <c r="DQ118" i="4"/>
  <c r="DH54" i="4"/>
  <c r="DI54" i="4" s="1"/>
  <c r="DN105" i="4"/>
  <c r="DF100" i="4"/>
  <c r="DH19" i="4"/>
  <c r="DI19" i="4" s="1"/>
  <c r="K139" i="7"/>
  <c r="G28" i="6"/>
  <c r="DH69" i="4"/>
  <c r="DL66" i="4"/>
  <c r="DK66" i="4"/>
  <c r="DI41" i="4"/>
  <c r="DL16" i="4"/>
  <c r="BV143" i="8"/>
  <c r="BX133" i="8"/>
  <c r="DN18" i="4"/>
  <c r="DO18" i="4" s="1"/>
  <c r="DK21" i="4"/>
  <c r="DN52" i="4"/>
  <c r="DN83" i="4"/>
  <c r="DH50" i="4"/>
  <c r="DH51" i="4"/>
  <c r="DI51" i="4" s="1"/>
  <c r="DF55" i="4"/>
  <c r="DF56" i="4" s="1"/>
  <c r="DO118" i="4"/>
  <c r="DF54" i="4"/>
  <c r="DK107" i="4"/>
  <c r="DL107" i="4" s="1"/>
  <c r="DF31" i="4"/>
  <c r="DK129" i="4"/>
  <c r="DL129" i="4"/>
  <c r="DL130" i="4" s="1"/>
  <c r="DH130" i="4"/>
  <c r="DH61" i="4"/>
  <c r="DI61" i="4" s="1"/>
  <c r="DK59" i="4"/>
  <c r="DH89" i="4"/>
  <c r="DK88" i="4"/>
  <c r="DL88" i="4" s="1"/>
  <c r="DI66" i="4"/>
  <c r="DK53" i="4"/>
  <c r="DK97" i="4"/>
  <c r="DH84" i="4"/>
  <c r="DI84" i="4" s="1"/>
  <c r="DH26" i="4"/>
  <c r="DE28" i="4"/>
  <c r="J87" i="7"/>
  <c r="J144" i="7" s="1"/>
  <c r="DL18" i="4"/>
  <c r="DI21" i="4"/>
  <c r="DL52" i="4"/>
  <c r="DH141" i="4"/>
  <c r="DL83" i="4"/>
  <c r="K42" i="7"/>
  <c r="G19" i="5"/>
  <c r="J19" i="5" s="1"/>
  <c r="DN38" i="4"/>
  <c r="DO38" i="4" s="1"/>
  <c r="BV46" i="8"/>
  <c r="BX38" i="8"/>
  <c r="DH64" i="4"/>
  <c r="DI64" i="4" s="1"/>
  <c r="DH125" i="4"/>
  <c r="DI125" i="4" s="1"/>
  <c r="DC85" i="4"/>
  <c r="CD124" i="8"/>
  <c r="CB126" i="8"/>
  <c r="DK27" i="4"/>
  <c r="K118" i="3"/>
  <c r="G26" i="2"/>
  <c r="J26" i="2" s="1"/>
  <c r="J9" i="1"/>
  <c r="K117" i="7"/>
  <c r="G9" i="6"/>
  <c r="K31" i="7"/>
  <c r="G15" i="5"/>
  <c r="J15" i="5" s="1"/>
  <c r="DF28" i="4"/>
  <c r="DK102" i="4"/>
  <c r="K24" i="7"/>
  <c r="G14" i="5"/>
  <c r="J14" i="5" s="1"/>
  <c r="J9" i="5"/>
  <c r="DL68" i="4"/>
  <c r="DK68" i="4"/>
  <c r="DK98" i="4"/>
  <c r="DH120" i="4"/>
  <c r="DK101" i="4"/>
  <c r="DC121" i="4"/>
  <c r="DC144" i="4" s="1"/>
  <c r="DK124" i="4"/>
  <c r="DL124" i="4" s="1"/>
  <c r="CD129" i="8"/>
  <c r="CB130" i="8"/>
  <c r="DE85" i="4"/>
  <c r="DE121" i="4"/>
  <c r="BT148" i="8"/>
  <c r="DN32" i="4"/>
  <c r="DO32" i="4" s="1"/>
  <c r="DI102" i="4"/>
  <c r="DQ34" i="4"/>
  <c r="DF142" i="4"/>
  <c r="DK119" i="4"/>
  <c r="J51" i="3"/>
  <c r="K44" i="3"/>
  <c r="DI98" i="4"/>
  <c r="DF120" i="4"/>
  <c r="K11" i="3"/>
  <c r="J15" i="3"/>
  <c r="DK103" i="4"/>
  <c r="DL103" i="4" s="1"/>
  <c r="DN62" i="4"/>
  <c r="DQ82" i="4"/>
  <c r="DK63" i="4"/>
  <c r="DL63" i="4" s="1"/>
  <c r="BX22" i="8"/>
  <c r="BZ12" i="8"/>
  <c r="DN139" i="4"/>
  <c r="EI91" i="4"/>
  <c r="EI147" i="4" s="1"/>
  <c r="BX31" i="8"/>
  <c r="BV35" i="8"/>
  <c r="DN14" i="4"/>
  <c r="BV56" i="8"/>
  <c r="BX49" i="8"/>
  <c r="DI124" i="4"/>
  <c r="DH140" i="4"/>
  <c r="DI140" i="4"/>
  <c r="DF46" i="4"/>
  <c r="DE56" i="4"/>
  <c r="DH49" i="4"/>
  <c r="DI49" i="4" s="1"/>
  <c r="DN99" i="4"/>
  <c r="DO99" i="4" s="1"/>
  <c r="BV121" i="8"/>
  <c r="BV145" i="8" s="1"/>
  <c r="BX97" i="8"/>
  <c r="DN60" i="4"/>
  <c r="DO60" i="4" s="1"/>
  <c r="DH136" i="4"/>
  <c r="DI136" i="4" s="1"/>
  <c r="BX25" i="8"/>
  <c r="BV28" i="8"/>
  <c r="BV91" i="8" s="1"/>
  <c r="DL32" i="4"/>
  <c r="DO34" i="4"/>
  <c r="DH15" i="4"/>
  <c r="DE142" i="4"/>
  <c r="DH133" i="4"/>
  <c r="DH17" i="4"/>
  <c r="DQ137" i="4"/>
  <c r="DR137" i="4"/>
  <c r="DH65" i="4"/>
  <c r="DQ138" i="4"/>
  <c r="DK67" i="4"/>
  <c r="DL67" i="4" s="1"/>
  <c r="K52" i="7"/>
  <c r="M21" i="5"/>
  <c r="DN25" i="4"/>
  <c r="DO25" i="4" s="1"/>
  <c r="BZ85" i="8"/>
  <c r="CB59" i="8"/>
  <c r="DL38" i="4"/>
  <c r="DN20" i="4"/>
  <c r="DN40" i="4"/>
  <c r="DO40" i="4" s="1"/>
  <c r="DI33" i="4"/>
  <c r="DH33" i="4"/>
  <c r="DI103" i="4"/>
  <c r="DL62" i="4"/>
  <c r="BZ88" i="8"/>
  <c r="BX89" i="8"/>
  <c r="DE126" i="4"/>
  <c r="DI63" i="4"/>
  <c r="DK12" i="4"/>
  <c r="DL12" i="4" s="1"/>
  <c r="DL60" i="4"/>
  <c r="DF15" i="4"/>
  <c r="DH39" i="4"/>
  <c r="DI39" i="4" s="1"/>
  <c r="DE46" i="4"/>
  <c r="DF17" i="4"/>
  <c r="DO137" i="4"/>
  <c r="DF65" i="4"/>
  <c r="DO138" i="4"/>
  <c r="K87" i="7" l="1"/>
  <c r="K141" i="7"/>
  <c r="K144" i="7"/>
  <c r="DE144" i="4"/>
  <c r="DI46" i="4"/>
  <c r="DL89" i="4"/>
  <c r="DQ62" i="4"/>
  <c r="DK15" i="4"/>
  <c r="DK120" i="4"/>
  <c r="DI56" i="4"/>
  <c r="EI150" i="4"/>
  <c r="G10" i="1"/>
  <c r="K15" i="3"/>
  <c r="DN117" i="4"/>
  <c r="DK69" i="4"/>
  <c r="DQ105" i="4"/>
  <c r="DR105" i="4" s="1"/>
  <c r="DT118" i="4"/>
  <c r="DK106" i="4"/>
  <c r="DL106" i="4" s="1"/>
  <c r="DK135" i="4"/>
  <c r="DL135" i="4"/>
  <c r="DK116" i="4"/>
  <c r="DQ83" i="4"/>
  <c r="DN67" i="4"/>
  <c r="DO67" i="4" s="1"/>
  <c r="DI120" i="4"/>
  <c r="BX56" i="8"/>
  <c r="BZ49" i="8"/>
  <c r="DK125" i="4"/>
  <c r="DL125" i="4"/>
  <c r="DL126" i="4" s="1"/>
  <c r="DQ38" i="4"/>
  <c r="DH121" i="4"/>
  <c r="DN59" i="4"/>
  <c r="DQ52" i="4"/>
  <c r="DI69" i="4"/>
  <c r="DO105" i="4"/>
  <c r="DR118" i="4"/>
  <c r="DI106" i="4"/>
  <c r="DI135" i="4"/>
  <c r="DI116" i="4"/>
  <c r="DH35" i="4"/>
  <c r="DK31" i="4"/>
  <c r="BX35" i="8"/>
  <c r="BZ31" i="8"/>
  <c r="DQ16" i="4"/>
  <c r="DF35" i="4"/>
  <c r="DO83" i="4"/>
  <c r="DF121" i="4"/>
  <c r="DF144" i="4" s="1"/>
  <c r="DO16" i="4"/>
  <c r="CB85" i="8"/>
  <c r="CD59" i="8"/>
  <c r="DK17" i="4"/>
  <c r="DI15" i="4"/>
  <c r="DQ139" i="4"/>
  <c r="DR139" i="4"/>
  <c r="J50" i="5"/>
  <c r="DI17" i="4"/>
  <c r="DL64" i="4"/>
  <c r="DK64" i="4"/>
  <c r="DL59" i="4"/>
  <c r="DO52" i="4"/>
  <c r="DE91" i="4"/>
  <c r="DE147" i="4" s="1"/>
  <c r="DK55" i="4"/>
  <c r="DL55" i="4" s="1"/>
  <c r="K30" i="3"/>
  <c r="G16" i="1"/>
  <c r="J16" i="1" s="1"/>
  <c r="DC91" i="4"/>
  <c r="DC147" i="4" s="1"/>
  <c r="DN41" i="4"/>
  <c r="DO41" i="4" s="1"/>
  <c r="DI126" i="4"/>
  <c r="BX46" i="8"/>
  <c r="BZ38" i="8"/>
  <c r="DN81" i="4"/>
  <c r="DT137" i="4"/>
  <c r="BX121" i="8"/>
  <c r="BZ97" i="8"/>
  <c r="DK49" i="4"/>
  <c r="DL49" i="4" s="1"/>
  <c r="DH56" i="4"/>
  <c r="G39" i="1"/>
  <c r="J39" i="1" s="1"/>
  <c r="K78" i="3"/>
  <c r="J38" i="6"/>
  <c r="G38" i="6"/>
  <c r="BZ22" i="8"/>
  <c r="CB12" i="8"/>
  <c r="DT82" i="4"/>
  <c r="DU82" i="4" s="1"/>
  <c r="DT34" i="4"/>
  <c r="DQ99" i="4"/>
  <c r="DR99" i="4"/>
  <c r="DQ14" i="4"/>
  <c r="DR14" i="4" s="1"/>
  <c r="DR82" i="4"/>
  <c r="DR34" i="4"/>
  <c r="DH126" i="4"/>
  <c r="DN98" i="4"/>
  <c r="DO98" i="4" s="1"/>
  <c r="DN27" i="4"/>
  <c r="DK26" i="4"/>
  <c r="DL26" i="4" s="1"/>
  <c r="DH28" i="4"/>
  <c r="DN53" i="4"/>
  <c r="DH85" i="4"/>
  <c r="DK130" i="4"/>
  <c r="DN129" i="4"/>
  <c r="DO129" i="4" s="1"/>
  <c r="DN21" i="4"/>
  <c r="DI55" i="4"/>
  <c r="DL41" i="4"/>
  <c r="DK104" i="4"/>
  <c r="DL104" i="4" s="1"/>
  <c r="DI31" i="4"/>
  <c r="DI35" i="4" s="1"/>
  <c r="DN101" i="4"/>
  <c r="DO101" i="4" s="1"/>
  <c r="DO62" i="4"/>
  <c r="DN119" i="4"/>
  <c r="DO119" i="4"/>
  <c r="DN97" i="4"/>
  <c r="DO97" i="4" s="1"/>
  <c r="DK51" i="4"/>
  <c r="DQ40" i="4"/>
  <c r="DR40" i="4" s="1"/>
  <c r="DN63" i="4"/>
  <c r="DL119" i="4"/>
  <c r="CD130" i="8"/>
  <c r="CF129" i="8"/>
  <c r="DL97" i="4"/>
  <c r="DN107" i="4"/>
  <c r="DO107" i="4" s="1"/>
  <c r="DO139" i="4"/>
  <c r="DQ20" i="4"/>
  <c r="DR20" i="4" s="1"/>
  <c r="DF22" i="4"/>
  <c r="DK65" i="4"/>
  <c r="DL65" i="4" s="1"/>
  <c r="DH142" i="4"/>
  <c r="DK133" i="4"/>
  <c r="DO14" i="4"/>
  <c r="DL98" i="4"/>
  <c r="DN102" i="4"/>
  <c r="DO102" i="4" s="1"/>
  <c r="DL27" i="4"/>
  <c r="DK141" i="4"/>
  <c r="DL141" i="4" s="1"/>
  <c r="DI26" i="4"/>
  <c r="DL53" i="4"/>
  <c r="DK50" i="4"/>
  <c r="DL21" i="4"/>
  <c r="DU134" i="4"/>
  <c r="DT134" i="4"/>
  <c r="DI104" i="4"/>
  <c r="G13" i="2"/>
  <c r="K113" i="3"/>
  <c r="K136" i="3" s="1"/>
  <c r="DK13" i="4"/>
  <c r="CD126" i="8"/>
  <c r="CF124" i="8"/>
  <c r="DK89" i="4"/>
  <c r="DN88" i="4"/>
  <c r="DK54" i="4"/>
  <c r="DL54" i="4" s="1"/>
  <c r="BX143" i="8"/>
  <c r="BZ133" i="8"/>
  <c r="DN103" i="4"/>
  <c r="DO103" i="4" s="1"/>
  <c r="DK126" i="4"/>
  <c r="DN124" i="4"/>
  <c r="DO124" i="4"/>
  <c r="DK39" i="4"/>
  <c r="DH46" i="4"/>
  <c r="DO12" i="4"/>
  <c r="DN12" i="4"/>
  <c r="DK22" i="4"/>
  <c r="BZ89" i="8"/>
  <c r="CB88" i="8"/>
  <c r="DQ25" i="4"/>
  <c r="DT138" i="4"/>
  <c r="DU138" i="4" s="1"/>
  <c r="DO20" i="4"/>
  <c r="DR138" i="4"/>
  <c r="DH22" i="4"/>
  <c r="BV148" i="8"/>
  <c r="DK136" i="4"/>
  <c r="DL136" i="4" s="1"/>
  <c r="DK140" i="4"/>
  <c r="DL140" i="4" s="1"/>
  <c r="J81" i="3"/>
  <c r="DK33" i="4"/>
  <c r="DL33" i="4" s="1"/>
  <c r="M30" i="5"/>
  <c r="M29" i="5"/>
  <c r="M28" i="5"/>
  <c r="M27" i="5"/>
  <c r="M34" i="5"/>
  <c r="M33" i="5"/>
  <c r="M26" i="5"/>
  <c r="M25" i="5"/>
  <c r="M32" i="5"/>
  <c r="M24" i="5"/>
  <c r="S21" i="5"/>
  <c r="M31" i="5"/>
  <c r="M23" i="5"/>
  <c r="DI65" i="4"/>
  <c r="DI85" i="4" s="1"/>
  <c r="DI133" i="4"/>
  <c r="BX28" i="8"/>
  <c r="BX91" i="8" s="1"/>
  <c r="BZ25" i="8"/>
  <c r="DQ60" i="4"/>
  <c r="DR60" i="4" s="1"/>
  <c r="K51" i="3"/>
  <c r="M23" i="1"/>
  <c r="DQ32" i="4"/>
  <c r="DL101" i="4"/>
  <c r="DN68" i="4"/>
  <c r="DL102" i="4"/>
  <c r="DI141" i="4"/>
  <c r="DK84" i="4"/>
  <c r="DK61" i="4"/>
  <c r="DI50" i="4"/>
  <c r="DQ18" i="4"/>
  <c r="DR18" i="4" s="1"/>
  <c r="DN66" i="4"/>
  <c r="DO66" i="4" s="1"/>
  <c r="DL19" i="4"/>
  <c r="DK19" i="4"/>
  <c r="DR134" i="4"/>
  <c r="DK100" i="4"/>
  <c r="DI13" i="4"/>
  <c r="DF85" i="4"/>
  <c r="BX145" i="8" l="1"/>
  <c r="DH144" i="4"/>
  <c r="DL28" i="4"/>
  <c r="DI28" i="4"/>
  <c r="BZ56" i="8"/>
  <c r="CB49" i="8"/>
  <c r="G29" i="5"/>
  <c r="S29" i="5"/>
  <c r="DQ12" i="4"/>
  <c r="DQ124" i="4"/>
  <c r="CF126" i="8"/>
  <c r="CH124" i="8"/>
  <c r="DW134" i="4"/>
  <c r="DX134" i="4" s="1"/>
  <c r="DQ119" i="4"/>
  <c r="DQ129" i="4"/>
  <c r="DR129" i="4"/>
  <c r="DR130" i="4" s="1"/>
  <c r="DN130" i="4"/>
  <c r="DT14" i="4"/>
  <c r="DU14" i="4"/>
  <c r="CD12" i="8"/>
  <c r="CB22" i="8"/>
  <c r="DT139" i="4"/>
  <c r="BZ35" i="8"/>
  <c r="CB31" i="8"/>
  <c r="DT52" i="4"/>
  <c r="DN116" i="4"/>
  <c r="DW118" i="4"/>
  <c r="DN120" i="4"/>
  <c r="J138" i="3"/>
  <c r="DN61" i="4"/>
  <c r="DT60" i="4"/>
  <c r="DU60" i="4" s="1"/>
  <c r="S28" i="5"/>
  <c r="G28" i="5"/>
  <c r="DN136" i="4"/>
  <c r="DO136" i="4"/>
  <c r="DQ102" i="4"/>
  <c r="DT20" i="4"/>
  <c r="DU20" i="4" s="1"/>
  <c r="DN26" i="4"/>
  <c r="DK28" i="4"/>
  <c r="S32" i="5"/>
  <c r="G32" i="5"/>
  <c r="DN141" i="4"/>
  <c r="DO141" i="4" s="1"/>
  <c r="DO130" i="4"/>
  <c r="BZ46" i="8"/>
  <c r="CB38" i="8"/>
  <c r="DR52" i="4"/>
  <c r="DL116" i="4"/>
  <c r="DU118" i="4"/>
  <c r="DL120" i="4"/>
  <c r="DT32" i="4"/>
  <c r="DU32" i="4" s="1"/>
  <c r="DN51" i="4"/>
  <c r="DO51" i="4" s="1"/>
  <c r="DR27" i="4"/>
  <c r="DQ27" i="4"/>
  <c r="DR32" i="4"/>
  <c r="DT25" i="4"/>
  <c r="DU25" i="4" s="1"/>
  <c r="DN13" i="4"/>
  <c r="DQ63" i="4"/>
  <c r="DL51" i="4"/>
  <c r="DO27" i="4"/>
  <c r="DW137" i="4"/>
  <c r="DX137" i="4"/>
  <c r="DN17" i="4"/>
  <c r="DO17" i="4"/>
  <c r="DN31" i="4"/>
  <c r="DK35" i="4"/>
  <c r="DT38" i="4"/>
  <c r="K81" i="3"/>
  <c r="DN15" i="4"/>
  <c r="DO15" i="4"/>
  <c r="BX148" i="8"/>
  <c r="DQ117" i="4"/>
  <c r="DR117" i="4"/>
  <c r="DL61" i="4"/>
  <c r="DT18" i="4"/>
  <c r="DU18" i="4"/>
  <c r="BZ28" i="8"/>
  <c r="CB25" i="8"/>
  <c r="DW138" i="4"/>
  <c r="DX138" i="4" s="1"/>
  <c r="DN100" i="4"/>
  <c r="DO100" i="4" s="1"/>
  <c r="DN84" i="4"/>
  <c r="DO84" i="4" s="1"/>
  <c r="S25" i="5"/>
  <c r="G25" i="5"/>
  <c r="DL100" i="4"/>
  <c r="DL84" i="4"/>
  <c r="M35" i="1"/>
  <c r="M33" i="1"/>
  <c r="M29" i="1"/>
  <c r="M25" i="1"/>
  <c r="M28" i="1"/>
  <c r="M32" i="1"/>
  <c r="S23" i="1"/>
  <c r="M31" i="1"/>
  <c r="M27" i="1"/>
  <c r="M36" i="1"/>
  <c r="M34" i="1"/>
  <c r="M30" i="1"/>
  <c r="M26" i="1"/>
  <c r="DI142" i="4"/>
  <c r="G26" i="5"/>
  <c r="S26" i="5"/>
  <c r="DN140" i="4"/>
  <c r="DO140" i="4"/>
  <c r="DR25" i="4"/>
  <c r="DN54" i="4"/>
  <c r="DL13" i="4"/>
  <c r="DO63" i="4"/>
  <c r="DQ97" i="4"/>
  <c r="DQ101" i="4"/>
  <c r="DR101" i="4"/>
  <c r="DQ98" i="4"/>
  <c r="DT99" i="4"/>
  <c r="DU99" i="4" s="1"/>
  <c r="DU137" i="4"/>
  <c r="DN55" i="4"/>
  <c r="DL17" i="4"/>
  <c r="DL31" i="4"/>
  <c r="DL35" i="4" s="1"/>
  <c r="DR38" i="4"/>
  <c r="DQ67" i="4"/>
  <c r="DN135" i="4"/>
  <c r="DT105" i="4"/>
  <c r="DU105" i="4" s="1"/>
  <c r="DL15" i="4"/>
  <c r="DQ66" i="4"/>
  <c r="DR66" i="4" s="1"/>
  <c r="DN65" i="4"/>
  <c r="CF130" i="8"/>
  <c r="CH129" i="8"/>
  <c r="S24" i="5"/>
  <c r="G24" i="5"/>
  <c r="DQ68" i="4"/>
  <c r="DN50" i="4"/>
  <c r="DO50" i="4"/>
  <c r="DK142" i="4"/>
  <c r="DN133" i="4"/>
  <c r="DQ107" i="4"/>
  <c r="DR53" i="4"/>
  <c r="DQ53" i="4"/>
  <c r="DW34" i="4"/>
  <c r="DX34" i="4" s="1"/>
  <c r="DK56" i="4"/>
  <c r="DN49" i="4"/>
  <c r="DO49" i="4" s="1"/>
  <c r="J41" i="6"/>
  <c r="CD85" i="8"/>
  <c r="CF59" i="8"/>
  <c r="DT16" i="4"/>
  <c r="DU16" i="4" s="1"/>
  <c r="DR59" i="4"/>
  <c r="DQ59" i="4"/>
  <c r="DN69" i="4"/>
  <c r="J10" i="1"/>
  <c r="DT62" i="4"/>
  <c r="DU62" i="4" s="1"/>
  <c r="DN19" i="4"/>
  <c r="DO19" i="4" s="1"/>
  <c r="DO68" i="4"/>
  <c r="G23" i="5"/>
  <c r="M35" i="5"/>
  <c r="S23" i="5"/>
  <c r="G34" i="5"/>
  <c r="S34" i="5"/>
  <c r="CB89" i="8"/>
  <c r="CD88" i="8"/>
  <c r="DN39" i="4"/>
  <c r="DK46" i="4"/>
  <c r="DQ88" i="4"/>
  <c r="DR88" i="4" s="1"/>
  <c r="DR89" i="4" s="1"/>
  <c r="DN89" i="4"/>
  <c r="DL50" i="4"/>
  <c r="DL56" i="4" s="1"/>
  <c r="DL133" i="4"/>
  <c r="DL142" i="4" s="1"/>
  <c r="DL121" i="4"/>
  <c r="DL144" i="4" s="1"/>
  <c r="DT40" i="4"/>
  <c r="DK121" i="4"/>
  <c r="DQ21" i="4"/>
  <c r="DO53" i="4"/>
  <c r="DU34" i="4"/>
  <c r="BZ121" i="8"/>
  <c r="CB97" i="8"/>
  <c r="DQ81" i="4"/>
  <c r="DR81" i="4" s="1"/>
  <c r="DR16" i="4"/>
  <c r="DO59" i="4"/>
  <c r="DT83" i="4"/>
  <c r="DU83" i="4" s="1"/>
  <c r="DL69" i="4"/>
  <c r="DR62" i="4"/>
  <c r="DI121" i="4"/>
  <c r="DI91" i="4"/>
  <c r="DI147" i="4" s="1"/>
  <c r="DI22" i="4"/>
  <c r="G30" i="5"/>
  <c r="S30" i="5"/>
  <c r="S33" i="5"/>
  <c r="G33" i="5"/>
  <c r="DN33" i="4"/>
  <c r="DO33" i="4" s="1"/>
  <c r="DQ103" i="4"/>
  <c r="DR103" i="4" s="1"/>
  <c r="G31" i="5"/>
  <c r="S31" i="5"/>
  <c r="G27" i="5"/>
  <c r="S27" i="5"/>
  <c r="DH91" i="4"/>
  <c r="DH147" i="4" s="1"/>
  <c r="DL39" i="4"/>
  <c r="BZ143" i="8"/>
  <c r="BZ145" i="8" s="1"/>
  <c r="CB133" i="8"/>
  <c r="DO88" i="4"/>
  <c r="J38" i="2"/>
  <c r="G38" i="2"/>
  <c r="DF91" i="4"/>
  <c r="DF147" i="4" s="1"/>
  <c r="DI144" i="4"/>
  <c r="DK144" i="4"/>
  <c r="DN104" i="4"/>
  <c r="DO21" i="4"/>
  <c r="DW82" i="4"/>
  <c r="DO81" i="4"/>
  <c r="DQ41" i="4"/>
  <c r="DR41" i="4" s="1"/>
  <c r="DN64" i="4"/>
  <c r="DO64" i="4"/>
  <c r="DK85" i="4"/>
  <c r="DN125" i="4"/>
  <c r="DN126" i="4" s="1"/>
  <c r="DO125" i="4"/>
  <c r="DO126" i="4" s="1"/>
  <c r="DR83" i="4"/>
  <c r="DN106" i="4"/>
  <c r="DO106" i="4" s="1"/>
  <c r="DO117" i="4"/>
  <c r="J52" i="1" l="1"/>
  <c r="J41" i="2" s="1"/>
  <c r="G50" i="5"/>
  <c r="DN121" i="4"/>
  <c r="DO104" i="4"/>
  <c r="DL85" i="4"/>
  <c r="DK91" i="4"/>
  <c r="DK147" i="4"/>
  <c r="DT97" i="4"/>
  <c r="DQ54" i="4"/>
  <c r="DR54" i="4" s="1"/>
  <c r="G32" i="1"/>
  <c r="S32" i="1"/>
  <c r="DW38" i="4"/>
  <c r="DX38" i="4" s="1"/>
  <c r="DT63" i="4"/>
  <c r="DU63" i="4" s="1"/>
  <c r="DQ26" i="4"/>
  <c r="DR26" i="4" s="1"/>
  <c r="DR28" i="4" s="1"/>
  <c r="DN28" i="4"/>
  <c r="DZ118" i="4"/>
  <c r="DT12" i="4"/>
  <c r="DU12" i="4" s="1"/>
  <c r="DO89" i="4"/>
  <c r="DW62" i="4"/>
  <c r="DX62" i="4" s="1"/>
  <c r="DT59" i="4"/>
  <c r="DN56" i="4"/>
  <c r="DQ49" i="4"/>
  <c r="DR49" i="4"/>
  <c r="DQ50" i="4"/>
  <c r="DR50" i="4" s="1"/>
  <c r="CJ129" i="8"/>
  <c r="CH130" i="8"/>
  <c r="DW105" i="4"/>
  <c r="DX105" i="4"/>
  <c r="S26" i="1"/>
  <c r="G26" i="1"/>
  <c r="G28" i="1"/>
  <c r="S28" i="1"/>
  <c r="DZ138" i="4"/>
  <c r="DU117" i="4"/>
  <c r="DT117" i="4"/>
  <c r="DQ17" i="4"/>
  <c r="DR63" i="4"/>
  <c r="DT27" i="4"/>
  <c r="DU27" i="4" s="1"/>
  <c r="DX118" i="4"/>
  <c r="DW14" i="4"/>
  <c r="CJ124" i="8"/>
  <c r="CH126" i="8"/>
  <c r="DQ13" i="4"/>
  <c r="DR13" i="4" s="1"/>
  <c r="DW32" i="4"/>
  <c r="CD38" i="8"/>
  <c r="CB46" i="8"/>
  <c r="DW20" i="4"/>
  <c r="DX20" i="4"/>
  <c r="DX60" i="4"/>
  <c r="DW60" i="4"/>
  <c r="DR116" i="4"/>
  <c r="DQ116" i="4"/>
  <c r="CB35" i="8"/>
  <c r="CD31" i="8"/>
  <c r="M37" i="1"/>
  <c r="S25" i="1"/>
  <c r="G25" i="1"/>
  <c r="DZ82" i="4"/>
  <c r="EA82" i="4" s="1"/>
  <c r="DT98" i="4"/>
  <c r="G34" i="1"/>
  <c r="S34" i="1"/>
  <c r="G29" i="1"/>
  <c r="S29" i="1"/>
  <c r="CD25" i="8"/>
  <c r="CB28" i="8"/>
  <c r="DZ137" i="4"/>
  <c r="DO13" i="4"/>
  <c r="DT102" i="4"/>
  <c r="DU102" i="4"/>
  <c r="DQ61" i="4"/>
  <c r="DO116" i="4"/>
  <c r="K138" i="3"/>
  <c r="DQ106" i="4"/>
  <c r="DT41" i="4"/>
  <c r="DQ33" i="4"/>
  <c r="DR33" i="4" s="1"/>
  <c r="DQ89" i="4"/>
  <c r="DT88" i="4"/>
  <c r="DU88" i="4" s="1"/>
  <c r="DU89" i="4" s="1"/>
  <c r="CB143" i="8"/>
  <c r="CD133" i="8"/>
  <c r="DW99" i="4"/>
  <c r="DX99" i="4"/>
  <c r="S30" i="1"/>
  <c r="G30" i="1"/>
  <c r="DQ39" i="4"/>
  <c r="DN46" i="4"/>
  <c r="DN85" i="4"/>
  <c r="DT107" i="4"/>
  <c r="DT68" i="4"/>
  <c r="DU68" i="4"/>
  <c r="DQ65" i="4"/>
  <c r="DQ135" i="4"/>
  <c r="DR135" i="4"/>
  <c r="DQ125" i="4"/>
  <c r="DQ126" i="4" s="1"/>
  <c r="DX82" i="4"/>
  <c r="DL46" i="4"/>
  <c r="DX83" i="4"/>
  <c r="DW83" i="4"/>
  <c r="DO39" i="4"/>
  <c r="DO46" i="4" s="1"/>
  <c r="DR107" i="4"/>
  <c r="DR68" i="4"/>
  <c r="DO65" i="4"/>
  <c r="DO135" i="4"/>
  <c r="DR98" i="4"/>
  <c r="DQ140" i="4"/>
  <c r="S36" i="1"/>
  <c r="G36" i="1"/>
  <c r="S33" i="1"/>
  <c r="G33" i="1"/>
  <c r="DR84" i="4"/>
  <c r="DQ84" i="4"/>
  <c r="DQ15" i="4"/>
  <c r="DR15" i="4"/>
  <c r="BZ91" i="8"/>
  <c r="BZ148" i="8" s="1"/>
  <c r="DW25" i="4"/>
  <c r="DR102" i="4"/>
  <c r="DO61" i="4"/>
  <c r="DW139" i="4"/>
  <c r="DX139" i="4" s="1"/>
  <c r="DT129" i="4"/>
  <c r="DQ130" i="4"/>
  <c r="DT124" i="4"/>
  <c r="DT21" i="4"/>
  <c r="DQ19" i="4"/>
  <c r="DR19" i="4"/>
  <c r="DT81" i="4"/>
  <c r="DU81" i="4" s="1"/>
  <c r="CB121" i="8"/>
  <c r="CB145" i="8" s="1"/>
  <c r="CD97" i="8"/>
  <c r="DW40" i="4"/>
  <c r="DX40" i="4" s="1"/>
  <c r="CD89" i="8"/>
  <c r="CF88" i="8"/>
  <c r="DQ69" i="4"/>
  <c r="DR69" i="4" s="1"/>
  <c r="DW16" i="4"/>
  <c r="DX16" i="4" s="1"/>
  <c r="DZ34" i="4"/>
  <c r="EA34" i="4" s="1"/>
  <c r="DN142" i="4"/>
  <c r="DQ133" i="4"/>
  <c r="DR133" i="4"/>
  <c r="DT67" i="4"/>
  <c r="DQ55" i="4"/>
  <c r="S27" i="1"/>
  <c r="G27" i="1"/>
  <c r="G35" i="1"/>
  <c r="S35" i="1"/>
  <c r="DN35" i="4"/>
  <c r="DQ31" i="4"/>
  <c r="DR31" i="4" s="1"/>
  <c r="DR35" i="4" s="1"/>
  <c r="DU139" i="4"/>
  <c r="CD22" i="8"/>
  <c r="CF12" i="8"/>
  <c r="DT119" i="4"/>
  <c r="DU119" i="4" s="1"/>
  <c r="DR124" i="4"/>
  <c r="CB56" i="8"/>
  <c r="CD49" i="8"/>
  <c r="DR21" i="4"/>
  <c r="DQ64" i="4"/>
  <c r="DQ104" i="4"/>
  <c r="DR104" i="4" s="1"/>
  <c r="DT103" i="4"/>
  <c r="DU103" i="4" s="1"/>
  <c r="DU40" i="4"/>
  <c r="DO69" i="4"/>
  <c r="DO85" i="4" s="1"/>
  <c r="CF85" i="8"/>
  <c r="CH59" i="8"/>
  <c r="DT53" i="4"/>
  <c r="DU53" i="4" s="1"/>
  <c r="DO133" i="4"/>
  <c r="DR67" i="4"/>
  <c r="DO55" i="4"/>
  <c r="DO56" i="4" s="1"/>
  <c r="DT101" i="4"/>
  <c r="DU101" i="4" s="1"/>
  <c r="DL22" i="4"/>
  <c r="S31" i="1"/>
  <c r="G31" i="1"/>
  <c r="DQ100" i="4"/>
  <c r="DR100" i="4"/>
  <c r="DW18" i="4"/>
  <c r="DX18" i="4" s="1"/>
  <c r="DU38" i="4"/>
  <c r="DO31" i="4"/>
  <c r="DO35" i="4" s="1"/>
  <c r="DQ51" i="4"/>
  <c r="DR51" i="4" s="1"/>
  <c r="DQ136" i="4"/>
  <c r="DR136" i="4" s="1"/>
  <c r="DQ120" i="4"/>
  <c r="DW52" i="4"/>
  <c r="DX52" i="4" s="1"/>
  <c r="DR119" i="4"/>
  <c r="DR12" i="4"/>
  <c r="DN144" i="4"/>
  <c r="S35" i="5"/>
  <c r="DT66" i="4"/>
  <c r="DU66" i="4" s="1"/>
  <c r="DR97" i="4"/>
  <c r="DO54" i="4"/>
  <c r="DQ141" i="4"/>
  <c r="DR141" i="4" s="1"/>
  <c r="DO26" i="4"/>
  <c r="DO120" i="4"/>
  <c r="DU52" i="4"/>
  <c r="DZ134" i="4"/>
  <c r="EA134" i="4"/>
  <c r="DN22" i="4"/>
  <c r="DL91" i="4" l="1"/>
  <c r="CB91" i="8"/>
  <c r="DR125" i="4"/>
  <c r="DR126" i="4"/>
  <c r="DN91" i="4"/>
  <c r="DN147" i="4" s="1"/>
  <c r="DO142" i="4"/>
  <c r="DT55" i="4"/>
  <c r="DW129" i="4"/>
  <c r="DT130" i="4"/>
  <c r="DX129" i="4"/>
  <c r="DX130" i="4" s="1"/>
  <c r="DZ25" i="4"/>
  <c r="DT61" i="4"/>
  <c r="CD28" i="8"/>
  <c r="CF25" i="8"/>
  <c r="CD46" i="8"/>
  <c r="CF38" i="8"/>
  <c r="EC138" i="4"/>
  <c r="DZ105" i="4"/>
  <c r="DW59" i="4"/>
  <c r="EC118" i="4"/>
  <c r="DW97" i="4"/>
  <c r="CD35" i="8"/>
  <c r="CF31" i="8"/>
  <c r="DL147" i="4"/>
  <c r="DX53" i="4"/>
  <c r="DW53" i="4"/>
  <c r="DW119" i="4"/>
  <c r="DR55" i="4"/>
  <c r="DR56" i="4" s="1"/>
  <c r="DZ16" i="4"/>
  <c r="EA16" i="4" s="1"/>
  <c r="DT19" i="4"/>
  <c r="DU129" i="4"/>
  <c r="DU130" i="4" s="1"/>
  <c r="DX25" i="4"/>
  <c r="DT135" i="4"/>
  <c r="DU135" i="4" s="1"/>
  <c r="DZ99" i="4"/>
  <c r="EA99" i="4" s="1"/>
  <c r="DT33" i="4"/>
  <c r="DR61" i="4"/>
  <c r="G52" i="1"/>
  <c r="DU116" i="4"/>
  <c r="DT116" i="4"/>
  <c r="DZ32" i="4"/>
  <c r="EA32" i="4" s="1"/>
  <c r="CL124" i="8"/>
  <c r="CJ126" i="8"/>
  <c r="EA138" i="4"/>
  <c r="DU59" i="4"/>
  <c r="EA118" i="4"/>
  <c r="DU97" i="4"/>
  <c r="DO121" i="4"/>
  <c r="DW27" i="4"/>
  <c r="DW66" i="4"/>
  <c r="DX66" i="4" s="1"/>
  <c r="DT120" i="4"/>
  <c r="DU120" i="4" s="1"/>
  <c r="DW103" i="4"/>
  <c r="CF22" i="8"/>
  <c r="CH12" i="8"/>
  <c r="DW67" i="4"/>
  <c r="DZ40" i="4"/>
  <c r="EA40" i="4" s="1"/>
  <c r="DW21" i="4"/>
  <c r="DT65" i="4"/>
  <c r="DU65" i="4" s="1"/>
  <c r="DT39" i="4"/>
  <c r="DQ46" i="4"/>
  <c r="DW41" i="4"/>
  <c r="DX41" i="4" s="1"/>
  <c r="S37" i="1"/>
  <c r="DX32" i="4"/>
  <c r="DZ14" i="4"/>
  <c r="DT17" i="4"/>
  <c r="DU17" i="4" s="1"/>
  <c r="CL129" i="8"/>
  <c r="CJ130" i="8"/>
  <c r="DQ85" i="4"/>
  <c r="DQ121" i="4"/>
  <c r="DQ144" i="4" s="1"/>
  <c r="CB148" i="8"/>
  <c r="EC34" i="4"/>
  <c r="DR22" i="4"/>
  <c r="DR120" i="4"/>
  <c r="DZ18" i="4"/>
  <c r="EA18" i="4" s="1"/>
  <c r="CJ59" i="8"/>
  <c r="CH85" i="8"/>
  <c r="DT104" i="4"/>
  <c r="DU67" i="4"/>
  <c r="CD121" i="8"/>
  <c r="CD145" i="8" s="1"/>
  <c r="CF97" i="8"/>
  <c r="DU21" i="4"/>
  <c r="EA139" i="4"/>
  <c r="DZ139" i="4"/>
  <c r="DR65" i="4"/>
  <c r="DR39" i="4"/>
  <c r="DR46" i="4" s="1"/>
  <c r="CD143" i="8"/>
  <c r="CF133" i="8"/>
  <c r="DU41" i="4"/>
  <c r="DW102" i="4"/>
  <c r="DX102" i="4" s="1"/>
  <c r="DZ60" i="4"/>
  <c r="DT13" i="4"/>
  <c r="DU13" i="4" s="1"/>
  <c r="DX14" i="4"/>
  <c r="DR17" i="4"/>
  <c r="DT50" i="4"/>
  <c r="DU50" i="4" s="1"/>
  <c r="G41" i="6"/>
  <c r="EC82" i="4"/>
  <c r="ED82" i="4" s="1"/>
  <c r="DT69" i="4"/>
  <c r="DW124" i="4"/>
  <c r="DX124" i="4" s="1"/>
  <c r="DT140" i="4"/>
  <c r="DU140" i="4"/>
  <c r="DT106" i="4"/>
  <c r="DU106" i="4" s="1"/>
  <c r="DO22" i="4"/>
  <c r="DO91" i="4" s="1"/>
  <c r="DZ62" i="4"/>
  <c r="DX12" i="4"/>
  <c r="DW12" i="4"/>
  <c r="DT26" i="4"/>
  <c r="DU26" i="4" s="1"/>
  <c r="DU28" i="4" s="1"/>
  <c r="DQ28" i="4"/>
  <c r="DW107" i="4"/>
  <c r="DX107" i="4" s="1"/>
  <c r="DZ38" i="4"/>
  <c r="EA38" i="4" s="1"/>
  <c r="EC134" i="4"/>
  <c r="ED134" i="4" s="1"/>
  <c r="DU64" i="4"/>
  <c r="DT64" i="4"/>
  <c r="CD56" i="8"/>
  <c r="CF49" i="8"/>
  <c r="DT133" i="4"/>
  <c r="DU133" i="4" s="1"/>
  <c r="DQ142" i="4"/>
  <c r="CF89" i="8"/>
  <c r="CH88" i="8"/>
  <c r="DU124" i="4"/>
  <c r="DT15" i="4"/>
  <c r="DR140" i="4"/>
  <c r="DR142" i="4" s="1"/>
  <c r="DW68" i="4"/>
  <c r="DT89" i="4"/>
  <c r="DW88" i="4"/>
  <c r="DR106" i="4"/>
  <c r="EC137" i="4"/>
  <c r="ED137" i="4"/>
  <c r="DW98" i="4"/>
  <c r="DQ22" i="4"/>
  <c r="DQ91" i="4" s="1"/>
  <c r="DZ52" i="4"/>
  <c r="EA52" i="4" s="1"/>
  <c r="DO28" i="4"/>
  <c r="DT136" i="4"/>
  <c r="DW101" i="4"/>
  <c r="DX101" i="4" s="1"/>
  <c r="DT141" i="4"/>
  <c r="DU141" i="4" s="1"/>
  <c r="DT51" i="4"/>
  <c r="DU51" i="4" s="1"/>
  <c r="DT100" i="4"/>
  <c r="DR64" i="4"/>
  <c r="DQ35" i="4"/>
  <c r="DT31" i="4"/>
  <c r="DU31" i="4" s="1"/>
  <c r="DW81" i="4"/>
  <c r="DX81" i="4" s="1"/>
  <c r="DT84" i="4"/>
  <c r="EA83" i="4"/>
  <c r="DZ83" i="4"/>
  <c r="DT125" i="4"/>
  <c r="DU125" i="4"/>
  <c r="DU107" i="4"/>
  <c r="EA137" i="4"/>
  <c r="DU98" i="4"/>
  <c r="DZ20" i="4"/>
  <c r="EA20" i="4" s="1"/>
  <c r="DW117" i="4"/>
  <c r="DX117" i="4"/>
  <c r="DQ56" i="4"/>
  <c r="DT49" i="4"/>
  <c r="DU49" i="4" s="1"/>
  <c r="DW63" i="4"/>
  <c r="DX63" i="4" s="1"/>
  <c r="DT54" i="4"/>
  <c r="DU54" i="4" s="1"/>
  <c r="DO144" i="4"/>
  <c r="DT22" i="4" l="1"/>
  <c r="DO147" i="4"/>
  <c r="DW19" i="4"/>
  <c r="EF138" i="4"/>
  <c r="EG138" i="4" s="1"/>
  <c r="EK138" i="4" s="1"/>
  <c r="EJ138" i="4" s="1"/>
  <c r="DW125" i="4"/>
  <c r="DX125" i="4" s="1"/>
  <c r="DX126" i="4" s="1"/>
  <c r="DZ88" i="4"/>
  <c r="DW89" i="4"/>
  <c r="CF56" i="8"/>
  <c r="CH49" i="8"/>
  <c r="EC99" i="4"/>
  <c r="ED99" i="4"/>
  <c r="DU19" i="4"/>
  <c r="EG118" i="4"/>
  <c r="EK118" i="4" s="1"/>
  <c r="EJ118" i="4" s="1"/>
  <c r="EF118" i="4"/>
  <c r="ED138" i="4"/>
  <c r="EC25" i="4"/>
  <c r="DZ117" i="4"/>
  <c r="EA117" i="4" s="1"/>
  <c r="DW100" i="4"/>
  <c r="DW15" i="4"/>
  <c r="DR121" i="4"/>
  <c r="DR144" i="4" s="1"/>
  <c r="EC38" i="4"/>
  <c r="DW69" i="4"/>
  <c r="ED60" i="4"/>
  <c r="EC60" i="4"/>
  <c r="DX104" i="4"/>
  <c r="DW104" i="4"/>
  <c r="DZ21" i="4"/>
  <c r="EC20" i="4"/>
  <c r="ED83" i="4"/>
  <c r="EC83" i="4"/>
  <c r="DU100" i="4"/>
  <c r="DX88" i="4"/>
  <c r="DX89" i="4" s="1"/>
  <c r="DU15" i="4"/>
  <c r="DU22" i="4" s="1"/>
  <c r="DZ107" i="4"/>
  <c r="EA107" i="4"/>
  <c r="DZ12" i="4"/>
  <c r="EA12" i="4" s="1"/>
  <c r="DU69" i="4"/>
  <c r="EA60" i="4"/>
  <c r="EC139" i="4"/>
  <c r="ED139" i="4" s="1"/>
  <c r="DU104" i="4"/>
  <c r="DZ41" i="4"/>
  <c r="DX21" i="4"/>
  <c r="DW116" i="4"/>
  <c r="DW135" i="4"/>
  <c r="DX135" i="4"/>
  <c r="EC16" i="4"/>
  <c r="ED118" i="4"/>
  <c r="CF46" i="8"/>
  <c r="CH38" i="8"/>
  <c r="EA25" i="4"/>
  <c r="DW106" i="4"/>
  <c r="DX106" i="4" s="1"/>
  <c r="CH22" i="8"/>
  <c r="CJ12" i="8"/>
  <c r="EC32" i="4"/>
  <c r="DZ63" i="4"/>
  <c r="EA63" i="4" s="1"/>
  <c r="DT35" i="4"/>
  <c r="DW31" i="4"/>
  <c r="DZ101" i="4"/>
  <c r="DU126" i="4"/>
  <c r="DW64" i="4"/>
  <c r="DW50" i="4"/>
  <c r="DZ102" i="4"/>
  <c r="EA102" i="4" s="1"/>
  <c r="CN129" i="8"/>
  <c r="CL130" i="8"/>
  <c r="DZ66" i="4"/>
  <c r="DT85" i="4"/>
  <c r="ED52" i="4"/>
  <c r="EC52" i="4"/>
  <c r="DW84" i="4"/>
  <c r="DW51" i="4"/>
  <c r="DX51" i="4" s="1"/>
  <c r="DW136" i="4"/>
  <c r="DX136" i="4" s="1"/>
  <c r="DZ98" i="4"/>
  <c r="CH89" i="8"/>
  <c r="CJ88" i="8"/>
  <c r="CJ85" i="8"/>
  <c r="CL59" i="8"/>
  <c r="EF34" i="4"/>
  <c r="EG34" i="4" s="1"/>
  <c r="EC40" i="4"/>
  <c r="ED40" i="4"/>
  <c r="DZ103" i="4"/>
  <c r="EA103" i="4" s="1"/>
  <c r="G41" i="2"/>
  <c r="DZ59" i="4"/>
  <c r="EA59" i="4" s="1"/>
  <c r="CF28" i="8"/>
  <c r="CH25" i="8"/>
  <c r="DU84" i="4"/>
  <c r="DU136" i="4"/>
  <c r="DU142" i="4" s="1"/>
  <c r="DX98" i="4"/>
  <c r="EG134" i="4"/>
  <c r="EK134" i="4" s="1"/>
  <c r="EJ134" i="4" s="1"/>
  <c r="EF134" i="4"/>
  <c r="DW140" i="4"/>
  <c r="CF121" i="8"/>
  <c r="CF145" i="8" s="1"/>
  <c r="CH97" i="8"/>
  <c r="EC18" i="4"/>
  <c r="ED34" i="4"/>
  <c r="DW39" i="4"/>
  <c r="DX39" i="4" s="1"/>
  <c r="DT46" i="4"/>
  <c r="DZ67" i="4"/>
  <c r="EA67" i="4" s="1"/>
  <c r="DX103" i="4"/>
  <c r="DZ27" i="4"/>
  <c r="DR85" i="4"/>
  <c r="DZ119" i="4"/>
  <c r="EA119" i="4" s="1"/>
  <c r="DZ97" i="4"/>
  <c r="DX59" i="4"/>
  <c r="CD91" i="8"/>
  <c r="CD148" i="8" s="1"/>
  <c r="DW130" i="4"/>
  <c r="DZ129" i="4"/>
  <c r="EA129" i="4" s="1"/>
  <c r="EA130" i="4" s="1"/>
  <c r="DW141" i="4"/>
  <c r="DX141" i="4" s="1"/>
  <c r="EF82" i="4"/>
  <c r="EG82" i="4" s="1"/>
  <c r="EK82" i="4" s="1"/>
  <c r="EJ82" i="4" s="1"/>
  <c r="DW17" i="4"/>
  <c r="DX17" i="4" s="1"/>
  <c r="DW49" i="4"/>
  <c r="DT56" i="4"/>
  <c r="DX49" i="4"/>
  <c r="DZ68" i="4"/>
  <c r="EA68" i="4" s="1"/>
  <c r="DZ124" i="4"/>
  <c r="EA124" i="4" s="1"/>
  <c r="CF143" i="8"/>
  <c r="CH133" i="8"/>
  <c r="EC14" i="4"/>
  <c r="DU39" i="4"/>
  <c r="DU46" i="4" s="1"/>
  <c r="DX67" i="4"/>
  <c r="DX27" i="4"/>
  <c r="DW33" i="4"/>
  <c r="DX33" i="4" s="1"/>
  <c r="DX119" i="4"/>
  <c r="DX97" i="4"/>
  <c r="EC105" i="4"/>
  <c r="ED105" i="4"/>
  <c r="DW61" i="4"/>
  <c r="DW55" i="4"/>
  <c r="DX55" i="4"/>
  <c r="DZ81" i="4"/>
  <c r="DQ147" i="4"/>
  <c r="EC62" i="4"/>
  <c r="DW54" i="4"/>
  <c r="EF137" i="4"/>
  <c r="EG137" i="4" s="1"/>
  <c r="EK137" i="4" s="1"/>
  <c r="EJ137" i="4" s="1"/>
  <c r="DX68" i="4"/>
  <c r="DT142" i="4"/>
  <c r="DW133" i="4"/>
  <c r="DX133" i="4" s="1"/>
  <c r="DW26" i="4"/>
  <c r="DT28" i="4"/>
  <c r="EA62" i="4"/>
  <c r="DT126" i="4"/>
  <c r="DW13" i="4"/>
  <c r="EA14" i="4"/>
  <c r="DW65" i="4"/>
  <c r="DW120" i="4"/>
  <c r="CN124" i="8"/>
  <c r="CL126" i="8"/>
  <c r="DU33" i="4"/>
  <c r="DU35" i="4" s="1"/>
  <c r="DZ53" i="4"/>
  <c r="CF35" i="8"/>
  <c r="CF91" i="8" s="1"/>
  <c r="CH31" i="8"/>
  <c r="DT121" i="4"/>
  <c r="DT144" i="4" s="1"/>
  <c r="EA105" i="4"/>
  <c r="DU61" i="4"/>
  <c r="DU85" i="4" s="1"/>
  <c r="DU55" i="4"/>
  <c r="DU56" i="4" s="1"/>
  <c r="CF148" i="8" l="1"/>
  <c r="DX46" i="4"/>
  <c r="DU121" i="4"/>
  <c r="DR91" i="4"/>
  <c r="DR147" i="4" s="1"/>
  <c r="EK34" i="4"/>
  <c r="EJ34" i="4" s="1"/>
  <c r="DU91" i="4"/>
  <c r="EC68" i="4"/>
  <c r="DW85" i="4"/>
  <c r="DT91" i="4"/>
  <c r="DT147" i="4" s="1"/>
  <c r="EC102" i="4"/>
  <c r="ED102" i="4" s="1"/>
  <c r="EF139" i="4"/>
  <c r="EG139" i="4" s="1"/>
  <c r="EK139" i="4" s="1"/>
  <c r="EJ139" i="4" s="1"/>
  <c r="EF83" i="4"/>
  <c r="EG83" i="4" s="1"/>
  <c r="EK83" i="4" s="1"/>
  <c r="EJ83" i="4" s="1"/>
  <c r="EF60" i="4"/>
  <c r="EG60" i="4" s="1"/>
  <c r="EK60" i="4" s="1"/>
  <c r="EJ60" i="4" s="1"/>
  <c r="EF32" i="4"/>
  <c r="EG32" i="4" s="1"/>
  <c r="EK32" i="4" s="1"/>
  <c r="EJ32" i="4" s="1"/>
  <c r="EF105" i="4"/>
  <c r="EG105" i="4" s="1"/>
  <c r="EK105" i="4" s="1"/>
  <c r="EJ105" i="4" s="1"/>
  <c r="DZ120" i="4"/>
  <c r="EC81" i="4"/>
  <c r="EC119" i="4"/>
  <c r="ED119" i="4" s="1"/>
  <c r="EF16" i="4"/>
  <c r="EG16" i="4" s="1"/>
  <c r="DZ50" i="4"/>
  <c r="EA50" i="4" s="1"/>
  <c r="ED32" i="4"/>
  <c r="CH46" i="8"/>
  <c r="CH91" i="8" s="1"/>
  <c r="CJ38" i="8"/>
  <c r="ED16" i="4"/>
  <c r="EF20" i="4"/>
  <c r="EG20" i="4" s="1"/>
  <c r="EK20" i="4" s="1"/>
  <c r="EJ20" i="4" s="1"/>
  <c r="DZ69" i="4"/>
  <c r="DZ15" i="4"/>
  <c r="EA15" i="4" s="1"/>
  <c r="CH56" i="8"/>
  <c r="CJ49" i="8"/>
  <c r="ED67" i="4"/>
  <c r="EC67" i="4"/>
  <c r="CN130" i="8"/>
  <c r="CR129" i="8"/>
  <c r="DU144" i="4"/>
  <c r="DZ54" i="4"/>
  <c r="EA54" i="4"/>
  <c r="DX120" i="4"/>
  <c r="DZ64" i="4"/>
  <c r="EA64" i="4" s="1"/>
  <c r="CL12" i="8"/>
  <c r="CJ22" i="8"/>
  <c r="ED20" i="4"/>
  <c r="DX69" i="4"/>
  <c r="DX15" i="4"/>
  <c r="DZ13" i="4"/>
  <c r="DZ106" i="4"/>
  <c r="DZ125" i="4"/>
  <c r="EA125" i="4" s="1"/>
  <c r="EA126" i="4" s="1"/>
  <c r="CN126" i="8"/>
  <c r="CR124" i="8"/>
  <c r="DX13" i="4"/>
  <c r="DW142" i="4"/>
  <c r="DZ133" i="4"/>
  <c r="EF14" i="4"/>
  <c r="EG14" i="4" s="1"/>
  <c r="CH35" i="8"/>
  <c r="CJ31" i="8"/>
  <c r="DZ140" i="4"/>
  <c r="EA140" i="4"/>
  <c r="CH143" i="8"/>
  <c r="CJ133" i="8"/>
  <c r="DW121" i="4"/>
  <c r="DX140" i="4"/>
  <c r="DX142" i="4" s="1"/>
  <c r="CJ89" i="8"/>
  <c r="CL88" i="8"/>
  <c r="EC97" i="4"/>
  <c r="ED97" i="4"/>
  <c r="DZ84" i="4"/>
  <c r="EA84" i="4" s="1"/>
  <c r="EC66" i="4"/>
  <c r="DX64" i="4"/>
  <c r="DW35" i="4"/>
  <c r="DZ31" i="4"/>
  <c r="EA31" i="4" s="1"/>
  <c r="DZ135" i="4"/>
  <c r="EA135" i="4" s="1"/>
  <c r="EC41" i="4"/>
  <c r="EC107" i="4"/>
  <c r="EC21" i="4"/>
  <c r="ED21" i="4" s="1"/>
  <c r="DZ100" i="4"/>
  <c r="EA100" i="4" s="1"/>
  <c r="EF99" i="4"/>
  <c r="EG99" i="4" s="1"/>
  <c r="EK99" i="4" s="1"/>
  <c r="EJ99" i="4" s="1"/>
  <c r="DZ19" i="4"/>
  <c r="EA19" i="4"/>
  <c r="DZ17" i="4"/>
  <c r="EA17" i="4"/>
  <c r="CJ97" i="8"/>
  <c r="CH121" i="8"/>
  <c r="CH145" i="8" s="1"/>
  <c r="DZ136" i="4"/>
  <c r="EC63" i="4"/>
  <c r="ED63" i="4" s="1"/>
  <c r="EC12" i="4"/>
  <c r="ED12" i="4"/>
  <c r="EC103" i="4"/>
  <c r="DZ51" i="4"/>
  <c r="EA51" i="4" s="1"/>
  <c r="EA81" i="4"/>
  <c r="ED14" i="4"/>
  <c r="DZ39" i="4"/>
  <c r="EA39" i="4" s="1"/>
  <c r="DW46" i="4"/>
  <c r="EC101" i="4"/>
  <c r="ED101" i="4" s="1"/>
  <c r="EF62" i="4"/>
  <c r="EG62" i="4" s="1"/>
  <c r="EK62" i="4" s="1"/>
  <c r="EJ62" i="4" s="1"/>
  <c r="EF40" i="4"/>
  <c r="EG40" i="4" s="1"/>
  <c r="EK40" i="4" s="1"/>
  <c r="EJ40" i="4" s="1"/>
  <c r="EA101" i="4"/>
  <c r="DZ65" i="4"/>
  <c r="EA65" i="4" s="1"/>
  <c r="ED62" i="4"/>
  <c r="EC27" i="4"/>
  <c r="EA61" i="4"/>
  <c r="DZ61" i="4"/>
  <c r="DW126" i="4"/>
  <c r="DZ141" i="4"/>
  <c r="EA97" i="4"/>
  <c r="EA27" i="4"/>
  <c r="EF18" i="4"/>
  <c r="EG18" i="4" s="1"/>
  <c r="EK18" i="4" s="1"/>
  <c r="EJ18" i="4" s="1"/>
  <c r="EC98" i="4"/>
  <c r="DX84" i="4"/>
  <c r="EA66" i="4"/>
  <c r="DX31" i="4"/>
  <c r="DX35" i="4" s="1"/>
  <c r="DZ116" i="4"/>
  <c r="EA116" i="4" s="1"/>
  <c r="EA41" i="4"/>
  <c r="EA21" i="4"/>
  <c r="DX100" i="4"/>
  <c r="EF25" i="4"/>
  <c r="EC88" i="4"/>
  <c r="ED88" i="4" s="1"/>
  <c r="ED89" i="4" s="1"/>
  <c r="DZ89" i="4"/>
  <c r="DX19" i="4"/>
  <c r="EF38" i="4"/>
  <c r="EG38" i="4" s="1"/>
  <c r="DX54" i="4"/>
  <c r="DX50" i="4"/>
  <c r="DX56" i="4" s="1"/>
  <c r="EC53" i="4"/>
  <c r="ED53" i="4" s="1"/>
  <c r="DZ26" i="4"/>
  <c r="EA26" i="4" s="1"/>
  <c r="EA28" i="4" s="1"/>
  <c r="DW28" i="4"/>
  <c r="DZ55" i="4"/>
  <c r="DZ33" i="4"/>
  <c r="CH28" i="8"/>
  <c r="CJ25" i="8"/>
  <c r="EA53" i="4"/>
  <c r="DX65" i="4"/>
  <c r="DX26" i="4"/>
  <c r="DX61" i="4"/>
  <c r="DX85" i="4" s="1"/>
  <c r="DZ126" i="4"/>
  <c r="EC124" i="4"/>
  <c r="DW56" i="4"/>
  <c r="EA49" i="4"/>
  <c r="DZ49" i="4"/>
  <c r="EC129" i="4"/>
  <c r="ED129" i="4" s="1"/>
  <c r="ED130" i="4" s="1"/>
  <c r="DZ130" i="4"/>
  <c r="DW144" i="4"/>
  <c r="ED18" i="4"/>
  <c r="EC59" i="4"/>
  <c r="ED59" i="4" s="1"/>
  <c r="CL85" i="8"/>
  <c r="CN59" i="8"/>
  <c r="EA98" i="4"/>
  <c r="EF52" i="4"/>
  <c r="EG52" i="4" s="1"/>
  <c r="EK52" i="4" s="1"/>
  <c r="EJ52" i="4" s="1"/>
  <c r="DX116" i="4"/>
  <c r="DW22" i="4"/>
  <c r="DZ104" i="4"/>
  <c r="EA104" i="4" s="1"/>
  <c r="ED38" i="4"/>
  <c r="EC117" i="4"/>
  <c r="ED117" i="4" s="1"/>
  <c r="ED25" i="4"/>
  <c r="EA88" i="4"/>
  <c r="EA89" i="4" s="1"/>
  <c r="DU147" i="4" l="1"/>
  <c r="CH148" i="8"/>
  <c r="EK14" i="4"/>
  <c r="EJ14" i="4" s="1"/>
  <c r="EK16" i="4"/>
  <c r="EJ16" i="4" s="1"/>
  <c r="EF27" i="4"/>
  <c r="EG27" i="4" s="1"/>
  <c r="EC106" i="4"/>
  <c r="EC17" i="4"/>
  <c r="ED17" i="4"/>
  <c r="EC140" i="4"/>
  <c r="CL38" i="8"/>
  <c r="CJ46" i="8"/>
  <c r="EC33" i="4"/>
  <c r="ED33" i="4" s="1"/>
  <c r="EG25" i="4"/>
  <c r="EC141" i="4"/>
  <c r="ED141" i="4"/>
  <c r="EC136" i="4"/>
  <c r="DX22" i="4"/>
  <c r="CL22" i="8"/>
  <c r="CN12" i="8"/>
  <c r="EF81" i="4"/>
  <c r="EG81" i="4" s="1"/>
  <c r="CN85" i="8"/>
  <c r="CR59" i="8"/>
  <c r="EF103" i="4"/>
  <c r="EG103" i="4" s="1"/>
  <c r="EK103" i="4" s="1"/>
  <c r="EJ103" i="4" s="1"/>
  <c r="EF66" i="4"/>
  <c r="EG66" i="4" s="1"/>
  <c r="EA33" i="4"/>
  <c r="EA35" i="4" s="1"/>
  <c r="EG63" i="4"/>
  <c r="EK63" i="4" s="1"/>
  <c r="EJ63" i="4" s="1"/>
  <c r="EF63" i="4"/>
  <c r="EG21" i="4"/>
  <c r="EK21" i="4" s="1"/>
  <c r="EJ21" i="4" s="1"/>
  <c r="EF21" i="4"/>
  <c r="EC84" i="4"/>
  <c r="EA106" i="4"/>
  <c r="EA121" i="4" s="1"/>
  <c r="CJ56" i="8"/>
  <c r="CL49" i="8"/>
  <c r="EF119" i="4"/>
  <c r="EG119" i="4" s="1"/>
  <c r="EK119" i="4" s="1"/>
  <c r="EJ119" i="4" s="1"/>
  <c r="EC126" i="4"/>
  <c r="EF124" i="4"/>
  <c r="DW91" i="4"/>
  <c r="DW147" i="4" s="1"/>
  <c r="EF12" i="4"/>
  <c r="EF107" i="4"/>
  <c r="EG107" i="4"/>
  <c r="EK107" i="4" s="1"/>
  <c r="EJ107" i="4" s="1"/>
  <c r="EF117" i="4"/>
  <c r="EG117" i="4" s="1"/>
  <c r="EK117" i="4" s="1"/>
  <c r="EJ117" i="4" s="1"/>
  <c r="ED124" i="4"/>
  <c r="EC116" i="4"/>
  <c r="ED116" i="4" s="1"/>
  <c r="EA141" i="4"/>
  <c r="EC65" i="4"/>
  <c r="EF101" i="4"/>
  <c r="EG101" i="4" s="1"/>
  <c r="EK101" i="4" s="1"/>
  <c r="EJ101" i="4" s="1"/>
  <c r="DZ22" i="4"/>
  <c r="EA136" i="4"/>
  <c r="EC19" i="4"/>
  <c r="ED107" i="4"/>
  <c r="CL31" i="8"/>
  <c r="CJ35" i="8"/>
  <c r="CR126" i="8"/>
  <c r="CQ124" i="8"/>
  <c r="CQ126" i="8" s="1"/>
  <c r="EA46" i="4"/>
  <c r="EC15" i="4"/>
  <c r="ED81" i="4"/>
  <c r="DZ142" i="4"/>
  <c r="EC133" i="4"/>
  <c r="ED133" i="4" s="1"/>
  <c r="CJ143" i="8"/>
  <c r="CL133" i="8"/>
  <c r="EC13" i="4"/>
  <c r="ED13" i="4" s="1"/>
  <c r="CR130" i="8"/>
  <c r="CQ129" i="8"/>
  <c r="CQ130" i="8" s="1"/>
  <c r="EC69" i="4"/>
  <c r="ED69" i="4" s="1"/>
  <c r="EC120" i="4"/>
  <c r="ED120" i="4" s="1"/>
  <c r="DX121" i="4"/>
  <c r="DX144" i="4" s="1"/>
  <c r="EF68" i="4"/>
  <c r="EG68" i="4"/>
  <c r="EK38" i="4"/>
  <c r="ED27" i="4"/>
  <c r="ED103" i="4"/>
  <c r="DZ35" i="4"/>
  <c r="EC31" i="4"/>
  <c r="ED31" i="4" s="1"/>
  <c r="CN88" i="8"/>
  <c r="CL89" i="8"/>
  <c r="EA133" i="4"/>
  <c r="EA142" i="4" s="1"/>
  <c r="EC54" i="4"/>
  <c r="EC55" i="4"/>
  <c r="EF98" i="4"/>
  <c r="EG98" i="4" s="1"/>
  <c r="EK98" i="4" s="1"/>
  <c r="EJ98" i="4" s="1"/>
  <c r="EF41" i="4"/>
  <c r="EG41" i="4" s="1"/>
  <c r="EK41" i="4" s="1"/>
  <c r="EJ41" i="4" s="1"/>
  <c r="EC104" i="4"/>
  <c r="ED104" i="4" s="1"/>
  <c r="EC130" i="4"/>
  <c r="EF129" i="4"/>
  <c r="EF130" i="4" s="1"/>
  <c r="EG129" i="4"/>
  <c r="CJ28" i="8"/>
  <c r="CJ91" i="8" s="1"/>
  <c r="CL25" i="8"/>
  <c r="EC26" i="4"/>
  <c r="DZ28" i="4"/>
  <c r="EC89" i="4"/>
  <c r="EF88" i="4"/>
  <c r="EF89" i="4" s="1"/>
  <c r="ED98" i="4"/>
  <c r="EC61" i="4"/>
  <c r="ED61" i="4" s="1"/>
  <c r="CJ121" i="8"/>
  <c r="CJ145" i="8" s="1"/>
  <c r="CL97" i="8"/>
  <c r="ED41" i="4"/>
  <c r="EF97" i="4"/>
  <c r="EG97" i="4" s="1"/>
  <c r="EA13" i="4"/>
  <c r="EA69" i="4"/>
  <c r="EA85" i="4" s="1"/>
  <c r="EC50" i="4"/>
  <c r="EA120" i="4"/>
  <c r="ED68" i="4"/>
  <c r="DX28" i="4"/>
  <c r="DX91" i="4" s="1"/>
  <c r="EA55" i="4"/>
  <c r="EA56" i="4" s="1"/>
  <c r="EF59" i="4"/>
  <c r="EG59" i="4" s="1"/>
  <c r="DZ85" i="4"/>
  <c r="DZ56" i="4"/>
  <c r="EC49" i="4"/>
  <c r="ED49" i="4"/>
  <c r="EF53" i="4"/>
  <c r="EG53" i="4" s="1"/>
  <c r="EK53" i="4" s="1"/>
  <c r="EJ53" i="4" s="1"/>
  <c r="EC39" i="4"/>
  <c r="DZ46" i="4"/>
  <c r="EC51" i="4"/>
  <c r="EC100" i="4"/>
  <c r="EC135" i="4"/>
  <c r="ED135" i="4" s="1"/>
  <c r="ED66" i="4"/>
  <c r="DZ121" i="4"/>
  <c r="EC125" i="4"/>
  <c r="EC64" i="4"/>
  <c r="EF67" i="4"/>
  <c r="EG67" i="4" s="1"/>
  <c r="EK67" i="4" s="1"/>
  <c r="EJ67" i="4" s="1"/>
  <c r="EF102" i="4"/>
  <c r="EG102" i="4" s="1"/>
  <c r="EK102" i="4" s="1"/>
  <c r="EJ102" i="4" s="1"/>
  <c r="EK81" i="4" l="1"/>
  <c r="EJ81" i="4" s="1"/>
  <c r="EK27" i="4"/>
  <c r="EJ27" i="4" s="1"/>
  <c r="DZ91" i="4"/>
  <c r="EK66" i="4"/>
  <c r="EJ66" i="4" s="1"/>
  <c r="EK97" i="4"/>
  <c r="EJ38" i="4"/>
  <c r="EC56" i="4"/>
  <c r="EG49" i="4"/>
  <c r="EF49" i="4"/>
  <c r="CJ148" i="8"/>
  <c r="EF64" i="4"/>
  <c r="EG64" i="4" s="1"/>
  <c r="EF39" i="4"/>
  <c r="EG39" i="4" s="1"/>
  <c r="EC46" i="4"/>
  <c r="EA22" i="4"/>
  <c r="EF15" i="4"/>
  <c r="EG15" i="4" s="1"/>
  <c r="EG130" i="4"/>
  <c r="EK129" i="4"/>
  <c r="ED15" i="4"/>
  <c r="EF100" i="4"/>
  <c r="EG100" i="4" s="1"/>
  <c r="EK100" i="4" s="1"/>
  <c r="EJ100" i="4" s="1"/>
  <c r="EF61" i="4"/>
  <c r="EF31" i="4"/>
  <c r="EG31" i="4" s="1"/>
  <c r="EC35" i="4"/>
  <c r="CN31" i="8"/>
  <c r="CL35" i="8"/>
  <c r="DX147" i="4"/>
  <c r="EF141" i="4"/>
  <c r="EG141" i="4" s="1"/>
  <c r="EK141" i="4" s="1"/>
  <c r="EJ141" i="4" s="1"/>
  <c r="CN38" i="8"/>
  <c r="CL46" i="8"/>
  <c r="EF136" i="4"/>
  <c r="EG136" i="4"/>
  <c r="ED64" i="4"/>
  <c r="CN89" i="8"/>
  <c r="CR88" i="8"/>
  <c r="ED35" i="4"/>
  <c r="EK68" i="4"/>
  <c r="EJ68" i="4" s="1"/>
  <c r="EK25" i="4"/>
  <c r="EF140" i="4"/>
  <c r="EG140" i="4"/>
  <c r="EK140" i="4" s="1"/>
  <c r="EJ140" i="4" s="1"/>
  <c r="CN25" i="8"/>
  <c r="CL28" i="8"/>
  <c r="CL91" i="8" s="1"/>
  <c r="EC142" i="4"/>
  <c r="EF133" i="4"/>
  <c r="EG133" i="4" s="1"/>
  <c r="EF116" i="4"/>
  <c r="EG116" i="4" s="1"/>
  <c r="EK116" i="4" s="1"/>
  <c r="EJ116" i="4" s="1"/>
  <c r="EA144" i="4"/>
  <c r="EF125" i="4"/>
  <c r="EF126" i="4" s="1"/>
  <c r="EG125" i="4"/>
  <c r="ED125" i="4"/>
  <c r="ED126" i="4" s="1"/>
  <c r="ED100" i="4"/>
  <c r="EF55" i="4"/>
  <c r="EG55" i="4" s="1"/>
  <c r="EC121" i="4"/>
  <c r="EC144" i="4" s="1"/>
  <c r="EF104" i="4"/>
  <c r="EG104" i="4" s="1"/>
  <c r="EK104" i="4" s="1"/>
  <c r="EJ104" i="4" s="1"/>
  <c r="ED55" i="4"/>
  <c r="EF13" i="4"/>
  <c r="EG13" i="4" s="1"/>
  <c r="EK13" i="4" s="1"/>
  <c r="EJ13" i="4" s="1"/>
  <c r="CR85" i="8"/>
  <c r="CQ59" i="8"/>
  <c r="CQ85" i="8" s="1"/>
  <c r="CN22" i="8"/>
  <c r="CR12" i="8"/>
  <c r="ED140" i="4"/>
  <c r="EF17" i="4"/>
  <c r="EG17" i="4" s="1"/>
  <c r="EK17" i="4" s="1"/>
  <c r="EJ17" i="4" s="1"/>
  <c r="EK59" i="4"/>
  <c r="EF19" i="4"/>
  <c r="EG19" i="4" s="1"/>
  <c r="EK19" i="4" s="1"/>
  <c r="EJ19" i="4" s="1"/>
  <c r="EF65" i="4"/>
  <c r="EG65" i="4" s="1"/>
  <c r="CL56" i="8"/>
  <c r="CN49" i="8"/>
  <c r="EF106" i="4"/>
  <c r="EF69" i="4"/>
  <c r="EG69" i="4" s="1"/>
  <c r="EK69" i="4" s="1"/>
  <c r="EJ69" i="4" s="1"/>
  <c r="EG12" i="4"/>
  <c r="EG124" i="4"/>
  <c r="EF84" i="4"/>
  <c r="EG84" i="4" s="1"/>
  <c r="ED136" i="4"/>
  <c r="ED142" i="4" s="1"/>
  <c r="EF135" i="4"/>
  <c r="EG135" i="4" s="1"/>
  <c r="EK135" i="4" s="1"/>
  <c r="EJ135" i="4" s="1"/>
  <c r="ED39" i="4"/>
  <c r="EG88" i="4"/>
  <c r="EC22" i="4"/>
  <c r="EC91" i="4" s="1"/>
  <c r="ED84" i="4"/>
  <c r="EF51" i="4"/>
  <c r="EG51" i="4" s="1"/>
  <c r="EF50" i="4"/>
  <c r="EG50" i="4" s="1"/>
  <c r="EF26" i="4"/>
  <c r="EF28" i="4" s="1"/>
  <c r="EC28" i="4"/>
  <c r="EF54" i="4"/>
  <c r="EG54" i="4" s="1"/>
  <c r="EK54" i="4" s="1"/>
  <c r="EJ54" i="4" s="1"/>
  <c r="DZ144" i="4"/>
  <c r="DZ147" i="4" s="1"/>
  <c r="ED51" i="4"/>
  <c r="EC85" i="4"/>
  <c r="ED50" i="4"/>
  <c r="CL121" i="8"/>
  <c r="CN97" i="8"/>
  <c r="ED26" i="4"/>
  <c r="ED28" i="4" s="1"/>
  <c r="ED54" i="4"/>
  <c r="EF120" i="4"/>
  <c r="EG120" i="4" s="1"/>
  <c r="EK120" i="4" s="1"/>
  <c r="EJ120" i="4" s="1"/>
  <c r="CL143" i="8"/>
  <c r="CN133" i="8"/>
  <c r="ED19" i="4"/>
  <c r="ED22" i="4" s="1"/>
  <c r="ED65" i="4"/>
  <c r="EF33" i="4"/>
  <c r="EG33" i="4" s="1"/>
  <c r="EK33" i="4" s="1"/>
  <c r="EJ33" i="4" s="1"/>
  <c r="ED106" i="4"/>
  <c r="CL145" i="8" l="1"/>
  <c r="CL148" i="8"/>
  <c r="EK64" i="4"/>
  <c r="EJ64" i="4" s="1"/>
  <c r="EF22" i="4"/>
  <c r="ED56" i="4"/>
  <c r="EK15" i="4"/>
  <c r="EJ15" i="4" s="1"/>
  <c r="ED85" i="4"/>
  <c r="EG26" i="4"/>
  <c r="EK26" i="4" s="1"/>
  <c r="EJ26" i="4" s="1"/>
  <c r="EK50" i="4"/>
  <c r="EJ50" i="4" s="1"/>
  <c r="EK84" i="4"/>
  <c r="EJ84" i="4" s="1"/>
  <c r="EK55" i="4"/>
  <c r="EJ55" i="4" s="1"/>
  <c r="EK51" i="4"/>
  <c r="EJ51" i="4" s="1"/>
  <c r="EF85" i="4"/>
  <c r="EG142" i="4"/>
  <c r="EK133" i="4"/>
  <c r="EC147" i="4"/>
  <c r="CN56" i="8"/>
  <c r="CR49" i="8"/>
  <c r="CR22" i="8"/>
  <c r="CQ12" i="8"/>
  <c r="EA91" i="4"/>
  <c r="EA147" i="4" s="1"/>
  <c r="EJ59" i="4"/>
  <c r="EJ25" i="4"/>
  <c r="CR89" i="8"/>
  <c r="CQ88" i="8"/>
  <c r="CQ89" i="8" s="1"/>
  <c r="EK65" i="4"/>
  <c r="EJ65" i="4" s="1"/>
  <c r="EG28" i="4"/>
  <c r="ED121" i="4"/>
  <c r="ED144" i="4"/>
  <c r="CN35" i="8"/>
  <c r="CR31" i="8"/>
  <c r="EG61" i="4"/>
  <c r="EJ129" i="4"/>
  <c r="EJ130" i="4" s="1"/>
  <c r="EK130" i="4"/>
  <c r="EF46" i="4"/>
  <c r="EF56" i="4"/>
  <c r="EG35" i="4"/>
  <c r="EK31" i="4"/>
  <c r="EF121" i="4"/>
  <c r="EF144" i="4" s="1"/>
  <c r="EG126" i="4"/>
  <c r="EK124" i="4"/>
  <c r="CN46" i="8"/>
  <c r="CR38" i="8"/>
  <c r="EK39" i="4"/>
  <c r="EG46" i="4"/>
  <c r="EG56" i="4"/>
  <c r="EK49" i="4"/>
  <c r="EJ97" i="4"/>
  <c r="EG89" i="4"/>
  <c r="EK88" i="4"/>
  <c r="EG106" i="4"/>
  <c r="EK106" i="4" s="1"/>
  <c r="EJ106" i="4" s="1"/>
  <c r="EG22" i="4"/>
  <c r="EK12" i="4"/>
  <c r="EK125" i="4"/>
  <c r="EJ125" i="4" s="1"/>
  <c r="EK136" i="4"/>
  <c r="EJ136" i="4" s="1"/>
  <c r="EF142" i="4"/>
  <c r="CN121" i="8"/>
  <c r="CN145" i="8" s="1"/>
  <c r="CR97" i="8"/>
  <c r="CN143" i="8"/>
  <c r="CR133" i="8"/>
  <c r="ED46" i="4"/>
  <c r="ED91" i="4" s="1"/>
  <c r="ED147" i="4" s="1"/>
  <c r="CN28" i="8"/>
  <c r="CR25" i="8"/>
  <c r="EF35" i="4"/>
  <c r="EK121" i="4" l="1"/>
  <c r="EJ28" i="4"/>
  <c r="EK28" i="4"/>
  <c r="EG121" i="4"/>
  <c r="EG144" i="4" s="1"/>
  <c r="EJ121" i="4"/>
  <c r="CQ38" i="8"/>
  <c r="CQ46" i="8" s="1"/>
  <c r="CR46" i="8"/>
  <c r="CR121" i="8"/>
  <c r="CR145" i="8" s="1"/>
  <c r="CQ97" i="8"/>
  <c r="EJ12" i="4"/>
  <c r="EK22" i="4"/>
  <c r="CR56" i="8"/>
  <c r="CQ49" i="8"/>
  <c r="CQ56" i="8" s="1"/>
  <c r="EJ124" i="4"/>
  <c r="EJ126" i="4" s="1"/>
  <c r="EK126" i="4"/>
  <c r="CQ25" i="8"/>
  <c r="CQ28" i="8" s="1"/>
  <c r="CR28" i="8"/>
  <c r="CQ31" i="8"/>
  <c r="CQ35" i="8" s="1"/>
  <c r="CR35" i="8"/>
  <c r="EF91" i="4"/>
  <c r="EF147" i="4" s="1"/>
  <c r="EK61" i="4"/>
  <c r="EG85" i="4"/>
  <c r="EG91" i="4" s="1"/>
  <c r="EG147" i="4" s="1"/>
  <c r="EK35" i="4"/>
  <c r="EJ31" i="4"/>
  <c r="EJ35" i="4" s="1"/>
  <c r="CQ22" i="8"/>
  <c r="CQ91" i="8" s="1"/>
  <c r="EK142" i="4"/>
  <c r="EJ133" i="4"/>
  <c r="EJ142" i="4" s="1"/>
  <c r="EK89" i="4"/>
  <c r="EJ88" i="4"/>
  <c r="EJ89" i="4" s="1"/>
  <c r="EJ39" i="4"/>
  <c r="EJ46" i="4" s="1"/>
  <c r="EK46" i="4"/>
  <c r="EK56" i="4"/>
  <c r="EJ49" i="4"/>
  <c r="EJ56" i="4" s="1"/>
  <c r="CN91" i="8"/>
  <c r="CN148" i="8" s="1"/>
  <c r="CQ133" i="8"/>
  <c r="CQ143" i="8" s="1"/>
  <c r="CR143" i="8"/>
  <c r="EK144" i="4" l="1"/>
  <c r="EJ144" i="4"/>
  <c r="EJ22" i="4"/>
  <c r="CQ121" i="8"/>
  <c r="CQ145" i="8" s="1"/>
  <c r="EJ61" i="4"/>
  <c r="EJ85" i="4" s="1"/>
  <c r="EK85" i="4"/>
  <c r="EK91" i="4" s="1"/>
  <c r="EK147" i="4" s="1"/>
  <c r="EK150" i="4" s="1"/>
  <c r="CR91" i="8"/>
  <c r="CR148" i="8" s="1"/>
  <c r="EJ91" i="4" l="1"/>
  <c r="EJ147" i="4" s="1"/>
  <c r="EJ150" i="4" s="1"/>
  <c r="CQ148" i="8"/>
</calcChain>
</file>

<file path=xl/sharedStrings.xml><?xml version="1.0" encoding="utf-8"?>
<sst xmlns="http://schemas.openxmlformats.org/spreadsheetml/2006/main" count="2412" uniqueCount="225">
  <si>
    <t>PacifiCorp</t>
  </si>
  <si>
    <t>Depreciation Expense</t>
  </si>
  <si>
    <t>TOTAL</t>
  </si>
  <si>
    <t>WASHINGTON</t>
  </si>
  <si>
    <t>ACCOUNT</t>
  </si>
  <si>
    <t>Type</t>
  </si>
  <si>
    <t>COMPANY</t>
  </si>
  <si>
    <t>FACTOR</t>
  </si>
  <si>
    <t>FACTOR %</t>
  </si>
  <si>
    <t>ALLOCATED</t>
  </si>
  <si>
    <t>REF#</t>
  </si>
  <si>
    <t>Adjustment to Expense:</t>
  </si>
  <si>
    <t>Steam Depreciation Expense</t>
  </si>
  <si>
    <t>403SP</t>
  </si>
  <si>
    <t>CAGE</t>
  </si>
  <si>
    <t>CAGW</t>
  </si>
  <si>
    <t>SG</t>
  </si>
  <si>
    <t>OTHER</t>
  </si>
  <si>
    <t>JBG</t>
  </si>
  <si>
    <t>Hydro Depreciation Expense</t>
  </si>
  <si>
    <t>403HP</t>
  </si>
  <si>
    <t>SG-P</t>
  </si>
  <si>
    <t>SG-U</t>
  </si>
  <si>
    <t>Other Depreciation Expense</t>
  </si>
  <si>
    <t>403OP</t>
  </si>
  <si>
    <t>SG-W</t>
  </si>
  <si>
    <t>Situs</t>
  </si>
  <si>
    <t>WA</t>
  </si>
  <si>
    <t>Transmission Depreciation Expense</t>
  </si>
  <si>
    <t>403TP</t>
  </si>
  <si>
    <t>Total Company Distribution Amounts</t>
  </si>
  <si>
    <t>CA</t>
  </si>
  <si>
    <t>ID</t>
  </si>
  <si>
    <t>OR</t>
  </si>
  <si>
    <t>UT</t>
  </si>
  <si>
    <t>WYP</t>
  </si>
  <si>
    <t>Total</t>
  </si>
  <si>
    <t>Distribution Depreciation Expense</t>
  </si>
  <si>
    <t>General Depreciation Expense</t>
  </si>
  <si>
    <t>403GP</t>
  </si>
  <si>
    <t>WYU</t>
  </si>
  <si>
    <t xml:space="preserve">General Depreciation Expense </t>
  </si>
  <si>
    <t>SO</t>
  </si>
  <si>
    <t>JBE</t>
  </si>
  <si>
    <t>CN</t>
  </si>
  <si>
    <t>CAEE</t>
  </si>
  <si>
    <t>Total Depreciation Expense</t>
  </si>
  <si>
    <t xml:space="preserve"> </t>
  </si>
  <si>
    <t>Description of Adjustment:</t>
  </si>
  <si>
    <t>108GP</t>
  </si>
  <si>
    <t>108HP</t>
  </si>
  <si>
    <t>108MP</t>
  </si>
  <si>
    <t>108OP</t>
  </si>
  <si>
    <t>108SP</t>
  </si>
  <si>
    <t>108TP</t>
  </si>
  <si>
    <t>111IP</t>
  </si>
  <si>
    <t>404IP</t>
  </si>
  <si>
    <t>Intangible Amortization</t>
  </si>
  <si>
    <t>Hydro Amortization</t>
  </si>
  <si>
    <t>404HP</t>
  </si>
  <si>
    <t>Other Amortization</t>
  </si>
  <si>
    <t>404OP</t>
  </si>
  <si>
    <t>General Amortization</t>
  </si>
  <si>
    <t>404GP</t>
  </si>
  <si>
    <t>Depreciation and Amortization Expense Summary</t>
  </si>
  <si>
    <t>12 ME Jun 2022</t>
  </si>
  <si>
    <t>12 ME Dec 2024</t>
  </si>
  <si>
    <t>Description</t>
  </si>
  <si>
    <t>Account</t>
  </si>
  <si>
    <t>Factor</t>
  </si>
  <si>
    <t>Function</t>
  </si>
  <si>
    <t>Dep/Amtz Code</t>
  </si>
  <si>
    <t>JAM Indicator</t>
  </si>
  <si>
    <t>Expense</t>
  </si>
  <si>
    <t>DEPRECIATION EXPENSE</t>
  </si>
  <si>
    <t>Steam Production Plant:</t>
  </si>
  <si>
    <t>Control Area Generation - East</t>
  </si>
  <si>
    <t>D</t>
  </si>
  <si>
    <t>STMP</t>
  </si>
  <si>
    <t>Control Area Generation - West</t>
  </si>
  <si>
    <t>System Generation</t>
  </si>
  <si>
    <t>Renewable - Blundell</t>
  </si>
  <si>
    <t>STMPR</t>
  </si>
  <si>
    <t>Jim Bridger Generation</t>
  </si>
  <si>
    <t xml:space="preserve">  Total Steam Plant</t>
  </si>
  <si>
    <t>Hydro Production Plant:</t>
  </si>
  <si>
    <t>HYDP</t>
  </si>
  <si>
    <t>Klamath</t>
  </si>
  <si>
    <t>HYDPKD</t>
  </si>
  <si>
    <t xml:space="preserve">  Total Hydro Plant</t>
  </si>
  <si>
    <t>Other Production Plant:</t>
  </si>
  <si>
    <t>OTHP</t>
  </si>
  <si>
    <t>Wind Control Area Generation - East</t>
  </si>
  <si>
    <t xml:space="preserve">  Total Other Production Plant</t>
  </si>
  <si>
    <t>Transmission Plant:</t>
  </si>
  <si>
    <t>TRNP</t>
  </si>
  <si>
    <t xml:space="preserve">  Total Transmission Plant</t>
  </si>
  <si>
    <t>Distribution Plant:</t>
  </si>
  <si>
    <t>California</t>
  </si>
  <si>
    <t>DSTP</t>
  </si>
  <si>
    <t>Oregon</t>
  </si>
  <si>
    <t>Washington</t>
  </si>
  <si>
    <t>Eastern Wyoming</t>
  </si>
  <si>
    <t>Utah</t>
  </si>
  <si>
    <t>Idaho</t>
  </si>
  <si>
    <t>Western Wyoming</t>
  </si>
  <si>
    <t xml:space="preserve">  Total Distribution Plant</t>
  </si>
  <si>
    <t>General Plant:</t>
  </si>
  <si>
    <t>GNLP</t>
  </si>
  <si>
    <t>General Office</t>
  </si>
  <si>
    <t>Customer Service</t>
  </si>
  <si>
    <t>Control Area Energy - East</t>
  </si>
  <si>
    <t xml:space="preserve">  Total General Plant</t>
  </si>
  <si>
    <t>AMORTIZATION EXPENSE</t>
  </si>
  <si>
    <t>Intangible Plant:</t>
  </si>
  <si>
    <t>A</t>
  </si>
  <si>
    <t>INTP</t>
  </si>
  <si>
    <t>Klamath Hydro Relicensing</t>
  </si>
  <si>
    <t>HYDPKA</t>
  </si>
  <si>
    <t>INTPB</t>
  </si>
  <si>
    <t>INTPH</t>
  </si>
  <si>
    <t xml:space="preserve">  Total Intangible Plant</t>
  </si>
  <si>
    <t xml:space="preserve">  Total Other Plant</t>
  </si>
  <si>
    <t>Total Amortization</t>
  </si>
  <si>
    <t>Total Depreciation and Amortization</t>
  </si>
  <si>
    <t>Jun 2022 - Dec 2025 Depreciation &amp; Amortization Expense</t>
  </si>
  <si>
    <t>Adjusted
EPIS Balance</t>
  </si>
  <si>
    <t>12 ME December 24 Depreciation Expense</t>
  </si>
  <si>
    <t>12 ME December 25 Depreciation Expense</t>
  </si>
  <si>
    <t>Adj Code</t>
  </si>
  <si>
    <t>Depreciation Rate</t>
  </si>
  <si>
    <t>Adjustments</t>
  </si>
  <si>
    <t>Incremental - 2024 to 2025</t>
  </si>
  <si>
    <t>STMPB</t>
  </si>
  <si>
    <t>Renewable - Blundell 2</t>
  </si>
  <si>
    <t>Pollution Control Equipment</t>
  </si>
  <si>
    <t>STMPPC</t>
  </si>
  <si>
    <t>System Generation - Wind</t>
  </si>
  <si>
    <t>Jim Bridger Energy</t>
  </si>
  <si>
    <t>Mining Plant:</t>
  </si>
  <si>
    <t>MNGP</t>
  </si>
  <si>
    <t xml:space="preserve">  Total Mining Plant</t>
  </si>
  <si>
    <t>Total Depreciation &amp; Amortization</t>
  </si>
  <si>
    <t>Total Not Including Mining</t>
  </si>
  <si>
    <t>Adjustment to Rate Base:</t>
  </si>
  <si>
    <t>Steam Depreciation Reserve</t>
  </si>
  <si>
    <t>Hydro Depreciation Reserve</t>
  </si>
  <si>
    <t>Other Depreciation Reserve</t>
  </si>
  <si>
    <t>Other Wind Depreciation Reserve</t>
  </si>
  <si>
    <t>Transmission Depreciation Reserve</t>
  </si>
  <si>
    <t>Distribution Depreciation Reserve</t>
  </si>
  <si>
    <t>General Depreciation Reserve</t>
  </si>
  <si>
    <t>Mining Depreciation Reserve</t>
  </si>
  <si>
    <t>Total Depreciation Reserve</t>
  </si>
  <si>
    <t>Amortization Reserve</t>
  </si>
  <si>
    <t>Intangible Amortization Reserve</t>
  </si>
  <si>
    <t>Hydro Amortization Reserve</t>
  </si>
  <si>
    <t>111HP</t>
  </si>
  <si>
    <t>Other Amortizaton Reserve</t>
  </si>
  <si>
    <t>111OP</t>
  </si>
  <si>
    <t>General Amortization Reserve</t>
  </si>
  <si>
    <t>111GP</t>
  </si>
  <si>
    <t>Grand Total</t>
  </si>
  <si>
    <t>Depreciation and Amortization Reserve Summary</t>
  </si>
  <si>
    <t>Adjusted</t>
  </si>
  <si>
    <t>Reserve</t>
  </si>
  <si>
    <t>DEPRECIATION RESERVE</t>
  </si>
  <si>
    <t>AMORTIZATION RESERVE</t>
  </si>
  <si>
    <t>Total Amortization Reserve</t>
  </si>
  <si>
    <t>Total Depreciation &amp; Amortization Reserve</t>
  </si>
  <si>
    <t xml:space="preserve">Jun 2022 - December 2025 Depreciation and </t>
  </si>
  <si>
    <t>Adjusted
Reserve Balance</t>
  </si>
  <si>
    <t xml:space="preserve"> Balance AMA December 2024</t>
  </si>
  <si>
    <t>Balance AMA December 2025</t>
  </si>
  <si>
    <t>Washington 2023 General Rate Case</t>
  </si>
  <si>
    <t>Pro Forma Depreciation and Amortization Expense - Year 1</t>
  </si>
  <si>
    <t>PRO</t>
  </si>
  <si>
    <t>6.1.2_R</t>
  </si>
  <si>
    <t>PAGE</t>
  </si>
  <si>
    <t>6.1_R</t>
  </si>
  <si>
    <t xml:space="preserve">Hydro Decommissioning </t>
  </si>
  <si>
    <t>Spending, Accruals, and Balances - East Side, West Side, and Total Resources</t>
  </si>
  <si>
    <t>West Side</t>
  </si>
  <si>
    <t>Spend</t>
  </si>
  <si>
    <t>Accruals</t>
  </si>
  <si>
    <t>Balance</t>
  </si>
  <si>
    <t>East Side</t>
  </si>
  <si>
    <t>Total Resources</t>
  </si>
  <si>
    <t>6.1.3_R</t>
  </si>
  <si>
    <t xml:space="preserve">PAGE </t>
  </si>
  <si>
    <t>6.1.1_R</t>
  </si>
  <si>
    <t>Adjustment</t>
  </si>
  <si>
    <t>Ref. 6.1.21_R</t>
  </si>
  <si>
    <t>Ref 6.1.1_R</t>
  </si>
  <si>
    <t>Ref 6.1_R</t>
  </si>
  <si>
    <t>Exh. SLC-12</t>
  </si>
  <si>
    <t>Ref. 6.1.3_R</t>
  </si>
  <si>
    <t>Ref. 14.2.1_R</t>
  </si>
  <si>
    <t>Ref. 14.2.3_R</t>
  </si>
  <si>
    <t>6.2_R</t>
  </si>
  <si>
    <t>Pro Forma Depreciation and Amortization Reserve - Year 1</t>
  </si>
  <si>
    <t>6.2.2_R</t>
  </si>
  <si>
    <t>6.2.1_R</t>
  </si>
  <si>
    <t>6.2.3_R</t>
  </si>
  <si>
    <t>Jun-22 EOP</t>
  </si>
  <si>
    <t>Dec-24 AMA</t>
  </si>
  <si>
    <t>Ref 6.2_R</t>
  </si>
  <si>
    <t>Ref 6.2.1_R</t>
  </si>
  <si>
    <t>Ref. 6.2.17_R</t>
  </si>
  <si>
    <t>Ref. 6.2.3_R</t>
  </si>
  <si>
    <t>Ref. 14.3.1_R</t>
  </si>
  <si>
    <t>Ref. 14.3.3_R</t>
  </si>
  <si>
    <t>WY-ALL</t>
  </si>
  <si>
    <t>403GPWYP</t>
  </si>
  <si>
    <t>403GPWYU</t>
  </si>
  <si>
    <t>404IPWYP</t>
  </si>
  <si>
    <t>404IPWYU</t>
  </si>
  <si>
    <t>404GPWYP</t>
  </si>
  <si>
    <t>404GPWYU</t>
  </si>
  <si>
    <t>108GPWYP</t>
  </si>
  <si>
    <t>108GPWYU</t>
  </si>
  <si>
    <t>111GPWYP</t>
  </si>
  <si>
    <t>111GPWYU</t>
  </si>
  <si>
    <t>111IPWYP</t>
  </si>
  <si>
    <t>111IPWYU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</si>
</sst>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_(* #,##0_);_(* \(#,##0\);_(* &quot;-&quot;??_);_(@_)"/>
    <numFmt numFmtId="165" formatCode="0.0000%"/>
    <numFmt numFmtId="166" formatCode="0.000%"/>
    <numFmt numFmtId="167" formatCode="mmm\ yyyy"/>
    <numFmt numFmtId="168" formatCode="mmm\-dd\-yyyy"/>
    <numFmt numFmtId="169" formatCode="[$-409]mmmm\-yy;@"/>
  </numFmts>
  <fonts count="13" x14ac:knownFonts="1">
    <font>
      <sz val="10"/>
      <name val="Arial"/>
    </font>
    <font>
      <sz val="12"/>
      <name val="Times New Roman"/>
      <family val="1"/>
    </font>
    <font>
      <sz val="9"/>
      <name val="Arial"/>
      <family val="2"/>
    </font>
    <font>
      <sz val="10"/>
      <name val="Arial"/>
      <family val="2"/>
    </font>
    <font>
      <b/>
      <sz val="10"/>
      <name val="Arial"/>
      <family val="2"/>
    </font>
    <font>
      <b/>
      <sz val="10"/>
      <color rgb="FF0000FF"/>
      <name val="Arial"/>
      <family val="2"/>
    </font>
    <font>
      <sz val="10"/>
      <color indexed="8"/>
      <name val="Arial"/>
      <family val="2"/>
    </font>
    <font>
      <sz val="8"/>
      <name val="Arial"/>
      <family val="2"/>
    </font>
    <font>
      <u/>
      <sz val="10"/>
      <name val="Arial"/>
      <family val="2"/>
    </font>
    <font>
      <b/>
      <u/>
      <sz val="10"/>
      <name val="Arial"/>
      <family val="2"/>
    </font>
    <font>
      <sz val="10"/>
      <color indexed="9"/>
      <name val="Arial"/>
      <family val="2"/>
    </font>
    <font>
      <b/>
      <sz val="8"/>
      <name val="Arial"/>
      <family val="2"/>
    </font>
    <font>
      <i/>
      <sz val="10"/>
      <name val="Arial"/>
      <family val="2"/>
    </font>
  </fonts>
  <fills count="3">
    <fill>
      <patternFill patternType="none"/>
    </fill>
    <fill>
      <patternFill patternType="gray125"/>
    </fill>
    <fill>
      <patternFill patternType="solid">
        <fgColor indexed="9"/>
        <bgColor indexed="64"/>
      </patternFill>
    </fill>
  </fills>
  <borders count="24">
    <border>
      <left/>
      <right/>
      <top/>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 fontId="6" fillId="2" borderId="12" applyNumberFormat="0" applyProtection="0">
      <alignment horizontal="left" vertical="center" indent="1"/>
    </xf>
    <xf numFmtId="43" fontId="3" fillId="0" borderId="0" applyFont="0" applyFill="0" applyBorder="0" applyAlignment="0" applyProtection="0"/>
  </cellStyleXfs>
  <cellXfs count="174">
    <xf numFmtId="0" fontId="0" fillId="0" borderId="0" xfId="0"/>
    <xf numFmtId="0" fontId="4" fillId="0" borderId="0" xfId="3" applyFont="1"/>
    <xf numFmtId="0" fontId="3" fillId="0" borderId="0" xfId="3"/>
    <xf numFmtId="0" fontId="4" fillId="0" borderId="0" xfId="1" applyFont="1"/>
    <xf numFmtId="0" fontId="4" fillId="0" borderId="0" xfId="3" applyFont="1" applyAlignment="1">
      <alignment horizontal="center"/>
    </xf>
    <xf numFmtId="164" fontId="3" fillId="0" borderId="0" xfId="2" applyNumberFormat="1" applyFont="1" applyFill="1"/>
    <xf numFmtId="164" fontId="3" fillId="0" borderId="1" xfId="2" applyNumberFormat="1" applyFont="1" applyFill="1" applyBorder="1"/>
    <xf numFmtId="0" fontId="3" fillId="0" borderId="0" xfId="3" applyAlignment="1">
      <alignment horizontal="right"/>
    </xf>
    <xf numFmtId="0" fontId="3" fillId="0" borderId="0" xfId="5" quotePrefix="1" applyNumberFormat="1" applyFont="1" applyFill="1" applyBorder="1" applyAlignment="1" applyProtection="1">
      <alignment horizontal="left" vertical="center"/>
      <protection locked="0"/>
    </xf>
    <xf numFmtId="164" fontId="3" fillId="0" borderId="13" xfId="2" applyNumberFormat="1" applyFont="1" applyFill="1" applyBorder="1"/>
    <xf numFmtId="164" fontId="3" fillId="0" borderId="0" xfId="3" applyNumberFormat="1"/>
    <xf numFmtId="164" fontId="3" fillId="0" borderId="0" xfId="6" applyNumberFormat="1" applyFont="1" applyFill="1"/>
    <xf numFmtId="0" fontId="4" fillId="0" borderId="0" xfId="3" applyFont="1" applyAlignment="1">
      <alignment horizontal="right"/>
    </xf>
    <xf numFmtId="164" fontId="3" fillId="0" borderId="0" xfId="2" applyNumberFormat="1" applyFont="1" applyFill="1" applyBorder="1"/>
    <xf numFmtId="43" fontId="3" fillId="0" borderId="0" xfId="3" applyNumberFormat="1"/>
    <xf numFmtId="166" fontId="3" fillId="0" borderId="0" xfId="4" applyNumberFormat="1" applyFont="1" applyFill="1"/>
    <xf numFmtId="0" fontId="4" fillId="0" borderId="0" xfId="3" applyFont="1" applyAlignment="1">
      <alignment horizontal="center" wrapText="1"/>
    </xf>
    <xf numFmtId="167" fontId="4" fillId="0" borderId="11" xfId="3" applyNumberFormat="1" applyFont="1" applyBorder="1" applyAlignment="1">
      <alignment horizontal="center"/>
    </xf>
    <xf numFmtId="164" fontId="7" fillId="0" borderId="0" xfId="2" applyNumberFormat="1" applyFont="1" applyFill="1"/>
    <xf numFmtId="0" fontId="3" fillId="0" borderId="0" xfId="1" applyFont="1" applyAlignment="1">
      <alignment horizontal="center"/>
    </xf>
    <xf numFmtId="166" fontId="3" fillId="0" borderId="0" xfId="4" applyNumberFormat="1" applyFont="1" applyFill="1" applyBorder="1" applyAlignment="1">
      <alignment horizontal="center"/>
    </xf>
    <xf numFmtId="41" fontId="3" fillId="0" borderId="1" xfId="2" applyNumberFormat="1" applyFont="1" applyFill="1" applyBorder="1" applyAlignment="1">
      <alignment horizontal="center"/>
    </xf>
    <xf numFmtId="165" fontId="3" fillId="0" borderId="0" xfId="4" applyNumberFormat="1" applyFont="1" applyFill="1" applyBorder="1" applyAlignment="1">
      <alignment horizontal="center"/>
    </xf>
    <xf numFmtId="41" fontId="3" fillId="0" borderId="0" xfId="2" applyNumberFormat="1" applyFont="1" applyFill="1" applyBorder="1" applyAlignment="1">
      <alignment horizontal="center"/>
    </xf>
    <xf numFmtId="0" fontId="3" fillId="0" borderId="0" xfId="1" applyFont="1" applyFill="1"/>
    <xf numFmtId="0" fontId="3" fillId="0" borderId="0" xfId="1" applyFont="1" applyFill="1" applyAlignment="1">
      <alignment horizontal="center"/>
    </xf>
    <xf numFmtId="0" fontId="4" fillId="0" borderId="0" xfId="1" applyFont="1" applyFill="1"/>
    <xf numFmtId="0" fontId="8" fillId="0" borderId="0" xfId="1" applyFont="1" applyFill="1" applyAlignment="1">
      <alignment horizontal="center"/>
    </xf>
    <xf numFmtId="164" fontId="3" fillId="0" borderId="0" xfId="2" applyNumberFormat="1" applyFont="1" applyFill="1" applyBorder="1" applyAlignment="1">
      <alignment horizontal="center"/>
    </xf>
    <xf numFmtId="0" fontId="3" fillId="0" borderId="0" xfId="3" applyFont="1" applyFill="1" applyAlignment="1">
      <alignment horizontal="left"/>
    </xf>
    <xf numFmtId="0" fontId="3" fillId="0" borderId="0" xfId="3" applyFont="1" applyFill="1"/>
    <xf numFmtId="166" fontId="3" fillId="0" borderId="0" xfId="4" applyNumberFormat="1" applyFont="1" applyFill="1" applyAlignment="1">
      <alignment horizontal="center"/>
    </xf>
    <xf numFmtId="0" fontId="3" fillId="0" borderId="0" xfId="1" applyFont="1" applyFill="1" applyAlignment="1">
      <alignment horizontal="left"/>
    </xf>
    <xf numFmtId="43" fontId="3" fillId="0" borderId="0" xfId="2" applyFont="1" applyFill="1"/>
    <xf numFmtId="0" fontId="3" fillId="0" borderId="3" xfId="1" applyFont="1" applyFill="1" applyBorder="1"/>
    <xf numFmtId="0" fontId="3" fillId="0" borderId="4" xfId="1" quotePrefix="1" applyFont="1" applyFill="1" applyBorder="1" applyAlignment="1">
      <alignment horizontal="left"/>
    </xf>
    <xf numFmtId="0" fontId="3" fillId="0" borderId="4" xfId="1" applyFont="1" applyFill="1" applyBorder="1"/>
    <xf numFmtId="0" fontId="3" fillId="0" borderId="4" xfId="1" applyFont="1" applyFill="1" applyBorder="1" applyAlignment="1">
      <alignment horizontal="center"/>
    </xf>
    <xf numFmtId="3" fontId="3" fillId="0" borderId="4" xfId="1" applyNumberFormat="1" applyFont="1" applyFill="1" applyBorder="1" applyAlignment="1">
      <alignment horizontal="center"/>
    </xf>
    <xf numFmtId="0" fontId="3" fillId="0" borderId="5" xfId="1" applyFont="1" applyFill="1" applyBorder="1" applyAlignment="1">
      <alignment horizontal="center"/>
    </xf>
    <xf numFmtId="0" fontId="3" fillId="0" borderId="6" xfId="1" applyFont="1" applyFill="1" applyBorder="1"/>
    <xf numFmtId="0" fontId="3" fillId="0" borderId="0" xfId="1" quotePrefix="1" applyFont="1" applyFill="1" applyAlignment="1">
      <alignment horizontal="left"/>
    </xf>
    <xf numFmtId="0" fontId="3" fillId="0" borderId="7" xfId="1" applyFont="1" applyFill="1" applyBorder="1" applyAlignment="1">
      <alignment horizontal="center"/>
    </xf>
    <xf numFmtId="0" fontId="3" fillId="0" borderId="8" xfId="1" applyFont="1" applyFill="1" applyBorder="1"/>
    <xf numFmtId="0" fontId="3" fillId="0" borderId="9" xfId="1" applyFont="1" applyFill="1" applyBorder="1"/>
    <xf numFmtId="0" fontId="3" fillId="0" borderId="9" xfId="1" applyFont="1" applyFill="1" applyBorder="1" applyAlignment="1">
      <alignment horizontal="center"/>
    </xf>
    <xf numFmtId="0" fontId="3" fillId="0" borderId="10" xfId="1" applyFont="1" applyFill="1" applyBorder="1" applyAlignment="1">
      <alignment horizontal="center"/>
    </xf>
    <xf numFmtId="0" fontId="3" fillId="0" borderId="0" xfId="1" applyFont="1" applyFill="1" applyAlignment="1">
      <alignment horizontal="right"/>
    </xf>
    <xf numFmtId="0" fontId="4" fillId="0" borderId="0" xfId="1" applyFont="1" applyFill="1" applyAlignment="1">
      <alignment horizontal="left"/>
    </xf>
    <xf numFmtId="0" fontId="3" fillId="0" borderId="0" xfId="3" applyFont="1" applyFill="1" applyAlignment="1">
      <alignment horizontal="center"/>
    </xf>
    <xf numFmtId="0" fontId="3" fillId="0" borderId="0" xfId="1" applyFont="1" applyFill="1" applyBorder="1"/>
    <xf numFmtId="0" fontId="4" fillId="0" borderId="0" xfId="1" applyFont="1" applyFill="1" applyBorder="1"/>
    <xf numFmtId="0" fontId="3" fillId="0" borderId="0" xfId="3" applyAlignment="1">
      <alignment horizontal="center"/>
    </xf>
    <xf numFmtId="0" fontId="4" fillId="0" borderId="18" xfId="3" applyFont="1" applyBorder="1" applyAlignment="1">
      <alignment vertical="top"/>
    </xf>
    <xf numFmtId="0" fontId="9" fillId="0" borderId="2" xfId="3" applyFont="1" applyBorder="1" applyAlignment="1">
      <alignment horizontal="center"/>
    </xf>
    <xf numFmtId="0" fontId="9" fillId="0" borderId="19" xfId="3" applyFont="1" applyBorder="1" applyAlignment="1">
      <alignment horizontal="center"/>
    </xf>
    <xf numFmtId="0" fontId="10" fillId="0" borderId="0" xfId="3" applyFont="1"/>
    <xf numFmtId="169" fontId="3" fillId="0" borderId="20" xfId="3" applyNumberFormat="1" applyBorder="1"/>
    <xf numFmtId="164" fontId="3" fillId="0" borderId="0" xfId="2" applyNumberFormat="1" applyBorder="1"/>
    <xf numFmtId="164" fontId="3" fillId="0" borderId="21" xfId="2" applyNumberFormat="1" applyBorder="1"/>
    <xf numFmtId="37" fontId="3" fillId="0" borderId="0" xfId="3" applyNumberFormat="1"/>
    <xf numFmtId="0" fontId="8" fillId="0" borderId="0" xfId="3" applyFont="1" applyAlignment="1">
      <alignment horizontal="center"/>
    </xf>
    <xf numFmtId="0" fontId="8" fillId="0" borderId="0" xfId="3" applyFont="1" applyAlignment="1">
      <alignment horizontal="center" wrapText="1"/>
    </xf>
    <xf numFmtId="164" fontId="2" fillId="0" borderId="0" xfId="3" applyNumberFormat="1" applyFont="1"/>
    <xf numFmtId="164" fontId="3" fillId="0" borderId="21" xfId="2" applyNumberFormat="1" applyFont="1" applyBorder="1"/>
    <xf numFmtId="164" fontId="11" fillId="0" borderId="0" xfId="2" applyNumberFormat="1" applyFont="1" applyBorder="1" applyAlignment="1">
      <alignment horizontal="left"/>
    </xf>
    <xf numFmtId="0" fontId="3" fillId="0" borderId="22" xfId="3" applyBorder="1"/>
    <xf numFmtId="0" fontId="3" fillId="0" borderId="11" xfId="3" applyBorder="1"/>
    <xf numFmtId="0" fontId="3" fillId="0" borderId="23" xfId="3" applyBorder="1"/>
    <xf numFmtId="164" fontId="4" fillId="0" borderId="20" xfId="3" applyNumberFormat="1" applyFont="1" applyBorder="1"/>
    <xf numFmtId="164" fontId="3" fillId="0" borderId="0" xfId="2" applyNumberFormat="1" applyFont="1" applyBorder="1" applyAlignment="1">
      <alignment horizontal="center" wrapText="1"/>
    </xf>
    <xf numFmtId="164" fontId="3" fillId="0" borderId="21" xfId="2" applyNumberFormat="1" applyFont="1" applyBorder="1" applyAlignment="1">
      <alignment horizontal="center" wrapText="1"/>
    </xf>
    <xf numFmtId="164" fontId="3" fillId="0" borderId="0" xfId="3" applyNumberFormat="1" applyAlignment="1">
      <alignment horizontal="center"/>
    </xf>
    <xf numFmtId="164" fontId="4" fillId="0" borderId="0" xfId="3" applyNumberFormat="1" applyFont="1"/>
    <xf numFmtId="0" fontId="5" fillId="0" borderId="22" xfId="3" applyFont="1" applyBorder="1" applyAlignment="1">
      <alignment horizontal="center"/>
    </xf>
    <xf numFmtId="0" fontId="4" fillId="0" borderId="11" xfId="3" applyFont="1" applyBorder="1" applyAlignment="1">
      <alignment horizontal="right"/>
    </xf>
    <xf numFmtId="164" fontId="4" fillId="0" borderId="23" xfId="3" applyNumberFormat="1" applyFont="1" applyBorder="1"/>
    <xf numFmtId="0" fontId="4" fillId="0" borderId="22" xfId="3" applyFont="1" applyBorder="1" applyAlignment="1">
      <alignment horizontal="center"/>
    </xf>
    <xf numFmtId="0" fontId="4" fillId="0" borderId="0" xfId="3" applyFont="1" applyAlignment="1">
      <alignment vertical="top"/>
    </xf>
    <xf numFmtId="0" fontId="9" fillId="0" borderId="0" xfId="3" applyFont="1" applyAlignment="1">
      <alignment horizontal="center" wrapText="1"/>
    </xf>
    <xf numFmtId="0" fontId="4" fillId="0" borderId="0" xfId="3" applyFont="1" applyAlignment="1">
      <alignment horizontal="left" vertical="top"/>
    </xf>
    <xf numFmtId="164" fontId="9" fillId="0" borderId="0" xfId="3" applyNumberFormat="1" applyFont="1"/>
    <xf numFmtId="164" fontId="4" fillId="0" borderId="0" xfId="2" applyNumberFormat="1" applyFont="1" applyFill="1" applyBorder="1" applyAlignment="1">
      <alignment horizontal="right"/>
    </xf>
    <xf numFmtId="164" fontId="11" fillId="0" borderId="0" xfId="2" applyNumberFormat="1" applyFont="1" applyFill="1" applyBorder="1" applyAlignment="1">
      <alignment horizontal="left"/>
    </xf>
    <xf numFmtId="164" fontId="10" fillId="0" borderId="0" xfId="3" applyNumberFormat="1" applyFont="1"/>
    <xf numFmtId="43" fontId="3" fillId="0" borderId="0" xfId="2" applyFont="1" applyFill="1" applyBorder="1" applyAlignment="1">
      <alignment horizontal="center"/>
    </xf>
    <xf numFmtId="164" fontId="3" fillId="0" borderId="0" xfId="2" applyNumberFormat="1" applyFont="1" applyFill="1" applyBorder="1" applyAlignment="1"/>
    <xf numFmtId="0" fontId="3" fillId="0" borderId="0" xfId="3" applyFont="1" applyFill="1" applyBorder="1" applyAlignment="1">
      <alignment horizontal="left"/>
    </xf>
    <xf numFmtId="0" fontId="3" fillId="0" borderId="0" xfId="3" applyFont="1" applyFill="1" applyBorder="1"/>
    <xf numFmtId="0" fontId="4" fillId="0" borderId="0" xfId="3" applyFont="1" applyFill="1" applyBorder="1"/>
    <xf numFmtId="0" fontId="3" fillId="0" borderId="0" xfId="1" applyFont="1" applyFill="1" applyBorder="1" applyAlignment="1">
      <alignment horizontal="left"/>
    </xf>
    <xf numFmtId="164" fontId="3" fillId="0" borderId="1" xfId="2" applyNumberFormat="1" applyFont="1" applyFill="1" applyBorder="1" applyAlignment="1">
      <alignment horizontal="center"/>
    </xf>
    <xf numFmtId="0" fontId="3" fillId="0" borderId="0" xfId="0" applyFont="1" applyFill="1" applyBorder="1"/>
    <xf numFmtId="164" fontId="3" fillId="0" borderId="0" xfId="1" applyNumberFormat="1" applyFont="1" applyFill="1" applyBorder="1"/>
    <xf numFmtId="3" fontId="3" fillId="0" borderId="0" xfId="1" applyNumberFormat="1" applyFont="1" applyFill="1" applyAlignment="1">
      <alignment horizontal="center"/>
    </xf>
    <xf numFmtId="0" fontId="3" fillId="0" borderId="0" xfId="1" applyFont="1" applyFill="1" applyBorder="1" applyAlignment="1">
      <alignment horizontal="center"/>
    </xf>
    <xf numFmtId="0" fontId="3" fillId="0" borderId="0" xfId="0" applyFont="1" applyFill="1" applyBorder="1" applyAlignment="1">
      <alignment horizontal="right"/>
    </xf>
    <xf numFmtId="0" fontId="3" fillId="0" borderId="0" xfId="1" applyFont="1" applyFill="1" applyBorder="1" applyAlignment="1">
      <alignment horizontal="right"/>
    </xf>
    <xf numFmtId="0" fontId="4" fillId="0" borderId="0" xfId="3" applyFont="1" applyFill="1"/>
    <xf numFmtId="0" fontId="4" fillId="0" borderId="0" xfId="3" applyFont="1" applyFill="1" applyAlignment="1">
      <alignment horizontal="center"/>
    </xf>
    <xf numFmtId="0" fontId="4" fillId="0" borderId="0" xfId="0" applyFont="1" applyFill="1" applyAlignment="1">
      <alignment horizontal="center"/>
    </xf>
    <xf numFmtId="0" fontId="4" fillId="0" borderId="11" xfId="3" applyFont="1" applyFill="1" applyBorder="1" applyAlignment="1">
      <alignment horizontal="center"/>
    </xf>
    <xf numFmtId="164" fontId="4" fillId="0" borderId="1" xfId="2" applyNumberFormat="1" applyFont="1" applyFill="1" applyBorder="1"/>
    <xf numFmtId="164" fontId="4" fillId="0" borderId="0" xfId="2" applyNumberFormat="1" applyFont="1" applyFill="1" applyAlignment="1">
      <alignment horizontal="right"/>
    </xf>
    <xf numFmtId="0" fontId="4" fillId="0" borderId="0" xfId="3" applyFont="1" applyFill="1" applyAlignment="1">
      <alignment horizontal="right"/>
    </xf>
    <xf numFmtId="0" fontId="4" fillId="0" borderId="0" xfId="0" applyFont="1" applyFill="1" applyBorder="1" applyAlignment="1">
      <alignment horizontal="center"/>
    </xf>
    <xf numFmtId="43" fontId="4" fillId="0" borderId="0" xfId="3" applyNumberFormat="1" applyFont="1" applyFill="1"/>
    <xf numFmtId="0" fontId="4" fillId="0" borderId="11" xfId="3" applyFont="1" applyFill="1" applyBorder="1"/>
    <xf numFmtId="0" fontId="3" fillId="0" borderId="11" xfId="3" applyFont="1" applyFill="1" applyBorder="1"/>
    <xf numFmtId="0" fontId="3" fillId="0" borderId="0" xfId="0" applyFont="1" applyFill="1"/>
    <xf numFmtId="164" fontId="2" fillId="0" borderId="0" xfId="2" applyNumberFormat="1" applyFont="1" applyFill="1"/>
    <xf numFmtId="0" fontId="3" fillId="0" borderId="0" xfId="0" applyFont="1" applyFill="1" applyAlignment="1">
      <alignment horizontal="center"/>
    </xf>
    <xf numFmtId="0" fontId="3" fillId="0" borderId="0" xfId="3" applyFont="1" applyFill="1" applyAlignment="1">
      <alignment horizontal="right"/>
    </xf>
    <xf numFmtId="0" fontId="3" fillId="0" borderId="0" xfId="5" applyNumberFormat="1" applyFont="1" applyFill="1" applyBorder="1" applyAlignment="1" applyProtection="1">
      <alignment horizontal="left" vertical="center"/>
      <protection locked="0"/>
    </xf>
    <xf numFmtId="0" fontId="3" fillId="0" borderId="0" xfId="5" quotePrefix="1" applyNumberFormat="1" applyFont="1" applyFill="1" applyBorder="1" applyAlignment="1" applyProtection="1">
      <alignment horizontal="center" vertical="center"/>
      <protection locked="0"/>
    </xf>
    <xf numFmtId="0" fontId="3" fillId="0" borderId="0" xfId="5" applyNumberFormat="1" applyFont="1" applyFill="1" applyBorder="1" applyAlignment="1" applyProtection="1">
      <alignment horizontal="center" vertical="center"/>
      <protection locked="0"/>
    </xf>
    <xf numFmtId="164" fontId="3" fillId="0" borderId="0" xfId="3" applyNumberFormat="1" applyFont="1" applyFill="1"/>
    <xf numFmtId="164" fontId="4" fillId="0" borderId="0" xfId="0" applyNumberFormat="1" applyFont="1" applyFill="1" applyAlignment="1">
      <alignment horizontal="center"/>
    </xf>
    <xf numFmtId="0" fontId="3" fillId="0" borderId="0" xfId="3" applyFont="1" applyFill="1" applyBorder="1" applyAlignment="1">
      <alignment horizontal="right"/>
    </xf>
    <xf numFmtId="164" fontId="3" fillId="0" borderId="0" xfId="6" applyNumberFormat="1" applyFont="1" applyFill="1" applyBorder="1"/>
    <xf numFmtId="164" fontId="3" fillId="0" borderId="0" xfId="3" applyNumberFormat="1" applyFont="1" applyFill="1" applyBorder="1"/>
    <xf numFmtId="164" fontId="4" fillId="0" borderId="0" xfId="0" applyNumberFormat="1" applyFont="1" applyFill="1" applyBorder="1" applyAlignment="1">
      <alignment horizontal="center"/>
    </xf>
    <xf numFmtId="43" fontId="3" fillId="0" borderId="0" xfId="3" applyNumberFormat="1" applyFont="1" applyFill="1"/>
    <xf numFmtId="0" fontId="4" fillId="0" borderId="0" xfId="0" applyFont="1" applyFill="1"/>
    <xf numFmtId="0" fontId="4" fillId="0" borderId="0" xfId="0" applyFont="1" applyFill="1" applyAlignment="1">
      <alignment horizontal="center" wrapText="1"/>
    </xf>
    <xf numFmtId="167" fontId="4" fillId="0" borderId="14" xfId="0" applyNumberFormat="1" applyFont="1" applyFill="1" applyBorder="1" applyAlignment="1">
      <alignment horizontal="center" wrapText="1"/>
    </xf>
    <xf numFmtId="0" fontId="4" fillId="0" borderId="11" xfId="0" applyFont="1" applyFill="1" applyBorder="1"/>
    <xf numFmtId="0" fontId="4" fillId="0" borderId="11" xfId="0" applyFont="1" applyFill="1" applyBorder="1" applyAlignment="1">
      <alignment horizontal="center" wrapText="1"/>
    </xf>
    <xf numFmtId="167" fontId="4" fillId="0" borderId="11" xfId="0" applyNumberFormat="1" applyFont="1" applyFill="1" applyBorder="1" applyAlignment="1">
      <alignment horizontal="center" wrapText="1"/>
    </xf>
    <xf numFmtId="167" fontId="4" fillId="0" borderId="15" xfId="0" applyNumberFormat="1" applyFont="1" applyFill="1" applyBorder="1" applyAlignment="1">
      <alignment horizontal="center" wrapText="1"/>
    </xf>
    <xf numFmtId="167" fontId="4" fillId="0" borderId="0" xfId="0" applyNumberFormat="1" applyFont="1" applyFill="1" applyAlignment="1">
      <alignment horizontal="center" wrapText="1"/>
    </xf>
    <xf numFmtId="0" fontId="4" fillId="0" borderId="0" xfId="0" applyFont="1" applyFill="1" applyAlignment="1">
      <alignment horizontal="right"/>
    </xf>
    <xf numFmtId="164" fontId="4" fillId="0" borderId="17" xfId="0" applyNumberFormat="1" applyFont="1" applyFill="1" applyBorder="1"/>
    <xf numFmtId="164" fontId="3" fillId="0" borderId="0" xfId="0" applyNumberFormat="1" applyFont="1" applyFill="1"/>
    <xf numFmtId="43" fontId="3" fillId="0" borderId="0" xfId="0" applyNumberFormat="1" applyFont="1" applyFill="1"/>
    <xf numFmtId="0" fontId="3" fillId="0" borderId="11" xfId="0" applyFont="1" applyFill="1" applyBorder="1"/>
    <xf numFmtId="0" fontId="3" fillId="0" borderId="16" xfId="0" applyFont="1" applyFill="1" applyBorder="1"/>
    <xf numFmtId="168" fontId="3" fillId="0" borderId="0" xfId="0" applyNumberFormat="1" applyFont="1" applyFill="1"/>
    <xf numFmtId="164" fontId="3" fillId="0" borderId="16" xfId="2" applyNumberFormat="1" applyFont="1" applyFill="1" applyBorder="1"/>
    <xf numFmtId="164" fontId="3" fillId="0" borderId="17" xfId="2" applyNumberFormat="1" applyFont="1" applyFill="1" applyBorder="1"/>
    <xf numFmtId="0" fontId="3" fillId="0" borderId="0" xfId="0" applyFont="1" applyFill="1" applyAlignment="1">
      <alignment horizontal="right"/>
    </xf>
    <xf numFmtId="10" fontId="3" fillId="0" borderId="1" xfId="4" applyNumberFormat="1" applyFont="1" applyFill="1" applyBorder="1" applyAlignment="1">
      <alignment horizontal="center"/>
    </xf>
    <xf numFmtId="41" fontId="3" fillId="0" borderId="0" xfId="1" applyNumberFormat="1" applyFont="1" applyFill="1" applyAlignment="1">
      <alignment horizontal="center"/>
    </xf>
    <xf numFmtId="167" fontId="4" fillId="0" borderId="0" xfId="0" applyNumberFormat="1" applyFont="1" applyFill="1" applyAlignment="1">
      <alignment horizontal="center"/>
    </xf>
    <xf numFmtId="0" fontId="4" fillId="0" borderId="0" xfId="3" applyFont="1" applyFill="1" applyAlignment="1">
      <alignment horizontal="center" wrapText="1"/>
    </xf>
    <xf numFmtId="167" fontId="4" fillId="0" borderId="11" xfId="3" applyNumberFormat="1" applyFont="1" applyFill="1" applyBorder="1" applyAlignment="1">
      <alignment horizontal="center"/>
    </xf>
    <xf numFmtId="167" fontId="4" fillId="0" borderId="11" xfId="0" applyNumberFormat="1" applyFont="1" applyFill="1" applyBorder="1" applyAlignment="1">
      <alignment horizontal="center"/>
    </xf>
    <xf numFmtId="41" fontId="3" fillId="0" borderId="0" xfId="0" applyNumberFormat="1" applyFont="1" applyFill="1" applyBorder="1" applyAlignment="1">
      <alignment horizontal="center"/>
    </xf>
    <xf numFmtId="164" fontId="4" fillId="0" borderId="0" xfId="2" applyNumberFormat="1" applyFont="1" applyFill="1" applyBorder="1"/>
    <xf numFmtId="164" fontId="3" fillId="0" borderId="0" xfId="2" applyNumberFormat="1" applyFont="1" applyFill="1" applyBorder="1" applyAlignment="1">
      <alignment horizontal="right"/>
    </xf>
    <xf numFmtId="164" fontId="3" fillId="0" borderId="0" xfId="0" applyNumberFormat="1" applyFont="1" applyFill="1" applyBorder="1" applyAlignment="1">
      <alignment horizontal="center"/>
    </xf>
    <xf numFmtId="167" fontId="4" fillId="0" borderId="0" xfId="3" applyNumberFormat="1" applyFont="1" applyAlignment="1">
      <alignment horizontal="center"/>
    </xf>
    <xf numFmtId="0" fontId="4" fillId="0" borderId="11" xfId="0" applyFont="1" applyFill="1" applyBorder="1" applyAlignment="1">
      <alignment horizontal="center"/>
    </xf>
    <xf numFmtId="17" fontId="3" fillId="0" borderId="0" xfId="0" applyNumberFormat="1" applyFont="1" applyFill="1"/>
    <xf numFmtId="0" fontId="9" fillId="0" borderId="0" xfId="0" applyFont="1" applyFill="1" applyAlignment="1">
      <alignment horizontal="center"/>
    </xf>
    <xf numFmtId="164" fontId="3" fillId="0" borderId="0" xfId="0" applyNumberFormat="1" applyFont="1" applyFill="1" applyBorder="1"/>
    <xf numFmtId="0" fontId="12" fillId="0" borderId="0" xfId="1" applyFont="1" applyFill="1" applyAlignment="1">
      <alignment horizontal="left"/>
    </xf>
    <xf numFmtId="0" fontId="12" fillId="0" borderId="0" xfId="1" applyFont="1" applyFill="1"/>
    <xf numFmtId="0" fontId="12" fillId="0" borderId="0" xfId="1" applyFont="1" applyFill="1" applyAlignment="1">
      <alignment horizontal="center"/>
    </xf>
    <xf numFmtId="0" fontId="12" fillId="0" borderId="0" xfId="1" applyFont="1" applyAlignment="1">
      <alignment horizontal="center"/>
    </xf>
    <xf numFmtId="164" fontId="12" fillId="0" borderId="0" xfId="2" applyNumberFormat="1" applyFont="1" applyFill="1" applyBorder="1" applyAlignment="1">
      <alignment horizontal="center"/>
    </xf>
    <xf numFmtId="0" fontId="12" fillId="0" borderId="0" xfId="3" applyFont="1" applyFill="1" applyAlignment="1">
      <alignment horizontal="center"/>
    </xf>
    <xf numFmtId="41" fontId="12" fillId="0" borderId="0" xfId="2" applyNumberFormat="1" applyFont="1" applyFill="1" applyBorder="1" applyAlignment="1">
      <alignment horizontal="center"/>
    </xf>
    <xf numFmtId="166" fontId="12" fillId="0" borderId="0" xfId="4" applyNumberFormat="1" applyFont="1" applyFill="1" applyBorder="1" applyAlignment="1">
      <alignment horizontal="center"/>
    </xf>
    <xf numFmtId="0" fontId="12" fillId="0" borderId="0" xfId="5" quotePrefix="1" applyNumberFormat="1" applyFont="1" applyFill="1" applyBorder="1" applyAlignment="1" applyProtection="1">
      <alignment horizontal="center" vertical="center"/>
      <protection locked="0"/>
    </xf>
    <xf numFmtId="0" fontId="12" fillId="0" borderId="0" xfId="5" applyNumberFormat="1" applyFont="1" applyFill="1" applyBorder="1" applyAlignment="1" applyProtection="1">
      <alignment horizontal="center" vertical="center"/>
      <protection locked="0"/>
    </xf>
    <xf numFmtId="0" fontId="3" fillId="0" borderId="0" xfId="1" applyFont="1" applyFill="1" applyAlignment="1">
      <alignment horizontal="center"/>
    </xf>
    <xf numFmtId="0" fontId="3" fillId="0" borderId="0" xfId="1" quotePrefix="1" applyFont="1" applyFill="1" applyBorder="1" applyAlignment="1">
      <alignment horizontal="left"/>
    </xf>
    <xf numFmtId="3" fontId="3" fillId="0" borderId="0" xfId="1" applyNumberFormat="1" applyFont="1" applyFill="1" applyBorder="1" applyAlignment="1">
      <alignment horizontal="center"/>
    </xf>
    <xf numFmtId="0" fontId="3" fillId="0" borderId="0" xfId="1" applyFont="1" applyFill="1" applyAlignment="1">
      <alignment horizontal="center"/>
    </xf>
    <xf numFmtId="167" fontId="4" fillId="0" borderId="14" xfId="0" applyNumberFormat="1" applyFont="1" applyFill="1" applyBorder="1" applyAlignment="1">
      <alignment horizontal="center" wrapText="1"/>
    </xf>
    <xf numFmtId="167" fontId="4" fillId="0" borderId="15" xfId="0" applyNumberFormat="1" applyFont="1" applyFill="1" applyBorder="1" applyAlignment="1">
      <alignment horizontal="center" wrapText="1"/>
    </xf>
    <xf numFmtId="0" fontId="4" fillId="0" borderId="14" xfId="0" applyFont="1" applyFill="1" applyBorder="1" applyAlignment="1">
      <alignment horizontal="center" wrapText="1"/>
    </xf>
    <xf numFmtId="0" fontId="4" fillId="0" borderId="15" xfId="0" applyFont="1" applyFill="1" applyBorder="1" applyAlignment="1">
      <alignment horizontal="center" wrapText="1"/>
    </xf>
  </cellXfs>
  <cellStyles count="7">
    <cellStyle name="Comma 2" xfId="2" xr:uid="{B7BB039A-C93C-463C-B6F9-95BA8C72CBDA}"/>
    <cellStyle name="Comma 2 2" xfId="6" xr:uid="{7DAA267A-90CB-40BC-AD51-A19FFAFD4A16}"/>
    <cellStyle name="Normal" xfId="0" builtinId="0"/>
    <cellStyle name="Normal 2 2" xfId="3" xr:uid="{F5FD66E5-F865-4F80-A194-9D2D3357887D}"/>
    <cellStyle name="Normal_Copy of File50007" xfId="1" xr:uid="{5796042F-4C0F-4CEB-AFD0-3E100A9136B3}"/>
    <cellStyle name="Percent 2" xfId="4" xr:uid="{AE599060-D036-4B2D-957D-EC2E209A874A}"/>
    <cellStyle name="SAPBEXstdItem" xfId="5" xr:uid="{6608DCE2-6E80-448A-8C38-A430CD4323D5}"/>
  </cellStyles>
  <dxfs count="12">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styles" Target="styles.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theme" Target="theme/theme1.xml"/><Relationship Id="rId20" Type="http://schemas.openxmlformats.org/officeDocument/2006/relationships/externalLink" Target="externalLinks/externalLink11.xml"/><Relationship Id="rId4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35718</xdr:colOff>
      <xdr:row>55</xdr:row>
      <xdr:rowOff>76200</xdr:rowOff>
    </xdr:from>
    <xdr:to>
      <xdr:col>10</xdr:col>
      <xdr:colOff>488156</xdr:colOff>
      <xdr:row>62</xdr:row>
      <xdr:rowOff>23812</xdr:rowOff>
    </xdr:to>
    <xdr:sp macro="" textlink="">
      <xdr:nvSpPr>
        <xdr:cNvPr id="2" name="Text 12">
          <a:extLst>
            <a:ext uri="{FF2B5EF4-FFF2-40B4-BE49-F238E27FC236}">
              <a16:creationId xmlns:a16="http://schemas.microsoft.com/office/drawing/2014/main" id="{2BF39C8B-B99F-4B30-A1FA-8392E651B55F}"/>
            </a:ext>
          </a:extLst>
        </xdr:cNvPr>
        <xdr:cNvSpPr txBox="1">
          <a:spLocks noChangeArrowheads="1"/>
        </xdr:cNvSpPr>
      </xdr:nvSpPr>
      <xdr:spPr bwMode="auto">
        <a:xfrm>
          <a:off x="202406" y="8589169"/>
          <a:ext cx="6965156" cy="1031081"/>
        </a:xfrm>
        <a:prstGeom prst="rect">
          <a:avLst/>
        </a:prstGeom>
        <a:solidFill>
          <a:srgbClr val="FFFFFF"/>
        </a:solidFill>
        <a:ln w="1">
          <a:noFill/>
          <a:miter lim="800000"/>
          <a:headEnd/>
          <a:tailEnd/>
        </a:ln>
      </xdr:spPr>
      <xdr:txBody>
        <a:bodyPr vertOverflow="clip" wrap="square" lIns="27432" tIns="18288" rIns="0" bIns="0" anchor="t" upright="1"/>
        <a:lstStyle/>
        <a:p>
          <a:pPr rtl="0"/>
          <a:r>
            <a:rPr lang="en-US" sz="1000" b="0" i="0">
              <a:effectLst/>
              <a:latin typeface="Arial" panose="020B0604020202020204" pitchFamily="34" charset="0"/>
              <a:ea typeface="+mn-ea"/>
              <a:cs typeface="Arial" panose="020B0604020202020204" pitchFamily="34" charset="0"/>
            </a:rPr>
            <a:t>Incremental depreciation expense is calculated on the plant additions included in this filing in adjustment 8.4_R.  This adjustment reflects the incremental depreciation expense into results for</a:t>
          </a:r>
          <a:r>
            <a:rPr lang="en-US" sz="1000" b="0" i="0" baseline="0">
              <a:effectLst/>
              <a:latin typeface="Arial" panose="020B0604020202020204" pitchFamily="34" charset="0"/>
              <a:ea typeface="+mn-ea"/>
              <a:cs typeface="Arial" panose="020B0604020202020204" pitchFamily="34" charset="0"/>
            </a:rPr>
            <a:t> calendar year 2024. This adjustment also normalizes out of results the depreciation expense associated with coal-fired resources in the Test Period.  </a:t>
          </a:r>
          <a:endParaRPr lang="en-US" sz="1000">
            <a:effectLst/>
            <a:latin typeface="Arial" panose="020B0604020202020204" pitchFamily="34" charset="0"/>
            <a:cs typeface="Arial" panose="020B0604020202020204" pitchFamily="34" charset="0"/>
          </a:endParaRPr>
        </a:p>
        <a:p>
          <a:pPr algn="l" rtl="0">
            <a:defRPr sz="1000"/>
          </a:pPr>
          <a:r>
            <a:rPr lang="en-US" sz="900" b="0" i="0" strike="noStrike">
              <a:solidFill>
                <a:srgbClr val="000000"/>
              </a:solidFill>
              <a:latin typeface="Arial"/>
              <a:cs typeface="Arial"/>
            </a:rPr>
            <a:t>.</a:t>
          </a:r>
        </a:p>
        <a:p>
          <a:pPr algn="l" rtl="0">
            <a:defRPr sz="1000"/>
          </a:pPr>
          <a:r>
            <a:rPr lang="en-US" sz="1000" b="0" i="1" strike="noStrike">
              <a:solidFill>
                <a:srgbClr val="000000"/>
              </a:solidFill>
              <a:latin typeface="Arial"/>
              <a:cs typeface="Arial"/>
            </a:rPr>
            <a:t>This rebuttal</a:t>
          </a:r>
          <a:r>
            <a:rPr lang="en-US" sz="1000" b="0" i="1" strike="noStrike" baseline="0">
              <a:solidFill>
                <a:srgbClr val="000000"/>
              </a:solidFill>
              <a:latin typeface="Arial"/>
              <a:cs typeface="Arial"/>
            </a:rPr>
            <a:t> adjustment calculates depreciation expense on the plant additions included in adjustment 8.4_R.</a:t>
          </a:r>
          <a:endParaRPr lang="en-US" sz="1000" b="0" i="1"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52</xdr:row>
      <xdr:rowOff>76200</xdr:rowOff>
    </xdr:from>
    <xdr:to>
      <xdr:col>10</xdr:col>
      <xdr:colOff>438150</xdr:colOff>
      <xdr:row>60</xdr:row>
      <xdr:rowOff>47625</xdr:rowOff>
    </xdr:to>
    <xdr:sp macro="" textlink="">
      <xdr:nvSpPr>
        <xdr:cNvPr id="2" name="Text 12">
          <a:extLst>
            <a:ext uri="{FF2B5EF4-FFF2-40B4-BE49-F238E27FC236}">
              <a16:creationId xmlns:a16="http://schemas.microsoft.com/office/drawing/2014/main" id="{9FB41C3B-F29C-49AD-A575-810DBED72FC8}"/>
            </a:ext>
          </a:extLst>
        </xdr:cNvPr>
        <xdr:cNvSpPr txBox="1">
          <a:spLocks noChangeArrowheads="1"/>
        </xdr:cNvSpPr>
      </xdr:nvSpPr>
      <xdr:spPr bwMode="auto">
        <a:xfrm>
          <a:off x="114300" y="8001000"/>
          <a:ext cx="7429500" cy="1190625"/>
        </a:xfrm>
        <a:prstGeom prst="rect">
          <a:avLst/>
        </a:prstGeom>
        <a:solidFill>
          <a:srgbClr val="FFFFFF"/>
        </a:solidFill>
        <a:ln w="1">
          <a:noFill/>
          <a:miter lim="800000"/>
          <a:headEnd/>
          <a:tailEnd/>
        </a:ln>
      </xdr:spPr>
      <xdr:txBody>
        <a:bodyPr vertOverflow="clip" wrap="square" lIns="27432" tIns="18288" rIns="0" bIns="0" anchor="t" upright="1"/>
        <a:lstStyle/>
        <a:p>
          <a:pPr rtl="0" eaLnBrk="1" fontAlgn="auto" latinLnBrk="0" hangingPunct="1"/>
          <a:r>
            <a:rPr lang="en-US" sz="1000" b="0" i="0">
              <a:effectLst/>
              <a:latin typeface="Arial" panose="020B0604020202020204" pitchFamily="34" charset="0"/>
              <a:ea typeface="+mn-ea"/>
              <a:cs typeface="Arial" panose="020B0604020202020204" pitchFamily="34" charset="0"/>
            </a:rPr>
            <a:t>Incremental amortization expense is calculated on the plant additions included in this filing in adjustment 8.4_R.  This adjustment reflects the incremental amortization expense into results for the calendar</a:t>
          </a:r>
          <a:r>
            <a:rPr lang="en-US" sz="1000" b="0" i="0" baseline="0">
              <a:effectLst/>
              <a:latin typeface="Arial" panose="020B0604020202020204" pitchFamily="34" charset="0"/>
              <a:ea typeface="+mn-ea"/>
              <a:cs typeface="Arial" panose="020B0604020202020204" pitchFamily="34" charset="0"/>
            </a:rPr>
            <a:t> year </a:t>
          </a:r>
          <a:r>
            <a:rPr lang="en-US" sz="1000" b="0" i="0">
              <a:effectLst/>
              <a:latin typeface="Arial" panose="020B0604020202020204" pitchFamily="34" charset="0"/>
              <a:ea typeface="+mn-ea"/>
              <a:cs typeface="Arial" panose="020B0604020202020204" pitchFamily="34" charset="0"/>
            </a:rPr>
            <a:t>2024. </a:t>
          </a:r>
          <a:r>
            <a:rPr lang="en-US" sz="1000" b="0" i="0" baseline="0">
              <a:effectLst/>
              <a:latin typeface="Arial" panose="020B0604020202020204" pitchFamily="34" charset="0"/>
              <a:ea typeface="+mn-ea"/>
              <a:cs typeface="Arial" panose="020B0604020202020204" pitchFamily="34" charset="0"/>
            </a:rPr>
            <a:t>This adjustment also normalizes out of results the depreciation expense associated with coal-fired resources in the Test Period.  </a:t>
          </a:r>
          <a:endParaRPr lang="en-US" sz="1000">
            <a:effectLst/>
            <a:latin typeface="Arial" panose="020B0604020202020204" pitchFamily="34" charset="0"/>
            <a:cs typeface="Arial" panose="020B0604020202020204" pitchFamily="34" charset="0"/>
          </a:endParaRPr>
        </a:p>
        <a:p>
          <a:pPr algn="l" rtl="0">
            <a:defRPr sz="1000"/>
          </a:pPr>
          <a:endParaRPr lang="en-US" sz="1000" b="0" i="0" strike="noStrike">
            <a:solidFill>
              <a:srgbClr val="000000"/>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0" i="1">
              <a:effectLst/>
              <a:latin typeface="Arial" panose="020B0604020202020204" pitchFamily="34" charset="0"/>
              <a:ea typeface="+mn-ea"/>
              <a:cs typeface="Arial" panose="020B0604020202020204" pitchFamily="34" charset="0"/>
            </a:rPr>
            <a:t>This rebuttal</a:t>
          </a:r>
          <a:r>
            <a:rPr lang="en-US" sz="1000" b="0" i="1" baseline="0">
              <a:effectLst/>
              <a:latin typeface="Arial" panose="020B0604020202020204" pitchFamily="34" charset="0"/>
              <a:ea typeface="+mn-ea"/>
              <a:cs typeface="Arial" panose="020B0604020202020204" pitchFamily="34" charset="0"/>
            </a:rPr>
            <a:t> adjustment calculates amortization expense on the plant additions included in adjustment 8.4_R.</a:t>
          </a:r>
          <a:endParaRPr lang="en-US" sz="1000">
            <a:effectLst/>
            <a:latin typeface="Arial" panose="020B0604020202020204" pitchFamily="34" charset="0"/>
            <a:cs typeface="Arial" panose="020B0604020202020204" pitchFamily="34" charset="0"/>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103717</xdr:colOff>
      <xdr:row>54</xdr:row>
      <xdr:rowOff>91439</xdr:rowOff>
    </xdr:from>
    <xdr:to>
      <xdr:col>10</xdr:col>
      <xdr:colOff>455083</xdr:colOff>
      <xdr:row>61</xdr:row>
      <xdr:rowOff>74083</xdr:rowOff>
    </xdr:to>
    <xdr:sp macro="" textlink="">
      <xdr:nvSpPr>
        <xdr:cNvPr id="2" name="Text 12">
          <a:extLst>
            <a:ext uri="{FF2B5EF4-FFF2-40B4-BE49-F238E27FC236}">
              <a16:creationId xmlns:a16="http://schemas.microsoft.com/office/drawing/2014/main" id="{7A2185B1-5856-4A47-A36D-5FF772635135}"/>
            </a:ext>
          </a:extLst>
        </xdr:cNvPr>
        <xdr:cNvSpPr txBox="1">
          <a:spLocks noChangeArrowheads="1"/>
        </xdr:cNvSpPr>
      </xdr:nvSpPr>
      <xdr:spPr bwMode="auto">
        <a:xfrm>
          <a:off x="103717" y="8092439"/>
          <a:ext cx="7230533" cy="1019811"/>
        </a:xfrm>
        <a:prstGeom prst="rect">
          <a:avLst/>
        </a:prstGeom>
        <a:solidFill>
          <a:srgbClr val="FFFFFF"/>
        </a:solidFill>
        <a:ln w="1">
          <a:noFill/>
          <a:miter lim="800000"/>
          <a:headEnd/>
          <a:tailEnd/>
        </a:ln>
      </xdr:spPr>
      <xdr:txBody>
        <a:bodyPr vertOverflow="clip" wrap="square" lIns="27432" tIns="18288" rIns="0" bIns="0" anchor="t" upright="1"/>
        <a:lstStyle/>
        <a:p>
          <a:pPr rtl="0" eaLnBrk="1" fontAlgn="auto" latinLnBrk="0" hangingPunct="1"/>
          <a:r>
            <a:rPr lang="en-US" sz="1000" b="0" i="0">
              <a:effectLst/>
              <a:latin typeface="Arial" panose="020B0604020202020204" pitchFamily="34" charset="0"/>
              <a:ea typeface="+mn-ea"/>
              <a:cs typeface="Arial" panose="020B0604020202020204" pitchFamily="34" charset="0"/>
            </a:rPr>
            <a:t>This adjustment steps forward the depreciation reserve through calendar year 2024.  This adjustment reflects reserve balances on the Average-of-Monthly-Averages (AMA) methodology, consistent with the methodology used to include electric plant in-service items in rate base for the calendar year 2024. </a:t>
          </a:r>
        </a:p>
        <a:p>
          <a:pPr rtl="0" eaLnBrk="1" fontAlgn="auto" latinLnBrk="0" hangingPunct="1"/>
          <a:endParaRPr lang="en-US" sz="1000" b="0" i="0">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000" b="0" i="1">
              <a:effectLst/>
              <a:latin typeface="Arial" panose="020B0604020202020204" pitchFamily="34" charset="0"/>
              <a:ea typeface="+mn-ea"/>
              <a:cs typeface="Arial" panose="020B0604020202020204" pitchFamily="34" charset="0"/>
            </a:rPr>
            <a:t>This rebuttal</a:t>
          </a:r>
          <a:r>
            <a:rPr lang="en-US" sz="1000" b="0" i="1" baseline="0">
              <a:effectLst/>
              <a:latin typeface="Arial" panose="020B0604020202020204" pitchFamily="34" charset="0"/>
              <a:ea typeface="+mn-ea"/>
              <a:cs typeface="Arial" panose="020B0604020202020204" pitchFamily="34" charset="0"/>
            </a:rPr>
            <a:t> reserve adjustment includes the changes made to depreciation expense in adjustment 6.1_R.</a:t>
          </a:r>
          <a:endParaRPr lang="en-US" sz="1000">
            <a:effectLst/>
            <a:latin typeface="Arial" panose="020B0604020202020204" pitchFamily="34" charset="0"/>
            <a:cs typeface="Arial" panose="020B0604020202020204" pitchFamily="34" charset="0"/>
          </a:endParaRPr>
        </a:p>
        <a:p>
          <a:pPr rtl="0" eaLnBrk="1" fontAlgn="auto" latinLnBrk="0" hangingPunct="1"/>
          <a:endParaRPr lang="en-US" sz="10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114301</xdr:colOff>
      <xdr:row>55</xdr:row>
      <xdr:rowOff>76200</xdr:rowOff>
    </xdr:from>
    <xdr:to>
      <xdr:col>10</xdr:col>
      <xdr:colOff>455083</xdr:colOff>
      <xdr:row>63</xdr:row>
      <xdr:rowOff>84667</xdr:rowOff>
    </xdr:to>
    <xdr:sp macro="" textlink="">
      <xdr:nvSpPr>
        <xdr:cNvPr id="2" name="Text 12">
          <a:extLst>
            <a:ext uri="{FF2B5EF4-FFF2-40B4-BE49-F238E27FC236}">
              <a16:creationId xmlns:a16="http://schemas.microsoft.com/office/drawing/2014/main" id="{6168D182-FE51-454D-8DF1-ADBD994BD76D}"/>
            </a:ext>
          </a:extLst>
        </xdr:cNvPr>
        <xdr:cNvSpPr txBox="1">
          <a:spLocks noChangeArrowheads="1"/>
        </xdr:cNvSpPr>
      </xdr:nvSpPr>
      <xdr:spPr bwMode="auto">
        <a:xfrm>
          <a:off x="114301" y="8225367"/>
          <a:ext cx="6944782" cy="1193800"/>
        </a:xfrm>
        <a:prstGeom prst="rect">
          <a:avLst/>
        </a:prstGeom>
        <a:solidFill>
          <a:srgbClr val="FFFFFF"/>
        </a:solidFill>
        <a:ln w="1">
          <a:noFill/>
          <a:miter lim="800000"/>
          <a:headEnd/>
          <a:tailEnd/>
        </a:ln>
      </xdr:spPr>
      <xdr:txBody>
        <a:bodyPr vertOverflow="clip" wrap="square" lIns="27432" tIns="18288" rIns="0" bIns="0" anchor="t" upright="1"/>
        <a:lstStyle/>
        <a:p>
          <a:pPr rtl="0" eaLnBrk="1" fontAlgn="auto" latinLnBrk="0" hangingPunct="1"/>
          <a:r>
            <a:rPr lang="en-US" sz="1000" b="0" i="0">
              <a:effectLst/>
              <a:latin typeface="Arial" panose="020B0604020202020204" pitchFamily="34" charset="0"/>
              <a:ea typeface="+mn-ea"/>
              <a:cs typeface="Arial" panose="020B0604020202020204" pitchFamily="34" charset="0"/>
            </a:rPr>
            <a:t>This adjustment steps forward the amortization reserve through calendar year 2024.  This adjustment reflects reserve balances on the Average-of-Monthly-Averages (AMA) methodology, consistent with the methodology used to include electric plant in-service items in rate base for the calendar year 2024. </a:t>
          </a:r>
        </a:p>
        <a:p>
          <a:pPr rtl="0" eaLnBrk="1" fontAlgn="auto" latinLnBrk="0" hangingPunct="1"/>
          <a:endParaRPr lang="en-US" sz="1000" b="0" i="0">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000" b="0" i="1">
              <a:effectLst/>
              <a:latin typeface="Arial" panose="020B0604020202020204" pitchFamily="34" charset="0"/>
              <a:ea typeface="+mn-ea"/>
              <a:cs typeface="Arial" panose="020B0604020202020204" pitchFamily="34" charset="0"/>
            </a:rPr>
            <a:t>This rebuttal</a:t>
          </a:r>
          <a:r>
            <a:rPr lang="en-US" sz="1000" b="0" i="1" baseline="0">
              <a:effectLst/>
              <a:latin typeface="Arial" panose="020B0604020202020204" pitchFamily="34" charset="0"/>
              <a:ea typeface="+mn-ea"/>
              <a:cs typeface="Arial" panose="020B0604020202020204" pitchFamily="34" charset="0"/>
            </a:rPr>
            <a:t> reserve adjustment includes the changes made to amortization expense in adjustment 6.1.1_R.</a:t>
          </a:r>
          <a:endParaRPr lang="en-US" sz="1000">
            <a:effectLst/>
            <a:latin typeface="Arial" panose="020B0604020202020204" pitchFamily="34" charset="0"/>
            <a:cs typeface="Arial" panose="020B0604020202020204" pitchFamily="34" charset="0"/>
          </a:endParaRPr>
        </a:p>
        <a:p>
          <a:pPr rtl="0" eaLnBrk="1" fontAlgn="auto" latinLnBrk="0" hangingPunct="1"/>
          <a:endParaRPr lang="en-US" sz="9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SHR02\PD\SLREG1\ARCHIVE\2007\SEMI%20Dec%202007\8%20-%20Rate%20Base\Misc%20Rate%20Base\8.7%20-%20Misc%20Rate%20Base%20Adjustment%20-%20BE%20Av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SHR02\PD\SLREG1\ARCHIVE\2007\SEMI%20Dec%202007\8%20-%20Rate%20Base\Misc%20Rate%20Base\M&amp;S%20Analysis\Total%20Company%203%2020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TRATMKT\Dsmmkt\Arnold\Amortization%20Schedules\WZAMT20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Joanne\SAP\RC_CCvlooku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p17149\Local%20Settings\Temporary%20Internet%20Files\OLK7\WA%20SB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acificorp.us\dfs\2017\ROO%20-%20DECEMBER%202017\8%20-%20Rate%20Base\WA%20ONLY%20-%20End-of-Period%20Plant%20Balance\JAM%20Extract%20Year%20End%20-%20Actuals%20(14-07-45).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WINDOWS\TEMP\RECOV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SHR02\PD\SLREG1\ARCHIVE\2006\SEMI%20Mar%202006\Tab%20%234%20-%20O&amp;M\Affiliate%20Management%20Fee%20Commitment\MGMT%20FEE%20ACTUALS%20FY%202001%20thru%2020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cificorp.us\dfs\DSMRecov\2001\RECOV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SHR02\PD\SLREG1\ARCHIVE\2006\0306%20SEMI\Tab%20%238%20-%20Rate%20Base\Major%20Plant%20Additions\Major%20Plant%20Addition%20Adjustmen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ARCHIVE\2022\WY%20GRC%20(Base%20Jun22_Test_12XX)\Direct\6%20-%20Depr\Hydro%20Decommissioning\Hydro%20Decommissioning%20adj_WY_WA%20GRC%202024_2025_SC%20edits%20(USE%20TH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OREGON</v>
          </cell>
          <cell r="AL15">
            <v>2</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922</v>
          </cell>
        </row>
        <row r="242">
          <cell r="AK242">
            <v>923</v>
          </cell>
        </row>
        <row r="243">
          <cell r="AK243">
            <v>924</v>
          </cell>
        </row>
        <row r="244">
          <cell r="AK244">
            <v>925</v>
          </cell>
        </row>
        <row r="245">
          <cell r="AK245">
            <v>926</v>
          </cell>
        </row>
        <row r="246">
          <cell r="AK246">
            <v>927</v>
          </cell>
        </row>
        <row r="247">
          <cell r="AK247">
            <v>928</v>
          </cell>
        </row>
        <row r="248">
          <cell r="AK248">
            <v>929</v>
          </cell>
        </row>
        <row r="249">
          <cell r="AK249">
            <v>930</v>
          </cell>
        </row>
        <row r="250">
          <cell r="AK250">
            <v>931</v>
          </cell>
        </row>
        <row r="251">
          <cell r="AK251">
            <v>935</v>
          </cell>
        </row>
        <row r="252">
          <cell r="AK252">
            <v>1869</v>
          </cell>
        </row>
        <row r="253">
          <cell r="AK253">
            <v>2281</v>
          </cell>
        </row>
        <row r="254">
          <cell r="AK254">
            <v>2282</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2.2940681663414002E-2</v>
          </cell>
          <cell r="G4">
            <v>0.33475636880285425</v>
          </cell>
          <cell r="H4">
            <v>9.1691028651668255E-2</v>
          </cell>
          <cell r="I4">
            <v>0.13383388602381463</v>
          </cell>
          <cell r="J4">
            <v>0.1130833583173852</v>
          </cell>
          <cell r="K4">
            <v>0.3714362910447892</v>
          </cell>
          <cell r="L4">
            <v>4.3566100607818306E-2</v>
          </cell>
          <cell r="M4">
            <v>2.075052770642943E-2</v>
          </cell>
          <cell r="N4">
            <v>1.7756432056413294E-3</v>
          </cell>
          <cell r="O4">
            <v>0</v>
          </cell>
          <cell r="P4">
            <v>0</v>
          </cell>
          <cell r="S4" t="str">
            <v>SG</v>
          </cell>
          <cell r="V4">
            <v>1</v>
          </cell>
          <cell r="W4">
            <v>2.6279504915630095E-2</v>
          </cell>
          <cell r="X4">
            <v>0.33717881920133841</v>
          </cell>
          <cell r="Y4">
            <v>9.831704306078197E-2</v>
          </cell>
          <cell r="Z4">
            <v>0.12947098714244668</v>
          </cell>
          <cell r="AA4">
            <v>0.11425312055562384</v>
          </cell>
          <cell r="AB4">
            <v>0.36297363404100813</v>
          </cell>
          <cell r="AC4">
            <v>4.397854045954528E-2</v>
          </cell>
          <cell r="AD4">
            <v>1.5217866586822837E-2</v>
          </cell>
          <cell r="AE4">
            <v>1.8014711792495054E-3</v>
          </cell>
          <cell r="AF4">
            <v>0</v>
          </cell>
          <cell r="AG4">
            <v>0</v>
          </cell>
        </row>
        <row r="5">
          <cell r="B5" t="str">
            <v>SG-P</v>
          </cell>
          <cell r="E5">
            <v>1</v>
          </cell>
          <cell r="F5">
            <v>2.2940681663414002E-2</v>
          </cell>
          <cell r="G5">
            <v>0.33475636880285425</v>
          </cell>
          <cell r="H5">
            <v>9.1691028651668255E-2</v>
          </cell>
          <cell r="I5">
            <v>0.13383388602381463</v>
          </cell>
          <cell r="J5">
            <v>0.1130833583173852</v>
          </cell>
          <cell r="K5">
            <v>0.3714362910447892</v>
          </cell>
          <cell r="L5">
            <v>4.3566100607818306E-2</v>
          </cell>
          <cell r="M5">
            <v>2.075052770642943E-2</v>
          </cell>
          <cell r="N5">
            <v>1.7756432056413294E-3</v>
          </cell>
          <cell r="O5">
            <v>0</v>
          </cell>
          <cell r="P5">
            <v>0</v>
          </cell>
          <cell r="S5" t="str">
            <v>SG-P</v>
          </cell>
          <cell r="V5">
            <v>1</v>
          </cell>
          <cell r="W5">
            <v>2.6279504915630095E-2</v>
          </cell>
          <cell r="X5">
            <v>0.33717881920133841</v>
          </cell>
          <cell r="Y5">
            <v>9.831704306078197E-2</v>
          </cell>
          <cell r="Z5">
            <v>0.12947098714244668</v>
          </cell>
          <cell r="AA5">
            <v>0.11425312055562384</v>
          </cell>
          <cell r="AB5">
            <v>0.36297363404100813</v>
          </cell>
          <cell r="AC5">
            <v>4.397854045954528E-2</v>
          </cell>
          <cell r="AD5">
            <v>1.5217866586822837E-2</v>
          </cell>
          <cell r="AE5">
            <v>1.8014711792495054E-3</v>
          </cell>
          <cell r="AF5">
            <v>0</v>
          </cell>
          <cell r="AG5">
            <v>0</v>
          </cell>
        </row>
        <row r="6">
          <cell r="B6" t="str">
            <v>SG-U</v>
          </cell>
          <cell r="E6">
            <v>1</v>
          </cell>
          <cell r="F6">
            <v>2.2940681663414002E-2</v>
          </cell>
          <cell r="G6">
            <v>0.33475636880285425</v>
          </cell>
          <cell r="H6">
            <v>9.1691028651668255E-2</v>
          </cell>
          <cell r="I6">
            <v>0.13383388602381463</v>
          </cell>
          <cell r="J6">
            <v>0.1130833583173852</v>
          </cell>
          <cell r="K6">
            <v>0.3714362910447892</v>
          </cell>
          <cell r="L6">
            <v>4.3566100607818306E-2</v>
          </cell>
          <cell r="M6">
            <v>2.075052770642943E-2</v>
          </cell>
          <cell r="N6">
            <v>1.7756432056413294E-3</v>
          </cell>
          <cell r="O6">
            <v>0</v>
          </cell>
          <cell r="P6">
            <v>0</v>
          </cell>
          <cell r="S6" t="str">
            <v>SG-U</v>
          </cell>
          <cell r="V6">
            <v>1</v>
          </cell>
          <cell r="W6">
            <v>2.6279504915630095E-2</v>
          </cell>
          <cell r="X6">
            <v>0.33717881920133841</v>
          </cell>
          <cell r="Y6">
            <v>9.831704306078197E-2</v>
          </cell>
          <cell r="Z6">
            <v>0.12947098714244668</v>
          </cell>
          <cell r="AA6">
            <v>0.11425312055562384</v>
          </cell>
          <cell r="AB6">
            <v>0.36297363404100813</v>
          </cell>
          <cell r="AC6">
            <v>4.397854045954528E-2</v>
          </cell>
          <cell r="AD6">
            <v>1.5217866586822837E-2</v>
          </cell>
          <cell r="AE6">
            <v>1.8014711792495054E-3</v>
          </cell>
          <cell r="AF6">
            <v>0</v>
          </cell>
          <cell r="AG6">
            <v>0</v>
          </cell>
        </row>
        <row r="7">
          <cell r="B7" t="str">
            <v>DGP</v>
          </cell>
          <cell r="E7">
            <v>1</v>
          </cell>
          <cell r="F7">
            <v>4.0785505070294242E-2</v>
          </cell>
          <cell r="G7">
            <v>0.59515265402493922</v>
          </cell>
          <cell r="H7">
            <v>0.16301455069389503</v>
          </cell>
          <cell r="I7">
            <v>0.20104729021087153</v>
          </cell>
          <cell r="J7">
            <v>0.20104729021087153</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0.1983463022900146</v>
          </cell>
          <cell r="AA7">
            <v>0.1983463022900146</v>
          </cell>
          <cell r="AB7">
            <v>0</v>
          </cell>
          <cell r="AC7">
            <v>0</v>
          </cell>
          <cell r="AD7">
            <v>0</v>
          </cell>
          <cell r="AE7">
            <v>0</v>
          </cell>
          <cell r="AF7">
            <v>0</v>
          </cell>
          <cell r="AG7">
            <v>0</v>
          </cell>
        </row>
        <row r="8">
          <cell r="B8" t="str">
            <v>DGU</v>
          </cell>
          <cell r="E8">
            <v>1</v>
          </cell>
          <cell r="F8">
            <v>0</v>
          </cell>
          <cell r="G8">
            <v>0</v>
          </cell>
          <cell r="H8">
            <v>0</v>
          </cell>
          <cell r="I8">
            <v>4.74266813229181E-2</v>
          </cell>
          <cell r="J8">
            <v>0</v>
          </cell>
          <cell r="K8">
            <v>0.84894181277566561</v>
          </cell>
          <cell r="L8">
            <v>9.9573157812704136E-2</v>
          </cell>
          <cell r="M8">
            <v>4.74266813229181E-2</v>
          </cell>
          <cell r="N8">
            <v>4.0583480887121338E-3</v>
          </cell>
          <cell r="O8">
            <v>0</v>
          </cell>
          <cell r="P8">
            <v>0</v>
          </cell>
          <cell r="S8" t="str">
            <v>DGU</v>
          </cell>
          <cell r="V8">
            <v>0.99999999999999989</v>
          </cell>
          <cell r="W8">
            <v>0</v>
          </cell>
          <cell r="X8">
            <v>0</v>
          </cell>
          <cell r="Y8">
            <v>0</v>
          </cell>
          <cell r="Z8">
            <v>3.5893606401678886E-2</v>
          </cell>
          <cell r="AA8">
            <v>0</v>
          </cell>
          <cell r="AB8">
            <v>0.85612741313794338</v>
          </cell>
          <cell r="AC8">
            <v>0.1037299421945317</v>
          </cell>
          <cell r="AD8">
            <v>3.5893606401678886E-2</v>
          </cell>
          <cell r="AE8">
            <v>4.2490382658460371E-3</v>
          </cell>
          <cell r="AF8">
            <v>0</v>
          </cell>
          <cell r="AG8">
            <v>0</v>
          </cell>
        </row>
        <row r="9">
          <cell r="B9" t="str">
            <v>SC</v>
          </cell>
          <cell r="E9">
            <v>0.99999999999999989</v>
          </cell>
          <cell r="F9">
            <v>2.348981895441693E-2</v>
          </cell>
          <cell r="G9">
            <v>0.33778159708348965</v>
          </cell>
          <cell r="H9">
            <v>9.3411955005935826E-2</v>
          </cell>
          <cell r="I9">
            <v>0.12861320202880014</v>
          </cell>
          <cell r="J9">
            <v>0.10905527095120804</v>
          </cell>
          <cell r="K9">
            <v>0.3722701578001314</v>
          </cell>
          <cell r="L9">
            <v>4.2627549690939119E-2</v>
          </cell>
          <cell r="M9">
            <v>1.955793107759209E-2</v>
          </cell>
          <cell r="N9">
            <v>1.8057194362869078E-3</v>
          </cell>
          <cell r="O9">
            <v>0</v>
          </cell>
          <cell r="P9">
            <v>0</v>
          </cell>
          <cell r="S9" t="str">
            <v>SC</v>
          </cell>
          <cell r="V9">
            <v>1.0000000000000002</v>
          </cell>
          <cell r="W9">
            <v>2.6458852698436015E-2</v>
          </cell>
          <cell r="X9">
            <v>0.34084396748895357</v>
          </cell>
          <cell r="Y9">
            <v>0.10022462750815073</v>
          </cell>
          <cell r="Z9">
            <v>0.12402268189645978</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2.1293269790405221E-2</v>
          </cell>
          <cell r="G10">
            <v>0.32568068396094801</v>
          </cell>
          <cell r="H10">
            <v>8.65282495888655E-2</v>
          </cell>
          <cell r="I10">
            <v>0.14949593800885808</v>
          </cell>
          <cell r="J10">
            <v>0.12516762041591664</v>
          </cell>
          <cell r="K10">
            <v>0.36893469077876273</v>
          </cell>
          <cell r="L10">
            <v>4.6381753358455874E-2</v>
          </cell>
          <cell r="M10">
            <v>2.4328317592941448E-2</v>
          </cell>
          <cell r="N10">
            <v>1.6854145137045939E-3</v>
          </cell>
          <cell r="O10">
            <v>0</v>
          </cell>
          <cell r="P10">
            <v>0</v>
          </cell>
          <cell r="S10" t="str">
            <v>SE</v>
          </cell>
          <cell r="V10">
            <v>0.99999999999999978</v>
          </cell>
          <cell r="W10">
            <v>2.5741461567212319E-2</v>
          </cell>
          <cell r="X10">
            <v>0.32618337433849304</v>
          </cell>
          <cell r="Y10">
            <v>9.2594289718675726E-2</v>
          </cell>
          <cell r="Z10">
            <v>0.14581590288040736</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2.1293269790405221E-2</v>
          </cell>
          <cell r="G11">
            <v>0.32568068396094801</v>
          </cell>
          <cell r="H11">
            <v>8.65282495888655E-2</v>
          </cell>
          <cell r="I11">
            <v>0.14949593800885808</v>
          </cell>
          <cell r="J11">
            <v>0.12516762041591664</v>
          </cell>
          <cell r="K11">
            <v>0.36893469077876273</v>
          </cell>
          <cell r="L11">
            <v>4.6381753358455874E-2</v>
          </cell>
          <cell r="M11">
            <v>2.4328317592941448E-2</v>
          </cell>
          <cell r="N11">
            <v>1.6854145137045939E-3</v>
          </cell>
          <cell r="O11">
            <v>0</v>
          </cell>
          <cell r="P11">
            <v>0</v>
          </cell>
          <cell r="S11" t="str">
            <v>SE-P</v>
          </cell>
          <cell r="V11">
            <v>0.99999999999999978</v>
          </cell>
          <cell r="W11">
            <v>2.5741461567212319E-2</v>
          </cell>
          <cell r="X11">
            <v>0.32618337433849304</v>
          </cell>
          <cell r="Y11">
            <v>9.2594289718675726E-2</v>
          </cell>
          <cell r="Z11">
            <v>0.14581590288040736</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2.1293269790405221E-2</v>
          </cell>
          <cell r="G12">
            <v>0.32568068396094801</v>
          </cell>
          <cell r="H12">
            <v>8.65282495888655E-2</v>
          </cell>
          <cell r="I12">
            <v>0.14949593800885808</v>
          </cell>
          <cell r="J12">
            <v>0.12516762041591664</v>
          </cell>
          <cell r="K12">
            <v>0.36893469077876273</v>
          </cell>
          <cell r="L12">
            <v>4.6381753358455874E-2</v>
          </cell>
          <cell r="M12">
            <v>2.4328317592941448E-2</v>
          </cell>
          <cell r="N12">
            <v>1.6854145137045939E-3</v>
          </cell>
          <cell r="O12">
            <v>0</v>
          </cell>
          <cell r="P12">
            <v>0</v>
          </cell>
          <cell r="S12" t="str">
            <v>SE-U</v>
          </cell>
          <cell r="V12">
            <v>0.99999999999999978</v>
          </cell>
          <cell r="W12">
            <v>2.5741461567212319E-2</v>
          </cell>
          <cell r="X12">
            <v>0.32618337433849304</v>
          </cell>
          <cell r="Y12">
            <v>9.2594289718675726E-2</v>
          </cell>
          <cell r="Z12">
            <v>0.14581590288040736</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1.0000000000000002</v>
          </cell>
          <cell r="F13">
            <v>3.8114229344343345E-2</v>
          </cell>
          <cell r="G13">
            <v>0.58295735712246155</v>
          </cell>
          <cell r="H13">
            <v>0.15488262639121153</v>
          </cell>
          <cell r="I13">
            <v>0.22404578714198367</v>
          </cell>
          <cell r="J13">
            <v>0.22404578714198367</v>
          </cell>
          <cell r="K13">
            <v>0</v>
          </cell>
          <cell r="L13">
            <v>0</v>
          </cell>
          <cell r="M13">
            <v>0</v>
          </cell>
          <cell r="N13">
            <v>0</v>
          </cell>
          <cell r="O13">
            <v>0</v>
          </cell>
          <cell r="P13">
            <v>0</v>
          </cell>
          <cell r="S13" t="str">
            <v>DEP</v>
          </cell>
          <cell r="V13">
            <v>0.99999999999999989</v>
          </cell>
          <cell r="W13">
            <v>4.4919022231823383E-2</v>
          </cell>
          <cell r="X13">
            <v>0.56919216514979987</v>
          </cell>
          <cell r="Y13">
            <v>0.16157765352806724</v>
          </cell>
          <cell r="Z13">
            <v>0.2243111590903096</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5.5124981028939236E-2</v>
          </cell>
          <cell r="J14">
            <v>0</v>
          </cell>
          <cell r="K14">
            <v>0.83596071748083112</v>
          </cell>
          <cell r="L14">
            <v>0.10509535911006192</v>
          </cell>
          <cell r="M14">
            <v>5.5124981028939236E-2</v>
          </cell>
          <cell r="N14">
            <v>3.8189423801677424E-3</v>
          </cell>
          <cell r="O14">
            <v>0</v>
          </cell>
          <cell r="P14">
            <v>0</v>
          </cell>
          <cell r="S14" t="str">
            <v>DEU</v>
          </cell>
          <cell r="V14">
            <v>1.0000000000000002</v>
          </cell>
          <cell r="W14">
            <v>0</v>
          </cell>
          <cell r="X14">
            <v>0</v>
          </cell>
          <cell r="Y14">
            <v>0</v>
          </cell>
          <cell r="Z14">
            <v>4.0454086731165573E-2</v>
          </cell>
          <cell r="AA14">
            <v>0</v>
          </cell>
          <cell r="AB14">
            <v>0.84999229895882489</v>
          </cell>
          <cell r="AC14">
            <v>0.1055186009272653</v>
          </cell>
          <cell r="AD14">
            <v>4.0454086731165573E-2</v>
          </cell>
          <cell r="AE14">
            <v>4.0350133827443879E-3</v>
          </cell>
          <cell r="AF14">
            <v>0</v>
          </cell>
          <cell r="AG14">
            <v>0</v>
          </cell>
        </row>
        <row r="15">
          <cell r="B15" t="str">
            <v>SO</v>
          </cell>
          <cell r="E15">
            <v>1</v>
          </cell>
          <cell r="F15">
            <v>2.8834295669603726E-2</v>
          </cell>
          <cell r="G15">
            <v>0.32307147045647827</v>
          </cell>
          <cell r="H15">
            <v>8.3797901375809114E-2</v>
          </cell>
          <cell r="I15">
            <v>0.12254573738927924</v>
          </cell>
          <cell r="J15">
            <v>0.10144960647871233</v>
          </cell>
          <cell r="K15">
            <v>0.39125388583585713</v>
          </cell>
          <cell r="L15">
            <v>4.9238339420471261E-2</v>
          </cell>
          <cell r="M15">
            <v>2.1096130910566897E-2</v>
          </cell>
          <cell r="N15">
            <v>1.2583698525015072E-3</v>
          </cell>
          <cell r="O15">
            <v>0</v>
          </cell>
          <cell r="P15">
            <v>0</v>
          </cell>
          <cell r="S15" t="str">
            <v>SO</v>
          </cell>
          <cell r="V15">
            <v>0.99999999999999967</v>
          </cell>
          <cell r="W15">
            <v>3.0753840533129823E-2</v>
          </cell>
          <cell r="X15">
            <v>0.32309255860229802</v>
          </cell>
          <cell r="Y15">
            <v>8.7578682685102299E-2</v>
          </cell>
          <cell r="Z15">
            <v>0.11921353724026731</v>
          </cell>
          <cell r="AA15">
            <v>0.10195322355099581</v>
          </cell>
          <cell r="AB15">
            <v>0.38816721801297854</v>
          </cell>
          <cell r="AC15">
            <v>4.9890998416174517E-2</v>
          </cell>
          <cell r="AD15">
            <v>1.7260313689271493E-2</v>
          </cell>
          <cell r="AE15">
            <v>1.3031645100492425E-3</v>
          </cell>
          <cell r="AF15">
            <v>0</v>
          </cell>
          <cell r="AG15">
            <v>0</v>
          </cell>
        </row>
        <row r="16">
          <cell r="B16" t="str">
            <v>SO-P</v>
          </cell>
          <cell r="E16">
            <v>1</v>
          </cell>
          <cell r="F16">
            <v>2.8834295669603726E-2</v>
          </cell>
          <cell r="G16">
            <v>0.32307147045647827</v>
          </cell>
          <cell r="H16">
            <v>8.3797901375809114E-2</v>
          </cell>
          <cell r="I16">
            <v>0.12254573738927924</v>
          </cell>
          <cell r="J16">
            <v>0.10144960647871233</v>
          </cell>
          <cell r="K16">
            <v>0.39125388583585713</v>
          </cell>
          <cell r="L16">
            <v>4.9238339420471261E-2</v>
          </cell>
          <cell r="M16">
            <v>2.1096130910566897E-2</v>
          </cell>
          <cell r="N16">
            <v>1.2583698525015072E-3</v>
          </cell>
          <cell r="O16">
            <v>0</v>
          </cell>
          <cell r="P16">
            <v>0</v>
          </cell>
          <cell r="S16" t="str">
            <v>SO-P</v>
          </cell>
          <cell r="V16">
            <v>0.99999999999999967</v>
          </cell>
          <cell r="W16">
            <v>3.0753840533129823E-2</v>
          </cell>
          <cell r="X16">
            <v>0.32309255860229802</v>
          </cell>
          <cell r="Y16">
            <v>8.7578682685102299E-2</v>
          </cell>
          <cell r="Z16">
            <v>0.11921353724026731</v>
          </cell>
          <cell r="AA16">
            <v>0.10195322355099581</v>
          </cell>
          <cell r="AB16">
            <v>0.38816721801297854</v>
          </cell>
          <cell r="AC16">
            <v>4.9890998416174517E-2</v>
          </cell>
          <cell r="AD16">
            <v>1.7260313689271493E-2</v>
          </cell>
          <cell r="AE16">
            <v>1.3031645100492425E-3</v>
          </cell>
          <cell r="AF16">
            <v>0</v>
          </cell>
          <cell r="AG16">
            <v>0</v>
          </cell>
        </row>
        <row r="17">
          <cell r="B17" t="str">
            <v>SO-U</v>
          </cell>
          <cell r="E17">
            <v>1</v>
          </cell>
          <cell r="F17">
            <v>2.8834295669603726E-2</v>
          </cell>
          <cell r="G17">
            <v>0.32307147045647827</v>
          </cell>
          <cell r="H17">
            <v>8.3797901375809114E-2</v>
          </cell>
          <cell r="I17">
            <v>0.12254573738927924</v>
          </cell>
          <cell r="J17">
            <v>0.10144960647871233</v>
          </cell>
          <cell r="K17">
            <v>0.39125388583585713</v>
          </cell>
          <cell r="L17">
            <v>4.9238339420471261E-2</v>
          </cell>
          <cell r="M17">
            <v>2.1096130910566897E-2</v>
          </cell>
          <cell r="N17">
            <v>1.2583698525015072E-3</v>
          </cell>
          <cell r="O17">
            <v>0</v>
          </cell>
          <cell r="P17">
            <v>0</v>
          </cell>
          <cell r="S17" t="str">
            <v>SO-U</v>
          </cell>
          <cell r="V17">
            <v>0.99999999999999967</v>
          </cell>
          <cell r="W17">
            <v>3.0753840533129823E-2</v>
          </cell>
          <cell r="X17">
            <v>0.32309255860229802</v>
          </cell>
          <cell r="Y17">
            <v>8.7578682685102299E-2</v>
          </cell>
          <cell r="Z17">
            <v>0.11921353724026731</v>
          </cell>
          <cell r="AA17">
            <v>0.10195322355099581</v>
          </cell>
          <cell r="AB17">
            <v>0.38816721801297854</v>
          </cell>
          <cell r="AC17">
            <v>4.9890998416174517E-2</v>
          </cell>
          <cell r="AD17">
            <v>1.7260313689271493E-2</v>
          </cell>
          <cell r="AE17">
            <v>1.3031645100492425E-3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2.8834295669603719E-2</v>
          </cell>
          <cell r="G20">
            <v>0.32307147045647816</v>
          </cell>
          <cell r="H20">
            <v>8.3797901375809086E-2</v>
          </cell>
          <cell r="I20">
            <v>0.12254573738927924</v>
          </cell>
          <cell r="J20">
            <v>0.10144960647871235</v>
          </cell>
          <cell r="K20">
            <v>0.39125388583585702</v>
          </cell>
          <cell r="L20">
            <v>4.9238339420471254E-2</v>
          </cell>
          <cell r="M20">
            <v>2.1096130910566894E-2</v>
          </cell>
          <cell r="N20">
            <v>1.258369852501507E-3</v>
          </cell>
          <cell r="O20">
            <v>0</v>
          </cell>
          <cell r="P20">
            <v>0</v>
          </cell>
          <cell r="S20" t="str">
            <v>GPS</v>
          </cell>
          <cell r="V20">
            <v>0.99999999999999989</v>
          </cell>
          <cell r="W20">
            <v>3.0753840533129826E-2</v>
          </cell>
          <cell r="X20">
            <v>0.32309255860229807</v>
          </cell>
          <cell r="Y20">
            <v>8.7578682685102299E-2</v>
          </cell>
          <cell r="Z20">
            <v>0.11921353724026731</v>
          </cell>
          <cell r="AA20">
            <v>0.10195322355099581</v>
          </cell>
          <cell r="AB20">
            <v>0.38816721801297865</v>
          </cell>
          <cell r="AC20">
            <v>4.9890998416174524E-2</v>
          </cell>
          <cell r="AD20">
            <v>1.7260313689271493E-2</v>
          </cell>
          <cell r="AE20">
            <v>1.3031645100492427E-3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0.99999927860852367</v>
          </cell>
          <cell r="F23">
            <v>2.9526556177757585E-2</v>
          </cell>
          <cell r="G23">
            <v>0.32806972922701166</v>
          </cell>
          <cell r="H23">
            <v>8.4135168092409715E-2</v>
          </cell>
          <cell r="I23">
            <v>0.12158650419618411</v>
          </cell>
          <cell r="J23">
            <v>0.10107360984219881</v>
          </cell>
          <cell r="K23">
            <v>0.38832220355750946</v>
          </cell>
          <cell r="L23">
            <v>4.7160470993733147E-2</v>
          </cell>
          <cell r="M23">
            <v>2.05128943539853E-2</v>
          </cell>
          <cell r="N23">
            <v>1.1986463639178265E-3</v>
          </cell>
          <cell r="O23">
            <v>0</v>
          </cell>
          <cell r="P23">
            <v>0</v>
          </cell>
          <cell r="S23" t="str">
            <v>SNP</v>
          </cell>
          <cell r="V23">
            <v>0.99999999999999967</v>
          </cell>
          <cell r="W23">
            <v>3.1270461003046167E-2</v>
          </cell>
          <cell r="X23">
            <v>0.326738686277952</v>
          </cell>
          <cell r="Y23">
            <v>8.7268934320604633E-2</v>
          </cell>
          <cell r="Z23">
            <v>0.1178129302314942</v>
          </cell>
          <cell r="AA23">
            <v>0.10087635837302644</v>
          </cell>
          <cell r="AB23">
            <v>0.38743430957171959</v>
          </cell>
          <cell r="AC23">
            <v>4.8231092121678518E-2</v>
          </cell>
          <cell r="AD23">
            <v>1.693657185846776E-2</v>
          </cell>
          <cell r="AE23">
            <v>1.2435864735048116E-3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0.99999589884087325</v>
          </cell>
          <cell r="F32">
            <v>8.1685532317483447E-2</v>
          </cell>
          <cell r="G32">
            <v>0.62114375093974794</v>
          </cell>
          <cell r="H32">
            <v>0.13924737123576664</v>
          </cell>
          <cell r="I32">
            <v>0.15791924434787524</v>
          </cell>
          <cell r="J32">
            <v>0.15791924434787524</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0.1573219670266624</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3.6357343692647003E-2</v>
          </cell>
          <cell r="J33">
            <v>0</v>
          </cell>
          <cell r="K33">
            <v>0.85960544568760167</v>
          </cell>
          <cell r="L33">
            <v>0.1040372106197512</v>
          </cell>
          <cell r="M33">
            <v>3.6357343692647003E-2</v>
          </cell>
          <cell r="N33">
            <v>0</v>
          </cell>
          <cell r="O33">
            <v>0</v>
          </cell>
          <cell r="P33">
            <v>0</v>
          </cell>
          <cell r="S33" t="str">
            <v>DNPDU</v>
          </cell>
          <cell r="V33">
            <v>1</v>
          </cell>
          <cell r="W33">
            <v>0</v>
          </cell>
          <cell r="X33">
            <v>0</v>
          </cell>
          <cell r="Y33">
            <v>0</v>
          </cell>
          <cell r="Z33">
            <v>3.610429053210832E-2</v>
          </cell>
          <cell r="AA33">
            <v>0</v>
          </cell>
          <cell r="AB33">
            <v>0.85842105655564793</v>
          </cell>
          <cell r="AC33">
            <v>0.10547465291224374</v>
          </cell>
          <cell r="AD33">
            <v>3.610429053210832E-2</v>
          </cell>
          <cell r="AE33">
            <v>0</v>
          </cell>
          <cell r="AF33">
            <v>0</v>
          </cell>
          <cell r="AG33">
            <v>0</v>
          </cell>
        </row>
        <row r="34">
          <cell r="B34" t="str">
            <v>SNPD</v>
          </cell>
          <cell r="E34">
            <v>0.99999768285553281</v>
          </cell>
          <cell r="F34">
            <v>4.6152117836446432E-2</v>
          </cell>
          <cell r="G34">
            <v>0.35094463821726063</v>
          </cell>
          <cell r="H34">
            <v>7.8674410306964523E-2</v>
          </cell>
          <cell r="I34">
            <v>0.10503950813832924</v>
          </cell>
          <cell r="J34">
            <v>8.9223971087787998E-2</v>
          </cell>
          <cell r="K34">
            <v>0.37393055691988819</v>
          </cell>
          <cell r="L34">
            <v>4.5256451436643544E-2</v>
          </cell>
          <cell r="M34">
            <v>1.5815537050541239E-2</v>
          </cell>
          <cell r="N34">
            <v>0</v>
          </cell>
          <cell r="O34">
            <v>0</v>
          </cell>
          <cell r="P34">
            <v>0</v>
          </cell>
          <cell r="S34" t="str">
            <v>SNPD</v>
          </cell>
          <cell r="V34">
            <v>1</v>
          </cell>
          <cell r="W34">
            <v>4.5918396361709315E-2</v>
          </cell>
          <cell r="X34">
            <v>0.35239333489135266</v>
          </cell>
          <cell r="Y34">
            <v>7.8433715405339346E-2</v>
          </cell>
          <cell r="Z34">
            <v>0.10468324128436825</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2.1293269790405221E-2</v>
          </cell>
          <cell r="G38">
            <v>0.32568068396094801</v>
          </cell>
          <cell r="H38">
            <v>8.65282495888655E-2</v>
          </cell>
          <cell r="I38">
            <v>0.14949593800885808</v>
          </cell>
          <cell r="J38">
            <v>0.12516762041591664</v>
          </cell>
          <cell r="K38">
            <v>0.36893469077876279</v>
          </cell>
          <cell r="L38">
            <v>4.6381753358455881E-2</v>
          </cell>
          <cell r="M38">
            <v>2.4328317592941448E-2</v>
          </cell>
          <cell r="N38">
            <v>1.6854145137045939E-3</v>
          </cell>
          <cell r="O38">
            <v>0</v>
          </cell>
          <cell r="P38">
            <v>0</v>
          </cell>
          <cell r="S38" t="str">
            <v>DNPGMU</v>
          </cell>
          <cell r="V38">
            <v>0.99999999999999978</v>
          </cell>
          <cell r="W38">
            <v>2.5741461567212326E-2</v>
          </cell>
          <cell r="X38">
            <v>0.32618337433849304</v>
          </cell>
          <cell r="Y38">
            <v>9.2594289718675754E-2</v>
          </cell>
          <cell r="Z38">
            <v>0.14581590288040736</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2.8364784752014781E-2</v>
          </cell>
          <cell r="G47">
            <v>0.33496679334315721</v>
          </cell>
          <cell r="H47">
            <v>8.015859733339864E-2</v>
          </cell>
          <cell r="I47">
            <v>8.1761442724129621E-2</v>
          </cell>
          <cell r="J47">
            <v>7.2908375207328999E-2</v>
          </cell>
          <cell r="K47">
            <v>0.43741895630001237</v>
          </cell>
          <cell r="L47">
            <v>3.732942554728734E-2</v>
          </cell>
          <cell r="M47">
            <v>8.8530675168006223E-3</v>
          </cell>
          <cell r="N47">
            <v>0</v>
          </cell>
          <cell r="O47">
            <v>0</v>
          </cell>
          <cell r="P47">
            <v>0</v>
          </cell>
          <cell r="S47" t="str">
            <v>CN</v>
          </cell>
          <cell r="V47">
            <v>1</v>
          </cell>
          <cell r="W47">
            <v>2.8617759392218493E-2</v>
          </cell>
          <cell r="X47">
            <v>0.33548393774517754</v>
          </cell>
          <cell r="Y47">
            <v>8.0736679765802635E-2</v>
          </cell>
          <cell r="Z47">
            <v>8.2286495009332716E-2</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0.68635987253155351</v>
          </cell>
          <cell r="H48">
            <v>0.16424805605042977</v>
          </cell>
          <cell r="I48">
            <v>0.14939207141801678</v>
          </cell>
          <cell r="J48">
            <v>0.14939207141801678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0.14162720963798953</v>
          </cell>
          <cell r="AA48">
            <v>0.14162720963798953</v>
          </cell>
          <cell r="AB48">
            <v>0</v>
          </cell>
          <cell r="AC48">
            <v>0</v>
          </cell>
          <cell r="AD48">
            <v>0</v>
          </cell>
          <cell r="AE48">
            <v>0</v>
          </cell>
          <cell r="AF48">
            <v>0</v>
          </cell>
          <cell r="AG48">
            <v>0</v>
          </cell>
        </row>
        <row r="49">
          <cell r="B49" t="str">
            <v>CNU</v>
          </cell>
          <cell r="E49">
            <v>0.99999999999999989</v>
          </cell>
          <cell r="F49">
            <v>0</v>
          </cell>
          <cell r="G49">
            <v>0</v>
          </cell>
          <cell r="H49">
            <v>0</v>
          </cell>
          <cell r="I49">
            <v>1.8306536360554217E-2</v>
          </cell>
          <cell r="J49">
            <v>0</v>
          </cell>
          <cell r="K49">
            <v>0.90450298872177803</v>
          </cell>
          <cell r="L49">
            <v>7.7190474917667715E-2</v>
          </cell>
          <cell r="M49">
            <v>1.8306536360554217E-2</v>
          </cell>
          <cell r="N49">
            <v>0</v>
          </cell>
          <cell r="O49">
            <v>0</v>
          </cell>
          <cell r="P49">
            <v>0</v>
          </cell>
          <cell r="S49" t="str">
            <v>CNU</v>
          </cell>
          <cell r="V49">
            <v>1</v>
          </cell>
          <cell r="W49">
            <v>0</v>
          </cell>
          <cell r="X49">
            <v>0</v>
          </cell>
          <cell r="Y49">
            <v>0</v>
          </cell>
          <cell r="Z49">
            <v>1.8453773183590979E-2</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1.0004507163465857</v>
          </cell>
          <cell r="F53">
            <v>1.1129308740645356E-3</v>
          </cell>
          <cell r="G53">
            <v>0.44015092031798225</v>
          </cell>
          <cell r="H53">
            <v>0.11352747017886516</v>
          </cell>
          <cell r="I53">
            <v>0.14645028475407687</v>
          </cell>
          <cell r="J53">
            <v>0.13404870039024339</v>
          </cell>
          <cell r="K53">
            <v>0.23049330421965644</v>
          </cell>
          <cell r="L53">
            <v>6.7410656935615959E-2</v>
          </cell>
          <cell r="M53">
            <v>1.2401584363833497E-2</v>
          </cell>
          <cell r="N53">
            <v>5.971898532912575E-3</v>
          </cell>
          <cell r="O53">
            <v>-1.6770774201727403E-4</v>
          </cell>
          <cell r="P53">
            <v>-4.4990417245705924E-3</v>
          </cell>
          <cell r="S53" t="str">
            <v>EXCTAX</v>
          </cell>
          <cell r="V53">
            <v>1.0000000000000009</v>
          </cell>
          <cell r="W53">
            <v>6.0243066596050391E-3</v>
          </cell>
          <cell r="X53">
            <v>0.37608180242414352</v>
          </cell>
          <cell r="Y53">
            <v>7.534275526718387E-2</v>
          </cell>
          <cell r="Z53">
            <v>0.11985627274733526</v>
          </cell>
          <cell r="AA53">
            <v>9.9379617533168291E-2</v>
          </cell>
          <cell r="AB53">
            <v>0.34179576421023633</v>
          </cell>
          <cell r="AC53">
            <v>5.9353288520957809E-2</v>
          </cell>
          <cell r="AD53">
            <v>2.0476655214166976E-2</v>
          </cell>
          <cell r="AE53">
            <v>5.1052944376450519E-3</v>
          </cell>
          <cell r="AF53">
            <v>2.1710900150793511E-2</v>
          </cell>
          <cell r="AG53">
            <v>-5.2703844178997143E-3</v>
          </cell>
        </row>
        <row r="54">
          <cell r="B54" t="str">
            <v>INT</v>
          </cell>
          <cell r="E54">
            <v>0.9999992826346098</v>
          </cell>
          <cell r="F54">
            <v>2.9361768467729522E-2</v>
          </cell>
          <cell r="G54">
            <v>0.32623877206819574</v>
          </cell>
          <cell r="H54">
            <v>8.366560971928598E-2</v>
          </cell>
          <cell r="I54">
            <v>0.12090792991626521</v>
          </cell>
          <cell r="J54">
            <v>0.1005095180256695</v>
          </cell>
          <cell r="K54">
            <v>0.38615497733945503</v>
          </cell>
          <cell r="L54">
            <v>4.6897268405117126E-2</v>
          </cell>
          <cell r="M54">
            <v>2.039841189059571E-2</v>
          </cell>
          <cell r="N54">
            <v>1.1919567185608012E-3</v>
          </cell>
          <cell r="O54">
            <v>0</v>
          </cell>
          <cell r="P54">
            <v>5.581E-3</v>
          </cell>
          <cell r="S54" t="str">
            <v>INT</v>
          </cell>
          <cell r="V54">
            <v>1</v>
          </cell>
          <cell r="W54">
            <v>3.1095940560188169E-2</v>
          </cell>
          <cell r="X54">
            <v>0.32491515766983475</v>
          </cell>
          <cell r="Y54">
            <v>8.678188639816134E-2</v>
          </cell>
          <cell r="Z54">
            <v>0.11715541626787224</v>
          </cell>
          <cell r="AA54">
            <v>0.10031336741694659</v>
          </cell>
          <cell r="AB54">
            <v>0.38527203868999987</v>
          </cell>
          <cell r="AC54">
            <v>4.7961914396547435E-2</v>
          </cell>
          <cell r="AD54">
            <v>1.6842048850925651E-2</v>
          </cell>
          <cell r="AE54">
            <v>1.2366460173961814E-3</v>
          </cell>
          <cell r="AF54">
            <v>0</v>
          </cell>
          <cell r="AG54">
            <v>5.581E-3</v>
          </cell>
        </row>
        <row r="55">
          <cell r="B55" t="str">
            <v>CIAC</v>
          </cell>
          <cell r="E55">
            <v>1</v>
          </cell>
          <cell r="F55">
            <v>2.0430513847173943E-2</v>
          </cell>
          <cell r="G55">
            <v>0.41851545369806725</v>
          </cell>
          <cell r="H55">
            <v>3.9702936788982388E-2</v>
          </cell>
          <cell r="I55">
            <v>7.7795659599528791E-2</v>
          </cell>
          <cell r="J55">
            <v>6.5872696531326089E-2</v>
          </cell>
          <cell r="K55">
            <v>0.3422458110004189</v>
          </cell>
          <cell r="L55">
            <v>0.10130962506582879</v>
          </cell>
          <cell r="M55">
            <v>1.1922963068202704E-2</v>
          </cell>
          <cell r="N55">
            <v>0</v>
          </cell>
          <cell r="O55">
            <v>0</v>
          </cell>
          <cell r="P55">
            <v>0</v>
          </cell>
          <cell r="S55" t="str">
            <v>CIAC</v>
          </cell>
          <cell r="V55">
            <v>1</v>
          </cell>
          <cell r="W55">
            <v>1.9881703559801383E-2</v>
          </cell>
          <cell r="X55">
            <v>0.40545797496340547</v>
          </cell>
          <cell r="Y55">
            <v>4.118071059420967E-2</v>
          </cell>
          <cell r="Z55">
            <v>0.12603775527124295</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1.0000000000000002</v>
          </cell>
          <cell r="F58">
            <v>2.2753387622369101E-2</v>
          </cell>
          <cell r="G58">
            <v>0.41312322075798702</v>
          </cell>
          <cell r="H58">
            <v>0.10084432583905176</v>
          </cell>
          <cell r="I58">
            <v>3.7659026300521453E-2</v>
          </cell>
          <cell r="J58">
            <v>2.7733081151266704E-2</v>
          </cell>
          <cell r="K58">
            <v>0.3954170549723392</v>
          </cell>
          <cell r="L58">
            <v>3.0202984507731526E-2</v>
          </cell>
          <cell r="M58">
            <v>9.925945149254746E-3</v>
          </cell>
          <cell r="N58">
            <v>0</v>
          </cell>
          <cell r="O58">
            <v>0</v>
          </cell>
          <cell r="P58">
            <v>0</v>
          </cell>
          <cell r="S58" t="str">
            <v>BADDEBT</v>
          </cell>
          <cell r="V58">
            <v>1.0000000000000002</v>
          </cell>
          <cell r="W58">
            <v>2.823020595384014E-2</v>
          </cell>
          <cell r="X58">
            <v>0.33243757832363813</v>
          </cell>
          <cell r="Y58">
            <v>7.9967745849188851E-2</v>
          </cell>
          <cell r="Z58">
            <v>8.1049126519715062E-2</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0</v>
          </cell>
          <cell r="X61">
            <v>0.70975999999999995</v>
          </cell>
          <cell r="Y61">
            <v>0.14180000000000001</v>
          </cell>
          <cell r="Z61">
            <v>0.10946</v>
          </cell>
          <cell r="AA61">
            <v>0.10946</v>
          </cell>
          <cell r="AB61">
            <v>0</v>
          </cell>
          <cell r="AC61">
            <v>0</v>
          </cell>
          <cell r="AD61">
            <v>0</v>
          </cell>
          <cell r="AE61">
            <v>0</v>
          </cell>
          <cell r="AF61">
            <v>0</v>
          </cell>
          <cell r="AG61">
            <v>3.8979999999999994E-2</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0.99999999999999989</v>
          </cell>
          <cell r="W62">
            <v>0</v>
          </cell>
          <cell r="X62">
            <v>0.67689999999999995</v>
          </cell>
          <cell r="Y62">
            <v>0.1336</v>
          </cell>
          <cell r="Z62">
            <v>0.11609999999999999</v>
          </cell>
          <cell r="AA62">
            <v>0.11609999999999999</v>
          </cell>
          <cell r="AB62">
            <v>0</v>
          </cell>
          <cell r="AC62">
            <v>0</v>
          </cell>
          <cell r="AD62">
            <v>0</v>
          </cell>
          <cell r="AE62">
            <v>0</v>
          </cell>
          <cell r="AF62">
            <v>0</v>
          </cell>
          <cell r="AG62">
            <v>7.3399999999999993E-2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0</v>
          </cell>
          <cell r="X63">
            <v>0.64607999999999999</v>
          </cell>
          <cell r="Y63">
            <v>0.13125999999999999</v>
          </cell>
          <cell r="Z63">
            <v>0.155</v>
          </cell>
          <cell r="AA63">
            <v>0.155</v>
          </cell>
          <cell r="AB63">
            <v>0</v>
          </cell>
          <cell r="AC63">
            <v>0</v>
          </cell>
          <cell r="AD63">
            <v>0</v>
          </cell>
          <cell r="AE63">
            <v>0</v>
          </cell>
          <cell r="AF63">
            <v>0</v>
          </cell>
          <cell r="AG63">
            <v>6.7659999999999998E-2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0</v>
          </cell>
          <cell r="X64">
            <v>0.61199999999999999</v>
          </cell>
          <cell r="Y64">
            <v>0.14960000000000001</v>
          </cell>
          <cell r="Z64">
            <v>0.1671</v>
          </cell>
          <cell r="AA64">
            <v>0.1671</v>
          </cell>
          <cell r="AB64">
            <v>0</v>
          </cell>
          <cell r="AC64">
            <v>0</v>
          </cell>
          <cell r="AD64">
            <v>0</v>
          </cell>
          <cell r="AE64">
            <v>0</v>
          </cell>
          <cell r="AF64">
            <v>0</v>
          </cell>
          <cell r="AG64">
            <v>7.1300000000000002E-2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0.99999999999999989</v>
          </cell>
          <cell r="W65">
            <v>0</v>
          </cell>
          <cell r="X65">
            <v>0.563558</v>
          </cell>
          <cell r="Y65">
            <v>0.15268799999999999</v>
          </cell>
          <cell r="Z65">
            <v>0.20677599999999999</v>
          </cell>
          <cell r="AA65">
            <v>0.20677599999999999</v>
          </cell>
          <cell r="AB65">
            <v>0</v>
          </cell>
          <cell r="AC65">
            <v>0</v>
          </cell>
          <cell r="AD65">
            <v>0</v>
          </cell>
          <cell r="AE65">
            <v>0</v>
          </cell>
          <cell r="AF65">
            <v>0</v>
          </cell>
          <cell r="AG65">
            <v>7.6978000000000005E-2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0</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2.1375633456991904E-2</v>
          </cell>
          <cell r="G69">
            <v>0.31191878000448747</v>
          </cell>
          <cell r="H69">
            <v>8.5435727172761114E-2</v>
          </cell>
          <cell r="I69">
            <v>0.12793905505395925</v>
          </cell>
          <cell r="J69">
            <v>0.10536863956109546</v>
          </cell>
          <cell r="K69">
            <v>0.40401244424312199</v>
          </cell>
          <cell r="L69">
            <v>4.7386987262868219E-2</v>
          </cell>
          <cell r="M69">
            <v>2.2570415492863802E-2</v>
          </cell>
          <cell r="N69">
            <v>1.931372805810032E-3</v>
          </cell>
          <cell r="O69">
            <v>0</v>
          </cell>
          <cell r="P69">
            <v>0</v>
          </cell>
          <cell r="S69" t="str">
            <v>SNPPS</v>
          </cell>
          <cell r="V69">
            <v>0.99999999999999956</v>
          </cell>
          <cell r="W69">
            <v>2.397709753737276E-2</v>
          </cell>
          <cell r="X69">
            <v>0.30763781363012893</v>
          </cell>
          <cell r="Y69">
            <v>8.9703262623200233E-2</v>
          </cell>
          <cell r="Z69">
            <v>0.12127245933352301</v>
          </cell>
          <cell r="AA69">
            <v>0.10424314401303929</v>
          </cell>
          <cell r="AB69">
            <v>0.40617996168125775</v>
          </cell>
          <cell r="AC69">
            <v>4.9213497079067713E-2</v>
          </cell>
          <cell r="AD69">
            <v>1.702931532048373E-2</v>
          </cell>
          <cell r="AE69">
            <v>2.0159081154494701E-3</v>
          </cell>
          <cell r="AF69">
            <v>0</v>
          </cell>
          <cell r="AG69">
            <v>0</v>
          </cell>
        </row>
        <row r="70">
          <cell r="B70" t="str">
            <v>SNPT</v>
          </cell>
          <cell r="E70">
            <v>0.99999999999999978</v>
          </cell>
          <cell r="F70">
            <v>2.0513337075165707E-2</v>
          </cell>
          <cell r="G70">
            <v>0.29933592785357099</v>
          </cell>
          <cell r="H70">
            <v>8.1989236636329121E-2</v>
          </cell>
          <cell r="I70">
            <v>0.12469117336192892</v>
          </cell>
          <cell r="J70">
            <v>0.10111805223537756</v>
          </cell>
          <cell r="K70">
            <v>0.42196096424491553</v>
          </cell>
          <cell r="L70">
            <v>4.9492185508198755E-2</v>
          </cell>
          <cell r="M70">
            <v>2.3573121126551352E-2</v>
          </cell>
          <cell r="N70">
            <v>2.0171753198908625E-3</v>
          </cell>
          <cell r="O70">
            <v>0</v>
          </cell>
          <cell r="P70">
            <v>0</v>
          </cell>
          <cell r="S70" t="str">
            <v>SNPT</v>
          </cell>
          <cell r="V70">
            <v>1.0000000000000004</v>
          </cell>
          <cell r="W70">
            <v>2.3274510258415294E-2</v>
          </cell>
          <cell r="X70">
            <v>0.29862327740255101</v>
          </cell>
          <cell r="Y70">
            <v>8.7074738837041116E-2</v>
          </cell>
          <cell r="Z70">
            <v>0.11877065126987418</v>
          </cell>
          <cell r="AA70">
            <v>0.10118856633582317</v>
          </cell>
          <cell r="AB70">
            <v>0.41936451644648992</v>
          </cell>
          <cell r="AC70">
            <v>5.0810961524979353E-2</v>
          </cell>
          <cell r="AD70">
            <v>1.7582084934051015E-2</v>
          </cell>
          <cell r="AE70">
            <v>2.0813442606492593E-3</v>
          </cell>
          <cell r="AF70">
            <v>0</v>
          </cell>
          <cell r="AG70">
            <v>0</v>
          </cell>
        </row>
        <row r="71">
          <cell r="B71" t="str">
            <v>SNPP</v>
          </cell>
          <cell r="E71">
            <v>0.99999999999999978</v>
          </cell>
          <cell r="F71">
            <v>2.2133905574851565E-2</v>
          </cell>
          <cell r="G71">
            <v>0.32298368315180631</v>
          </cell>
          <cell r="H71">
            <v>8.8466445767113669E-2</v>
          </cell>
          <cell r="I71">
            <v>0.13079512424441295</v>
          </cell>
          <cell r="J71">
            <v>0.10910645166555261</v>
          </cell>
          <cell r="K71">
            <v>0.38822916767946164</v>
          </cell>
          <cell r="L71">
            <v>4.5535752390908617E-2</v>
          </cell>
          <cell r="M71">
            <v>2.1688672578860334E-2</v>
          </cell>
          <cell r="N71">
            <v>1.8559211914451815E-3</v>
          </cell>
          <cell r="O71">
            <v>0</v>
          </cell>
          <cell r="P71">
            <v>0</v>
          </cell>
          <cell r="S71" t="str">
            <v>SNPP</v>
          </cell>
          <cell r="V71">
            <v>0.99999999999999978</v>
          </cell>
          <cell r="W71">
            <v>2.4879973310497433E-2</v>
          </cell>
          <cell r="X71">
            <v>0.31922214857270265</v>
          </cell>
          <cell r="Y71">
            <v>9.3081106937612665E-2</v>
          </cell>
          <cell r="Z71">
            <v>0.12448746472477951</v>
          </cell>
          <cell r="AA71">
            <v>0.1081684985767857</v>
          </cell>
          <cell r="AB71">
            <v>0.38923684951072823</v>
          </cell>
          <cell r="AC71">
            <v>4.7160639035890788E-2</v>
          </cell>
          <cell r="AD71">
            <v>1.6318966147993802E-2</v>
          </cell>
          <cell r="AE71">
            <v>1.9318179077884034E-3</v>
          </cell>
          <cell r="AF71">
            <v>0</v>
          </cell>
          <cell r="AG71">
            <v>0</v>
          </cell>
        </row>
        <row r="72">
          <cell r="B72" t="str">
            <v>SNPPH</v>
          </cell>
          <cell r="E72">
            <v>1</v>
          </cell>
          <cell r="F72">
            <v>2.8210680710936843E-2</v>
          </cell>
          <cell r="G72">
            <v>0.41165755991073449</v>
          </cell>
          <cell r="H72">
            <v>0.11275455417154466</v>
          </cell>
          <cell r="I72">
            <v>0.15368359638351409</v>
          </cell>
          <cell r="J72">
            <v>0.1390611910325189</v>
          </cell>
          <cell r="K72">
            <v>0.26174235598086865</v>
          </cell>
          <cell r="L72">
            <v>3.0699999135558039E-2</v>
          </cell>
          <cell r="M72">
            <v>1.4622405350995181E-2</v>
          </cell>
          <cell r="N72">
            <v>1.2512537068434728E-3</v>
          </cell>
          <cell r="O72">
            <v>0</v>
          </cell>
          <cell r="P72">
            <v>0</v>
          </cell>
          <cell r="S72" t="str">
            <v>SNPPH</v>
          </cell>
          <cell r="V72">
            <v>1.0000000000000002</v>
          </cell>
          <cell r="W72">
            <v>3.1845831686822618E-2</v>
          </cell>
          <cell r="X72">
            <v>0.4085974967610978</v>
          </cell>
          <cell r="Y72">
            <v>0.1191418185126295</v>
          </cell>
          <cell r="Z72">
            <v>0.14929184302491841</v>
          </cell>
          <cell r="AA72">
            <v>0.13845335589806379</v>
          </cell>
          <cell r="AB72">
            <v>0.25851751541491563</v>
          </cell>
          <cell r="AC72">
            <v>3.1322448643450268E-2</v>
          </cell>
          <cell r="AD72">
            <v>1.0838487126854607E-2</v>
          </cell>
          <cell r="AE72">
            <v>1.2830459561659095E-3</v>
          </cell>
          <cell r="AF72">
            <v>0</v>
          </cell>
          <cell r="AG72">
            <v>0</v>
          </cell>
        </row>
        <row r="73">
          <cell r="B73" t="str">
            <v>SNPPN</v>
          </cell>
          <cell r="E73">
            <v>0.99999999999999989</v>
          </cell>
          <cell r="F73">
            <v>3.5529998795005277E-2</v>
          </cell>
          <cell r="G73">
            <v>0.51846294520333447</v>
          </cell>
          <cell r="H73">
            <v>0.14200895096775207</v>
          </cell>
          <cell r="I73">
            <v>0.18125216758990934</v>
          </cell>
          <cell r="J73">
            <v>0.17514089789056053</v>
          </cell>
          <cell r="K73">
            <v>0.10939227102148295</v>
          </cell>
          <cell r="L73">
            <v>1.2830719022188856E-2</v>
          </cell>
          <cell r="M73">
            <v>6.1112696993487915E-3</v>
          </cell>
          <cell r="N73">
            <v>5.229474003269882E-4</v>
          </cell>
          <cell r="O73">
            <v>0</v>
          </cell>
          <cell r="P73">
            <v>0</v>
          </cell>
          <cell r="S73" t="str">
            <v>SNPPN</v>
          </cell>
          <cell r="V73">
            <v>0.99999999999999978</v>
          </cell>
          <cell r="W73">
            <v>3.9925330391006424E-2</v>
          </cell>
          <cell r="X73">
            <v>0.51226139155521766</v>
          </cell>
          <cell r="Y73">
            <v>0.1493688880315959</v>
          </cell>
          <cell r="Z73">
            <v>0.1780617277264476</v>
          </cell>
          <cell r="AA73">
            <v>0.17357989052806314</v>
          </cell>
          <cell r="AB73">
            <v>0.10689992094466227</v>
          </cell>
          <cell r="AC73">
            <v>1.2952187314673871E-2</v>
          </cell>
          <cell r="AD73">
            <v>4.4818371983844614E-3</v>
          </cell>
          <cell r="AE73">
            <v>5.305540363962155E-4</v>
          </cell>
          <cell r="AF73">
            <v>0</v>
          </cell>
          <cell r="AG73">
            <v>0</v>
          </cell>
        </row>
        <row r="74">
          <cell r="B74" t="str">
            <v>SNPPO</v>
          </cell>
          <cell r="E74">
            <v>1</v>
          </cell>
          <cell r="F74">
            <v>2.2980783707202315E-2</v>
          </cell>
          <cell r="G74">
            <v>0.33534154821282619</v>
          </cell>
          <cell r="H74">
            <v>9.1851311493300156E-2</v>
          </cell>
          <cell r="I74">
            <v>0.13398493234220138</v>
          </cell>
          <cell r="J74">
            <v>0.11328103656659808</v>
          </cell>
          <cell r="K74">
            <v>0.37060157533657406</v>
          </cell>
          <cell r="L74">
            <v>4.3468196042756195E-2</v>
          </cell>
          <cell r="M74">
            <v>2.0703895775603318E-2</v>
          </cell>
          <cell r="N74">
            <v>1.7716528651396915E-3</v>
          </cell>
          <cell r="O74">
            <v>0</v>
          </cell>
          <cell r="P74">
            <v>0</v>
          </cell>
          <cell r="S74" t="str">
            <v>SNPPO</v>
          </cell>
          <cell r="V74">
            <v>1</v>
          </cell>
          <cell r="W74">
            <v>2.6312894278088538E-2</v>
          </cell>
          <cell r="X74">
            <v>0.33760722094801393</v>
          </cell>
          <cell r="Y74">
            <v>9.8441959545972166E-2</v>
          </cell>
          <cell r="Z74">
            <v>0.12958988166095059</v>
          </cell>
          <cell r="AA74">
            <v>0.1143982845861673</v>
          </cell>
          <cell r="AB74">
            <v>0.36234705868006112</v>
          </cell>
          <cell r="AC74">
            <v>4.3902623458203935E-2</v>
          </cell>
          <cell r="AD74">
            <v>1.5191597074783281E-2</v>
          </cell>
          <cell r="AE74">
            <v>1.7983614287097559E-3</v>
          </cell>
          <cell r="AF74">
            <v>0</v>
          </cell>
          <cell r="AG74">
            <v>0</v>
          </cell>
        </row>
        <row r="75">
          <cell r="B75" t="str">
            <v>SNPG</v>
          </cell>
          <cell r="E75">
            <v>1.0000000000000002</v>
          </cell>
          <cell r="F75">
            <v>2.3116699830205856E-2</v>
          </cell>
          <cell r="G75">
            <v>0.33138079919075047</v>
          </cell>
          <cell r="H75">
            <v>9.0778664702239678E-2</v>
          </cell>
          <cell r="I75">
            <v>0.12909206916582311</v>
          </cell>
          <cell r="J75">
            <v>0.10309451808324767</v>
          </cell>
          <cell r="K75">
            <v>0.36673382175419456</v>
          </cell>
          <cell r="L75">
            <v>5.8195579333919563E-2</v>
          </cell>
          <cell r="M75">
            <v>2.5997551082575433E-2</v>
          </cell>
          <cell r="N75">
            <v>7.0236602286704154E-4</v>
          </cell>
          <cell r="O75">
            <v>0</v>
          </cell>
          <cell r="P75">
            <v>0</v>
          </cell>
          <cell r="S75" t="str">
            <v>SNPG</v>
          </cell>
          <cell r="V75">
            <v>1.0000000000000002</v>
          </cell>
          <cell r="W75">
            <v>2.4866632114640526E-2</v>
          </cell>
          <cell r="X75">
            <v>0.33020453702562758</v>
          </cell>
          <cell r="Y75">
            <v>9.4346260590027972E-2</v>
          </cell>
          <cell r="Z75">
            <v>0.12900006486766591</v>
          </cell>
          <cell r="AA75">
            <v>0.10483923523490503</v>
          </cell>
          <cell r="AB75">
            <v>0.36215524255205189</v>
          </cell>
          <cell r="AC75">
            <v>5.8704056108235134E-2</v>
          </cell>
          <cell r="AD75">
            <v>2.416082963276088E-2</v>
          </cell>
          <cell r="AE75">
            <v>7.2320674175124962E-4</v>
          </cell>
          <cell r="AF75">
            <v>0</v>
          </cell>
          <cell r="AG75">
            <v>0</v>
          </cell>
        </row>
        <row r="76">
          <cell r="B76" t="str">
            <v>SNPI</v>
          </cell>
          <cell r="E76">
            <v>1</v>
          </cell>
          <cell r="F76">
            <v>2.7719661638868992E-2</v>
          </cell>
          <cell r="G76">
            <v>0.32739113534561004</v>
          </cell>
          <cell r="H76">
            <v>8.2271029852004643E-2</v>
          </cell>
          <cell r="I76">
            <v>0.11744830676195411</v>
          </cell>
          <cell r="J76">
            <v>9.776756137015391E-2</v>
          </cell>
          <cell r="K76">
            <v>0.39593532660737035</v>
          </cell>
          <cell r="L76">
            <v>4.8222872125054037E-2</v>
          </cell>
          <cell r="M76">
            <v>1.9680745391800206E-2</v>
          </cell>
          <cell r="N76">
            <v>1.0116676691377541E-3</v>
          </cell>
          <cell r="O76">
            <v>0</v>
          </cell>
          <cell r="P76">
            <v>0</v>
          </cell>
          <cell r="S76" t="str">
            <v>SNPI</v>
          </cell>
          <cell r="V76">
            <v>0.99999999999999967</v>
          </cell>
          <cell r="W76">
            <v>2.9623314412940978E-2</v>
          </cell>
          <cell r="X76">
            <v>0.32429772671795759</v>
          </cell>
          <cell r="Y76">
            <v>8.6042838907540428E-2</v>
          </cell>
          <cell r="Z76">
            <v>0.11551205617269265</v>
          </cell>
          <cell r="AA76">
            <v>9.8796237222030459E-2</v>
          </cell>
          <cell r="AB76">
            <v>0.39454769324471339</v>
          </cell>
          <cell r="AC76">
            <v>4.8936881089217114E-2</v>
          </cell>
          <cell r="AD76">
            <v>1.6715818950662195E-2</v>
          </cell>
          <cell r="AE76">
            <v>1.0394894549374657E-3</v>
          </cell>
          <cell r="AF76">
            <v>0</v>
          </cell>
          <cell r="AG76">
            <v>0</v>
          </cell>
        </row>
        <row r="77">
          <cell r="B77" t="str">
            <v>TROJP</v>
          </cell>
          <cell r="E77">
            <v>0.99999999999999989</v>
          </cell>
          <cell r="F77">
            <v>3.3422200991676511E-2</v>
          </cell>
          <cell r="G77">
            <v>0.4899785257876893</v>
          </cell>
          <cell r="H77">
            <v>0.13380031748963328</v>
          </cell>
          <cell r="I77">
            <v>0.17663482491783988</v>
          </cell>
          <cell r="J77">
            <v>0.16782005114051232</v>
          </cell>
          <cell r="K77">
            <v>0.14767663725178287</v>
          </cell>
          <cell r="L77">
            <v>1.7793418359737304E-2</v>
          </cell>
          <cell r="M77">
            <v>8.8147737773275649E-3</v>
          </cell>
          <cell r="N77">
            <v>6.9407520164091734E-4</v>
          </cell>
          <cell r="O77">
            <v>0</v>
          </cell>
          <cell r="P77">
            <v>0</v>
          </cell>
          <cell r="S77" t="str">
            <v>TROJP</v>
          </cell>
          <cell r="V77">
            <v>0.99999999999999967</v>
          </cell>
          <cell r="W77">
            <v>3.7830167224261704E-2</v>
          </cell>
          <cell r="X77">
            <v>0.484757810565634</v>
          </cell>
          <cell r="Y77">
            <v>0.1409669004941119</v>
          </cell>
          <cell r="Z77">
            <v>0.17337512192596885</v>
          </cell>
          <cell r="AA77">
            <v>0.16699725753458688</v>
          </cell>
          <cell r="AB77">
            <v>0.14467106946985592</v>
          </cell>
          <cell r="AC77">
            <v>1.7692820421386257E-2</v>
          </cell>
          <cell r="AD77">
            <v>6.3778643913819611E-3</v>
          </cell>
          <cell r="AE77">
            <v>7.0610989878129408E-4</v>
          </cell>
          <cell r="AF77">
            <v>0</v>
          </cell>
          <cell r="AG77">
            <v>0</v>
          </cell>
        </row>
        <row r="78">
          <cell r="B78" t="str">
            <v>TROJD</v>
          </cell>
          <cell r="E78">
            <v>1</v>
          </cell>
          <cell r="F78">
            <v>3.427767534230456E-2</v>
          </cell>
          <cell r="G78">
            <v>0.50286330662555767</v>
          </cell>
          <cell r="H78">
            <v>0.13725768590665971</v>
          </cell>
          <cell r="I78">
            <v>0.18044370480921271</v>
          </cell>
          <cell r="J78">
            <v>0.17257910898701781</v>
          </cell>
          <cell r="K78">
            <v>0.12888298481366034</v>
          </cell>
          <cell r="L78">
            <v>1.5672509929444665E-2</v>
          </cell>
          <cell r="M78">
            <v>7.8645958221948854E-3</v>
          </cell>
          <cell r="N78">
            <v>6.0213257316040283E-4</v>
          </cell>
          <cell r="O78">
            <v>0</v>
          </cell>
          <cell r="P78">
            <v>0</v>
          </cell>
          <cell r="S78" t="str">
            <v>TROJD</v>
          </cell>
          <cell r="V78">
            <v>1</v>
          </cell>
          <cell r="W78">
            <v>3.879090747939918E-2</v>
          </cell>
          <cell r="X78">
            <v>0.49697478438980519</v>
          </cell>
          <cell r="Y78">
            <v>0.14446169336929196</v>
          </cell>
          <cell r="Z78">
            <v>0.17728611083486359</v>
          </cell>
          <cell r="AA78">
            <v>0.17162038469011628</v>
          </cell>
          <cell r="AB78">
            <v>0.12636901753237881</v>
          </cell>
          <cell r="AC78">
            <v>1.5504314047165549E-2</v>
          </cell>
          <cell r="AD78">
            <v>5.665726144747303E-3</v>
          </cell>
          <cell r="AE78">
            <v>6.1317234709564795E-4</v>
          </cell>
          <cell r="AF78">
            <v>0</v>
          </cell>
          <cell r="AG78">
            <v>0</v>
          </cell>
        </row>
        <row r="79">
          <cell r="B79" t="str">
            <v>IBT</v>
          </cell>
          <cell r="E79">
            <v>1.0004507163465857</v>
          </cell>
          <cell r="F79">
            <v>1.1129308740645356E-3</v>
          </cell>
          <cell r="G79">
            <v>0.4401509203179822</v>
          </cell>
          <cell r="H79">
            <v>0.11352747017886516</v>
          </cell>
          <cell r="I79">
            <v>0.14645028475407687</v>
          </cell>
          <cell r="J79">
            <v>0.13404870039024339</v>
          </cell>
          <cell r="K79">
            <v>0.23049330421965644</v>
          </cell>
          <cell r="L79">
            <v>6.7410656935615973E-2</v>
          </cell>
          <cell r="M79">
            <v>1.2401584363833497E-2</v>
          </cell>
          <cell r="N79">
            <v>5.971898532912575E-3</v>
          </cell>
          <cell r="O79">
            <v>-1.6770774201727403E-4</v>
          </cell>
          <cell r="P79">
            <v>-4.4990417245705924E-3</v>
          </cell>
          <cell r="S79" t="str">
            <v>IBT</v>
          </cell>
          <cell r="V79">
            <v>1.0000000000000009</v>
          </cell>
          <cell r="W79">
            <v>6.1714019829210822E-3</v>
          </cell>
          <cell r="X79">
            <v>0.38526458103197858</v>
          </cell>
          <cell r="Y79">
            <v>7.7182397166534744E-2</v>
          </cell>
          <cell r="Z79">
            <v>0.12278279992920038</v>
          </cell>
          <cell r="AA79">
            <v>0.10180616681062897</v>
          </cell>
          <cell r="AB79">
            <v>0.35014138160413155</v>
          </cell>
          <cell r="AC79">
            <v>6.0802516068320586E-2</v>
          </cell>
          <cell r="AD79">
            <v>2.0976633118571411E-2</v>
          </cell>
          <cell r="AE79">
            <v>5.2299502658359476E-3</v>
          </cell>
          <cell r="AF79">
            <v>-2.1759568055078594E-3</v>
          </cell>
          <cell r="AG79">
            <v>-5.3990712434142741E-3</v>
          </cell>
        </row>
        <row r="80">
          <cell r="B80" t="str">
            <v>DITEXPRL</v>
          </cell>
          <cell r="E80">
            <v>0.99999999999999978</v>
          </cell>
          <cell r="F80">
            <v>4.6162864785511362E-2</v>
          </cell>
          <cell r="G80">
            <v>0.44533070007462833</v>
          </cell>
          <cell r="H80">
            <v>0.13201566492519501</v>
          </cell>
          <cell r="I80">
            <v>0.15833695202015646</v>
          </cell>
          <cell r="J80">
            <v>0.15012418965815863</v>
          </cell>
          <cell r="K80">
            <v>0.20790603746067479</v>
          </cell>
          <cell r="L80">
            <v>2.5404397031333414E-2</v>
          </cell>
          <cell r="M80">
            <v>8.2127623619978347E-3</v>
          </cell>
          <cell r="N80">
            <v>2.4027036047523129E-4</v>
          </cell>
          <cell r="O80">
            <v>0</v>
          </cell>
          <cell r="P80">
            <v>-1.5396886657974614E-2</v>
          </cell>
          <cell r="S80" t="str">
            <v>DITEXPRL</v>
          </cell>
          <cell r="V80">
            <v>1</v>
          </cell>
          <cell r="W80">
            <v>3.820734230764735E-2</v>
          </cell>
          <cell r="X80">
            <v>0.40257223089749877</v>
          </cell>
          <cell r="Y80">
            <v>0.10602504897878147</v>
          </cell>
          <cell r="Z80">
            <v>0.14941471105592175</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1.0000000000000002</v>
          </cell>
          <cell r="F81">
            <v>2.4370037297614718E-2</v>
          </cell>
          <cell r="G81">
            <v>0.28612338457830622</v>
          </cell>
          <cell r="H81">
            <v>7.3212184023971866E-2</v>
          </cell>
          <cell r="I81">
            <v>0.11258414942249328</v>
          </cell>
          <cell r="J81">
            <v>9.0459606336194043E-2</v>
          </cell>
          <cell r="K81">
            <v>0.43436879914477344</v>
          </cell>
          <cell r="L81">
            <v>5.9365465009201264E-2</v>
          </cell>
          <cell r="M81">
            <v>2.2124543086299242E-2</v>
          </cell>
          <cell r="N81">
            <v>2.2444145651074384E-3</v>
          </cell>
          <cell r="O81">
            <v>1.3952272580165734E-3</v>
          </cell>
          <cell r="P81">
            <v>6.3363387005151541E-3</v>
          </cell>
          <cell r="S81" t="str">
            <v>DITBALRL</v>
          </cell>
          <cell r="V81">
            <v>0.99999999999999989</v>
          </cell>
          <cell r="W81">
            <v>2.4250772282932914E-2</v>
          </cell>
          <cell r="X81">
            <v>0.28012320363749954</v>
          </cell>
          <cell r="Y81">
            <v>7.1519913883084485E-2</v>
          </cell>
          <cell r="Z81">
            <v>0.10803121874567498</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1.0000000000000002</v>
          </cell>
          <cell r="F82">
            <v>3.1588812239881151E-2</v>
          </cell>
          <cell r="G82">
            <v>0.34555243367056593</v>
          </cell>
          <cell r="H82">
            <v>9.2528792082187297E-2</v>
          </cell>
          <cell r="I82">
            <v>0.12141202757881991</v>
          </cell>
          <cell r="J82">
            <v>0.10605304633870273</v>
          </cell>
          <cell r="K82">
            <v>0.35748958885427873</v>
          </cell>
          <cell r="L82">
            <v>4.5447234964201361E-2</v>
          </cell>
          <cell r="M82">
            <v>1.5358981240117189E-2</v>
          </cell>
          <cell r="N82">
            <v>9.863357592840166E-4</v>
          </cell>
          <cell r="O82">
            <v>1.7964572383558257E-4</v>
          </cell>
          <cell r="P82">
            <v>4.8151291269460817E-3</v>
          </cell>
          <cell r="S82" t="str">
            <v>TAXDEPRL</v>
          </cell>
          <cell r="V82">
            <v>0.99999999999999989</v>
          </cell>
          <cell r="W82">
            <v>3.1582644516885382E-2</v>
          </cell>
          <cell r="X82">
            <v>0.3454849644768776</v>
          </cell>
          <cell r="Y82">
            <v>9.2510725813840053E-2</v>
          </cell>
          <cell r="Z82">
            <v>0.12138832185197035</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1.0000000000000002</v>
          </cell>
          <cell r="F83">
            <v>4.7399051858883774E-2</v>
          </cell>
          <cell r="G83">
            <v>0.49318713341513415</v>
          </cell>
          <cell r="H83">
            <v>0.14010851514817119</v>
          </cell>
          <cell r="I83">
            <v>0.16965080906750693</v>
          </cell>
          <cell r="J83">
            <v>0.16323300805184129</v>
          </cell>
          <cell r="K83">
            <v>0.13889580426384754</v>
          </cell>
          <cell r="L83">
            <v>2.1415564873547829E-2</v>
          </cell>
          <cell r="M83">
            <v>6.4178010156656293E-3</v>
          </cell>
          <cell r="N83">
            <v>2.4210816007668627E-4</v>
          </cell>
          <cell r="O83">
            <v>0</v>
          </cell>
          <cell r="P83">
            <v>-1.0898986787168033E-2</v>
          </cell>
          <cell r="S83" t="str">
            <v>DITEXPMA</v>
          </cell>
          <cell r="V83">
            <v>1.0000000000000004</v>
          </cell>
          <cell r="W83">
            <v>3.7278690357503592E-2</v>
          </cell>
          <cell r="X83">
            <v>0.40248738463481665</v>
          </cell>
          <cell r="Y83">
            <v>0.10610300910400412</v>
          </cell>
          <cell r="Z83">
            <v>0.14642758386886701</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0.99999999999999978</v>
          </cell>
          <cell r="F84">
            <v>2.1042950071620672E-2</v>
          </cell>
          <cell r="G84">
            <v>0.23422551629679803</v>
          </cell>
          <cell r="H84">
            <v>6.0206273832913132E-2</v>
          </cell>
          <cell r="I84">
            <v>9.9050301492668927E-2</v>
          </cell>
          <cell r="J84">
            <v>7.3486214681285744E-2</v>
          </cell>
          <cell r="K84">
            <v>0.50792955193052503</v>
          </cell>
          <cell r="L84">
            <v>6.8426153885614877E-2</v>
          </cell>
          <cell r="M84">
            <v>2.5564086811383186E-2</v>
          </cell>
          <cell r="N84">
            <v>1.9128256095917325E-3</v>
          </cell>
          <cell r="O84">
            <v>8.6939124758085909E-4</v>
          </cell>
          <cell r="P84">
            <v>6.3370356326868096E-3</v>
          </cell>
          <cell r="S84" t="str">
            <v>DITBALMA</v>
          </cell>
          <cell r="V84">
            <v>1.0000000000000002</v>
          </cell>
          <cell r="W84">
            <v>2.1082242703550417E-2</v>
          </cell>
          <cell r="X84">
            <v>0.23181717898437315</v>
          </cell>
          <cell r="Y84">
            <v>5.9642459912231868E-2</v>
          </cell>
          <cell r="Z84">
            <v>9.7142318442144576E-2</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0.99999999999999989</v>
          </cell>
          <cell r="F85">
            <v>3.1731343730165743E-2</v>
          </cell>
          <cell r="G85">
            <v>0.34641010157337171</v>
          </cell>
          <cell r="H85">
            <v>9.2808072491215837E-2</v>
          </cell>
          <cell r="I85">
            <v>0.12163751779050906</v>
          </cell>
          <cell r="J85">
            <v>0.10632311523910022</v>
          </cell>
          <cell r="K85">
            <v>0.35614086106605097</v>
          </cell>
          <cell r="L85">
            <v>4.5298106279163863E-2</v>
          </cell>
          <cell r="M85">
            <v>1.5314402551408843E-2</v>
          </cell>
          <cell r="N85">
            <v>9.7937762378475499E-4</v>
          </cell>
          <cell r="O85">
            <v>1.7949031879201119E-4</v>
          </cell>
          <cell r="P85">
            <v>4.8151291269460817E-3</v>
          </cell>
          <cell r="S85" t="str">
            <v>TAXDEPRMA</v>
          </cell>
          <cell r="V85">
            <v>1.0000000000000002</v>
          </cell>
          <cell r="W85">
            <v>3.1725148177863073E-2</v>
          </cell>
          <cell r="X85">
            <v>0.34634246491982429</v>
          </cell>
          <cell r="Y85">
            <v>9.2789951693303258E-2</v>
          </cell>
          <cell r="Z85">
            <v>0.1216137680366428</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0.99999999999999978</v>
          </cell>
          <cell r="F86">
            <v>3.0938346247843303E-2</v>
          </cell>
          <cell r="G86">
            <v>0.33465971045561188</v>
          </cell>
          <cell r="H86">
            <v>8.2974042350589153E-2</v>
          </cell>
          <cell r="I86">
            <v>0.11737570353302852</v>
          </cell>
          <cell r="J86">
            <v>9.6860159508238938E-2</v>
          </cell>
          <cell r="K86">
            <v>0.38308205366200898</v>
          </cell>
          <cell r="L86">
            <v>4.985678711347237E-2</v>
          </cell>
          <cell r="M86">
            <v>2.0515544024789587E-2</v>
          </cell>
          <cell r="N86">
            <v>1.1133566374457058E-3</v>
          </cell>
          <cell r="O86">
            <v>0</v>
          </cell>
          <cell r="P86">
            <v>0</v>
          </cell>
          <cell r="S86" t="str">
            <v>SCHMDEXP</v>
          </cell>
          <cell r="V86">
            <v>1.0000000000000002</v>
          </cell>
          <cell r="W86">
            <v>3.1572628293554991E-2</v>
          </cell>
          <cell r="X86">
            <v>0.3297945955875291</v>
          </cell>
          <cell r="Y86">
            <v>8.5527833192310526E-2</v>
          </cell>
          <cell r="Z86">
            <v>0.11447425678931063</v>
          </cell>
          <cell r="AA86">
            <v>9.7261426716021226E-2</v>
          </cell>
          <cell r="AB86">
            <v>0.38564401835901535</v>
          </cell>
          <cell r="AC86">
            <v>5.1824345208386927E-2</v>
          </cell>
          <cell r="AD86">
            <v>1.7212830073289397E-2</v>
          </cell>
          <cell r="AE86">
            <v>1.1623225698925896E-3</v>
          </cell>
          <cell r="AF86">
            <v>0</v>
          </cell>
          <cell r="AG86">
            <v>0</v>
          </cell>
        </row>
        <row r="87">
          <cell r="B87" t="str">
            <v>SCHMAEXP</v>
          </cell>
          <cell r="E87">
            <v>1.0000000000000004</v>
          </cell>
          <cell r="F87">
            <v>2.8194087161696548E-2</v>
          </cell>
          <cell r="G87">
            <v>0.3384629059684845</v>
          </cell>
          <cell r="H87">
            <v>8.4018602543641421E-2</v>
          </cell>
          <cell r="I87">
            <v>0.12911965292079788</v>
          </cell>
          <cell r="J87">
            <v>0.10995571221400494</v>
          </cell>
          <cell r="K87">
            <v>0.37448450875572753</v>
          </cell>
          <cell r="L87">
            <v>4.4669537604687289E-2</v>
          </cell>
          <cell r="M87">
            <v>1.9163940706792951E-2</v>
          </cell>
          <cell r="N87">
            <v>1.0507050449651879E-3</v>
          </cell>
          <cell r="O87">
            <v>0</v>
          </cell>
          <cell r="P87">
            <v>0</v>
          </cell>
          <cell r="S87" t="str">
            <v>SCHMAEXP</v>
          </cell>
          <cell r="V87">
            <v>1</v>
          </cell>
          <cell r="W87">
            <v>3.0091609904050676E-2</v>
          </cell>
          <cell r="X87">
            <v>0.33452969652387987</v>
          </cell>
          <cell r="Y87">
            <v>8.7866036630209088E-2</v>
          </cell>
          <cell r="Z87">
            <v>0.12589122014741327</v>
          </cell>
          <cell r="AA87">
            <v>0.109833753166324</v>
          </cell>
          <cell r="AB87">
            <v>0.37499247596589597</v>
          </cell>
          <cell r="AC87">
            <v>4.5545907197585812E-2</v>
          </cell>
          <cell r="AD87">
            <v>1.6057466981089272E-2</v>
          </cell>
          <cell r="AE87">
            <v>1.0830536309650782E-3</v>
          </cell>
          <cell r="AF87">
            <v>0</v>
          </cell>
          <cell r="AG87">
            <v>0</v>
          </cell>
        </row>
        <row r="88">
          <cell r="B88" t="str">
            <v>SGCT</v>
          </cell>
          <cell r="E88">
            <v>0.99999999999999989</v>
          </cell>
          <cell r="F88">
            <v>2.2981488587479885E-2</v>
          </cell>
          <cell r="G88">
            <v>0.33535183400841068</v>
          </cell>
          <cell r="H88">
            <v>9.1854128811402327E-2</v>
          </cell>
          <cell r="I88">
            <v>0.13407194997084745</v>
          </cell>
          <cell r="J88">
            <v>0.1132845111899841</v>
          </cell>
          <cell r="K88">
            <v>0.37209700255922301</v>
          </cell>
          <cell r="L88">
            <v>4.3643596062636687E-2</v>
          </cell>
          <cell r="M88">
            <v>2.0787438780863355E-2</v>
          </cell>
          <cell r="N88">
            <v>0</v>
          </cell>
          <cell r="O88">
            <v>0</v>
          </cell>
          <cell r="P88">
            <v>0</v>
          </cell>
          <cell r="S88" t="str">
            <v>SGCT</v>
          </cell>
          <cell r="V88">
            <v>1</v>
          </cell>
          <cell r="W88">
            <v>2.63269321250915E-2</v>
          </cell>
          <cell r="X88">
            <v>0.33778733334707867</v>
          </cell>
          <cell r="Y88">
            <v>9.8494478024257884E-2</v>
          </cell>
          <cell r="Z88">
            <v>0.1297046463246152</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Cash"/>
      <sheetName val="Fuel Stock"/>
      <sheetName val="Backup"/>
      <sheetName val="BW"/>
      <sheetName val="Fue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A2" t="str">
            <v>ADVN</v>
          </cell>
        </row>
        <row r="28">
          <cell r="D28" t="str">
            <v>Taxes Other Than Income</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sheetData sheetId="14"/>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sheetData sheetId="17"/>
      <sheetData sheetId="18"/>
      <sheetData sheetId="19"/>
      <sheetData sheetId="20"/>
      <sheetData sheetId="2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 val="ExR-Monthly"/>
      <sheetName val="K-WY-ID Monthly"/>
      <sheetName val="Monthly Def - All States"/>
      <sheetName val="Monthly - Carbon Plant"/>
      <sheetName val="New Accounts"/>
    </sheetNames>
    <sheetDataSet>
      <sheetData sheetId="0"/>
      <sheetData sheetId="1"/>
      <sheetData sheetId="2"/>
      <sheetData sheetId="3"/>
      <sheetData sheetId="4"/>
      <sheetData sheetId="5"/>
      <sheetData sheetId="6"/>
      <sheetData sheetId="7"/>
      <sheetData sheetId="8"/>
      <sheetData sheetId="9">
        <row r="4">
          <cell r="D4">
            <v>705237.33333333337</v>
          </cell>
        </row>
      </sheetData>
      <sheetData sheetId="10">
        <row r="4">
          <cell r="B4">
            <v>811558.75</v>
          </cell>
        </row>
      </sheetData>
      <sheetData sheetId="11">
        <row r="4">
          <cell r="B4">
            <v>170114.42</v>
          </cell>
        </row>
      </sheetData>
      <sheetData sheetId="12"/>
      <sheetData sheetId="13"/>
      <sheetData sheetId="14">
        <row r="2">
          <cell r="C2">
            <v>865460.63</v>
          </cell>
        </row>
        <row r="3">
          <cell r="C3">
            <v>15338482.99</v>
          </cell>
        </row>
        <row r="4">
          <cell r="C4">
            <v>68831424.890000001</v>
          </cell>
        </row>
        <row r="5">
          <cell r="C5">
            <v>28107554.780000001</v>
          </cell>
        </row>
        <row r="6">
          <cell r="C6">
            <v>6200955.4000000004</v>
          </cell>
        </row>
        <row r="7">
          <cell r="C7">
            <v>808742.45</v>
          </cell>
        </row>
      </sheetData>
      <sheetData sheetId="15"/>
      <sheetData sheetId="16"/>
      <sheetData sheetId="17"/>
      <sheetData sheetId="18"/>
      <sheetData sheetId="19"/>
      <sheetData sheetId="2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sheetData sheetId="1">
        <row r="216">
          <cell r="G216" t="str">
            <v>220000</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Main"/>
      <sheetName val="Data"/>
      <sheetName val="Data (2)"/>
      <sheetName val="Master Data"/>
    </sheetNames>
    <sheetDataSet>
      <sheetData sheetId="0"/>
      <sheetData sheetId="1"/>
      <sheetData sheetId="2"/>
      <sheetData sheetId="3"/>
      <sheetData sheetId="4"/>
      <sheetData sheetId="5">
        <row r="16">
          <cell r="F16" t="str">
            <v>0</v>
          </cell>
        </row>
        <row r="17">
          <cell r="G17" t="str">
            <v>JAM Extract Year End (Budget)</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s>
    <sheetDataSet>
      <sheetData sheetId="0"/>
      <sheetData sheetId="1"/>
      <sheetData sheetId="2"/>
      <sheetData sheetId="3"/>
      <sheetData sheetId="4"/>
      <sheetData sheetId="5">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D Checklist"/>
      <sheetName val="WY Cover Sheet"/>
      <sheetName val="WY Lead Sheet 13 Mo Avg"/>
      <sheetName val="WY 6.3.1 13 Mo Avg"/>
      <sheetName val="WY 6.3.2 13 Mo Avg"/>
      <sheetName val="WA Cover Sheet"/>
      <sheetName val="WA Lead Sheet AMA 2024"/>
      <sheetName val="WA 6.4.1 AMA 2024"/>
      <sheetName val="WA 6.4.2 AMA 2024"/>
      <sheetName val="WA Lead Sheet AMA 2025"/>
      <sheetName val="WA 6.4.1 AMA 2025"/>
      <sheetName val="WA 6.4.2 AMA 2025"/>
      <sheetName val="Current Period Sources ---&gt;"/>
      <sheetName val="Reserve 2015- 20xx"/>
      <sheetName val="ZFERCAllocate"/>
      <sheetName val="Decomm Accrual Estimate - 5 YR"/>
      <sheetName val="Summary for the Study"/>
      <sheetName val="Recon CS"/>
      <sheetName val="NOT USE ---&gt;"/>
      <sheetName val="WY Lead Sheet YE"/>
      <sheetName val="WY 6.3.2 YE"/>
      <sheetName val="WY 6.3.1 YE"/>
      <sheetName val="Prior Internal Backup ---&gt;"/>
      <sheetName val="Reserve 2007-2014"/>
      <sheetName val="Forecast"/>
      <sheetName val="Dec 2021 Balance Check"/>
      <sheetName val="Proof"/>
      <sheetName val="Comment&amp;Approval"/>
    </sheetNames>
    <sheetDataSet>
      <sheetData sheetId="0" refreshError="1"/>
      <sheetData sheetId="1">
        <row r="12">
          <cell r="B12" t="str">
            <v>December 2024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AC52E-4304-415D-9A2A-C3594E3FDEC3}">
  <sheetPr>
    <pageSetUpPr fitToPage="1"/>
  </sheetPr>
  <dimension ref="A1:U403"/>
  <sheetViews>
    <sheetView tabSelected="1" view="pageBreakPreview" zoomScale="80" zoomScaleNormal="100" zoomScaleSheetLayoutView="80" workbookViewId="0"/>
  </sheetViews>
  <sheetFormatPr defaultColWidth="10" defaultRowHeight="12.75" x14ac:dyDescent="0.2"/>
  <cols>
    <col min="1" max="1" width="2.5703125" style="24" customWidth="1"/>
    <col min="2" max="2" width="7.28515625" style="24" customWidth="1"/>
    <col min="3" max="3" width="26.28515625" style="24" customWidth="1"/>
    <col min="4" max="4" width="9.7109375" style="24" customWidth="1"/>
    <col min="5" max="5" width="9.7109375" style="24" hidden="1" customWidth="1"/>
    <col min="6" max="6" width="4.7109375" style="24" customWidth="1"/>
    <col min="7" max="7" width="14.42578125" style="24" customWidth="1"/>
    <col min="8" max="8" width="11.28515625" style="24" customWidth="1"/>
    <col min="9" max="9" width="11.140625" style="24" bestFit="1" customWidth="1"/>
    <col min="10" max="10" width="13" style="24" customWidth="1"/>
    <col min="11" max="11" width="8.28515625" style="24" customWidth="1"/>
    <col min="12" max="12" width="14.140625" style="24" customWidth="1"/>
    <col min="13" max="15" width="11.140625" style="24" bestFit="1" customWidth="1"/>
    <col min="16" max="16" width="12.140625" style="24" bestFit="1" customWidth="1"/>
    <col min="17" max="18" width="11.140625" style="24" bestFit="1" customWidth="1"/>
    <col min="19" max="19" width="12.140625" style="24" bestFit="1" customWidth="1"/>
    <col min="20" max="21" width="14.140625" style="50" customWidth="1"/>
    <col min="22" max="22" width="12.140625" style="24" customWidth="1"/>
    <col min="23" max="23" width="11.42578125" style="24" customWidth="1"/>
    <col min="24" max="24" width="10.140625" style="24" customWidth="1"/>
    <col min="25" max="256" width="10" style="24"/>
    <col min="257" max="257" width="2.5703125" style="24" customWidth="1"/>
    <col min="258" max="258" width="7.28515625" style="24" customWidth="1"/>
    <col min="259" max="259" width="23.5703125" style="24" customWidth="1"/>
    <col min="260" max="260" width="9.7109375" style="24" customWidth="1"/>
    <col min="261" max="261" width="0" style="24" hidden="1" customWidth="1"/>
    <col min="262" max="262" width="4.7109375" style="24" customWidth="1"/>
    <col min="263" max="263" width="14.42578125" style="24" customWidth="1"/>
    <col min="264" max="264" width="11.28515625" style="24" customWidth="1"/>
    <col min="265" max="265" width="10.28515625" style="24" customWidth="1"/>
    <col min="266" max="266" width="13" style="24" customWidth="1"/>
    <col min="267" max="267" width="8.28515625" style="24" customWidth="1"/>
    <col min="268" max="512" width="10" style="24"/>
    <col min="513" max="513" width="2.5703125" style="24" customWidth="1"/>
    <col min="514" max="514" width="7.28515625" style="24" customWidth="1"/>
    <col min="515" max="515" width="23.5703125" style="24" customWidth="1"/>
    <col min="516" max="516" width="9.7109375" style="24" customWidth="1"/>
    <col min="517" max="517" width="0" style="24" hidden="1" customWidth="1"/>
    <col min="518" max="518" width="4.7109375" style="24" customWidth="1"/>
    <col min="519" max="519" width="14.42578125" style="24" customWidth="1"/>
    <col min="520" max="520" width="11.28515625" style="24" customWidth="1"/>
    <col min="521" max="521" width="10.28515625" style="24" customWidth="1"/>
    <col min="522" max="522" width="13" style="24" customWidth="1"/>
    <col min="523" max="523" width="8.28515625" style="24" customWidth="1"/>
    <col min="524" max="768" width="10" style="24"/>
    <col min="769" max="769" width="2.5703125" style="24" customWidth="1"/>
    <col min="770" max="770" width="7.28515625" style="24" customWidth="1"/>
    <col min="771" max="771" width="23.5703125" style="24" customWidth="1"/>
    <col min="772" max="772" width="9.7109375" style="24" customWidth="1"/>
    <col min="773" max="773" width="0" style="24" hidden="1" customWidth="1"/>
    <col min="774" max="774" width="4.7109375" style="24" customWidth="1"/>
    <col min="775" max="775" width="14.42578125" style="24" customWidth="1"/>
    <col min="776" max="776" width="11.28515625" style="24" customWidth="1"/>
    <col min="777" max="777" width="10.28515625" style="24" customWidth="1"/>
    <col min="778" max="778" width="13" style="24" customWidth="1"/>
    <col min="779" max="779" width="8.28515625" style="24" customWidth="1"/>
    <col min="780" max="1024" width="10" style="24"/>
    <col min="1025" max="1025" width="2.5703125" style="24" customWidth="1"/>
    <col min="1026" max="1026" width="7.28515625" style="24" customWidth="1"/>
    <col min="1027" max="1027" width="23.5703125" style="24" customWidth="1"/>
    <col min="1028" max="1028" width="9.7109375" style="24" customWidth="1"/>
    <col min="1029" max="1029" width="0" style="24" hidden="1" customWidth="1"/>
    <col min="1030" max="1030" width="4.7109375" style="24" customWidth="1"/>
    <col min="1031" max="1031" width="14.42578125" style="24" customWidth="1"/>
    <col min="1032" max="1032" width="11.28515625" style="24" customWidth="1"/>
    <col min="1033" max="1033" width="10.28515625" style="24" customWidth="1"/>
    <col min="1034" max="1034" width="13" style="24" customWidth="1"/>
    <col min="1035" max="1035" width="8.28515625" style="24" customWidth="1"/>
    <col min="1036" max="1280" width="10" style="24"/>
    <col min="1281" max="1281" width="2.5703125" style="24" customWidth="1"/>
    <col min="1282" max="1282" width="7.28515625" style="24" customWidth="1"/>
    <col min="1283" max="1283" width="23.5703125" style="24" customWidth="1"/>
    <col min="1284" max="1284" width="9.7109375" style="24" customWidth="1"/>
    <col min="1285" max="1285" width="0" style="24" hidden="1" customWidth="1"/>
    <col min="1286" max="1286" width="4.7109375" style="24" customWidth="1"/>
    <col min="1287" max="1287" width="14.42578125" style="24" customWidth="1"/>
    <col min="1288" max="1288" width="11.28515625" style="24" customWidth="1"/>
    <col min="1289" max="1289" width="10.28515625" style="24" customWidth="1"/>
    <col min="1290" max="1290" width="13" style="24" customWidth="1"/>
    <col min="1291" max="1291" width="8.28515625" style="24" customWidth="1"/>
    <col min="1292" max="1536" width="10" style="24"/>
    <col min="1537" max="1537" width="2.5703125" style="24" customWidth="1"/>
    <col min="1538" max="1538" width="7.28515625" style="24" customWidth="1"/>
    <col min="1539" max="1539" width="23.5703125" style="24" customWidth="1"/>
    <col min="1540" max="1540" width="9.7109375" style="24" customWidth="1"/>
    <col min="1541" max="1541" width="0" style="24" hidden="1" customWidth="1"/>
    <col min="1542" max="1542" width="4.7109375" style="24" customWidth="1"/>
    <col min="1543" max="1543" width="14.42578125" style="24" customWidth="1"/>
    <col min="1544" max="1544" width="11.28515625" style="24" customWidth="1"/>
    <col min="1545" max="1545" width="10.28515625" style="24" customWidth="1"/>
    <col min="1546" max="1546" width="13" style="24" customWidth="1"/>
    <col min="1547" max="1547" width="8.28515625" style="24" customWidth="1"/>
    <col min="1548" max="1792" width="10" style="24"/>
    <col min="1793" max="1793" width="2.5703125" style="24" customWidth="1"/>
    <col min="1794" max="1794" width="7.28515625" style="24" customWidth="1"/>
    <col min="1795" max="1795" width="23.5703125" style="24" customWidth="1"/>
    <col min="1796" max="1796" width="9.7109375" style="24" customWidth="1"/>
    <col min="1797" max="1797" width="0" style="24" hidden="1" customWidth="1"/>
    <col min="1798" max="1798" width="4.7109375" style="24" customWidth="1"/>
    <col min="1799" max="1799" width="14.42578125" style="24" customWidth="1"/>
    <col min="1800" max="1800" width="11.28515625" style="24" customWidth="1"/>
    <col min="1801" max="1801" width="10.28515625" style="24" customWidth="1"/>
    <col min="1802" max="1802" width="13" style="24" customWidth="1"/>
    <col min="1803" max="1803" width="8.28515625" style="24" customWidth="1"/>
    <col min="1804" max="2048" width="10" style="24"/>
    <col min="2049" max="2049" width="2.5703125" style="24" customWidth="1"/>
    <col min="2050" max="2050" width="7.28515625" style="24" customWidth="1"/>
    <col min="2051" max="2051" width="23.5703125" style="24" customWidth="1"/>
    <col min="2052" max="2052" width="9.7109375" style="24" customWidth="1"/>
    <col min="2053" max="2053" width="0" style="24" hidden="1" customWidth="1"/>
    <col min="2054" max="2054" width="4.7109375" style="24" customWidth="1"/>
    <col min="2055" max="2055" width="14.42578125" style="24" customWidth="1"/>
    <col min="2056" max="2056" width="11.28515625" style="24" customWidth="1"/>
    <col min="2057" max="2057" width="10.28515625" style="24" customWidth="1"/>
    <col min="2058" max="2058" width="13" style="24" customWidth="1"/>
    <col min="2059" max="2059" width="8.28515625" style="24" customWidth="1"/>
    <col min="2060" max="2304" width="10" style="24"/>
    <col min="2305" max="2305" width="2.5703125" style="24" customWidth="1"/>
    <col min="2306" max="2306" width="7.28515625" style="24" customWidth="1"/>
    <col min="2307" max="2307" width="23.5703125" style="24" customWidth="1"/>
    <col min="2308" max="2308" width="9.7109375" style="24" customWidth="1"/>
    <col min="2309" max="2309" width="0" style="24" hidden="1" customWidth="1"/>
    <col min="2310" max="2310" width="4.7109375" style="24" customWidth="1"/>
    <col min="2311" max="2311" width="14.42578125" style="24" customWidth="1"/>
    <col min="2312" max="2312" width="11.28515625" style="24" customWidth="1"/>
    <col min="2313" max="2313" width="10.28515625" style="24" customWidth="1"/>
    <col min="2314" max="2314" width="13" style="24" customWidth="1"/>
    <col min="2315" max="2315" width="8.28515625" style="24" customWidth="1"/>
    <col min="2316" max="2560" width="10" style="24"/>
    <col min="2561" max="2561" width="2.5703125" style="24" customWidth="1"/>
    <col min="2562" max="2562" width="7.28515625" style="24" customWidth="1"/>
    <col min="2563" max="2563" width="23.5703125" style="24" customWidth="1"/>
    <col min="2564" max="2564" width="9.7109375" style="24" customWidth="1"/>
    <col min="2565" max="2565" width="0" style="24" hidden="1" customWidth="1"/>
    <col min="2566" max="2566" width="4.7109375" style="24" customWidth="1"/>
    <col min="2567" max="2567" width="14.42578125" style="24" customWidth="1"/>
    <col min="2568" max="2568" width="11.28515625" style="24" customWidth="1"/>
    <col min="2569" max="2569" width="10.28515625" style="24" customWidth="1"/>
    <col min="2570" max="2570" width="13" style="24" customWidth="1"/>
    <col min="2571" max="2571" width="8.28515625" style="24" customWidth="1"/>
    <col min="2572" max="2816" width="10" style="24"/>
    <col min="2817" max="2817" width="2.5703125" style="24" customWidth="1"/>
    <col min="2818" max="2818" width="7.28515625" style="24" customWidth="1"/>
    <col min="2819" max="2819" width="23.5703125" style="24" customWidth="1"/>
    <col min="2820" max="2820" width="9.7109375" style="24" customWidth="1"/>
    <col min="2821" max="2821" width="0" style="24" hidden="1" customWidth="1"/>
    <col min="2822" max="2822" width="4.7109375" style="24" customWidth="1"/>
    <col min="2823" max="2823" width="14.42578125" style="24" customWidth="1"/>
    <col min="2824" max="2824" width="11.28515625" style="24" customWidth="1"/>
    <col min="2825" max="2825" width="10.28515625" style="24" customWidth="1"/>
    <col min="2826" max="2826" width="13" style="24" customWidth="1"/>
    <col min="2827" max="2827" width="8.28515625" style="24" customWidth="1"/>
    <col min="2828" max="3072" width="10" style="24"/>
    <col min="3073" max="3073" width="2.5703125" style="24" customWidth="1"/>
    <col min="3074" max="3074" width="7.28515625" style="24" customWidth="1"/>
    <col min="3075" max="3075" width="23.5703125" style="24" customWidth="1"/>
    <col min="3076" max="3076" width="9.7109375" style="24" customWidth="1"/>
    <col min="3077" max="3077" width="0" style="24" hidden="1" customWidth="1"/>
    <col min="3078" max="3078" width="4.7109375" style="24" customWidth="1"/>
    <col min="3079" max="3079" width="14.42578125" style="24" customWidth="1"/>
    <col min="3080" max="3080" width="11.28515625" style="24" customWidth="1"/>
    <col min="3081" max="3081" width="10.28515625" style="24" customWidth="1"/>
    <col min="3082" max="3082" width="13" style="24" customWidth="1"/>
    <col min="3083" max="3083" width="8.28515625" style="24" customWidth="1"/>
    <col min="3084" max="3328" width="10" style="24"/>
    <col min="3329" max="3329" width="2.5703125" style="24" customWidth="1"/>
    <col min="3330" max="3330" width="7.28515625" style="24" customWidth="1"/>
    <col min="3331" max="3331" width="23.5703125" style="24" customWidth="1"/>
    <col min="3332" max="3332" width="9.7109375" style="24" customWidth="1"/>
    <col min="3333" max="3333" width="0" style="24" hidden="1" customWidth="1"/>
    <col min="3334" max="3334" width="4.7109375" style="24" customWidth="1"/>
    <col min="3335" max="3335" width="14.42578125" style="24" customWidth="1"/>
    <col min="3336" max="3336" width="11.28515625" style="24" customWidth="1"/>
    <col min="3337" max="3337" width="10.28515625" style="24" customWidth="1"/>
    <col min="3338" max="3338" width="13" style="24" customWidth="1"/>
    <col min="3339" max="3339" width="8.28515625" style="24" customWidth="1"/>
    <col min="3340" max="3584" width="10" style="24"/>
    <col min="3585" max="3585" width="2.5703125" style="24" customWidth="1"/>
    <col min="3586" max="3586" width="7.28515625" style="24" customWidth="1"/>
    <col min="3587" max="3587" width="23.5703125" style="24" customWidth="1"/>
    <col min="3588" max="3588" width="9.7109375" style="24" customWidth="1"/>
    <col min="3589" max="3589" width="0" style="24" hidden="1" customWidth="1"/>
    <col min="3590" max="3590" width="4.7109375" style="24" customWidth="1"/>
    <col min="3591" max="3591" width="14.42578125" style="24" customWidth="1"/>
    <col min="3592" max="3592" width="11.28515625" style="24" customWidth="1"/>
    <col min="3593" max="3593" width="10.28515625" style="24" customWidth="1"/>
    <col min="3594" max="3594" width="13" style="24" customWidth="1"/>
    <col min="3595" max="3595" width="8.28515625" style="24" customWidth="1"/>
    <col min="3596" max="3840" width="10" style="24"/>
    <col min="3841" max="3841" width="2.5703125" style="24" customWidth="1"/>
    <col min="3842" max="3842" width="7.28515625" style="24" customWidth="1"/>
    <col min="3843" max="3843" width="23.5703125" style="24" customWidth="1"/>
    <col min="3844" max="3844" width="9.7109375" style="24" customWidth="1"/>
    <col min="3845" max="3845" width="0" style="24" hidden="1" customWidth="1"/>
    <col min="3846" max="3846" width="4.7109375" style="24" customWidth="1"/>
    <col min="3847" max="3847" width="14.42578125" style="24" customWidth="1"/>
    <col min="3848" max="3848" width="11.28515625" style="24" customWidth="1"/>
    <col min="3849" max="3849" width="10.28515625" style="24" customWidth="1"/>
    <col min="3850" max="3850" width="13" style="24" customWidth="1"/>
    <col min="3851" max="3851" width="8.28515625" style="24" customWidth="1"/>
    <col min="3852" max="4096" width="10" style="24"/>
    <col min="4097" max="4097" width="2.5703125" style="24" customWidth="1"/>
    <col min="4098" max="4098" width="7.28515625" style="24" customWidth="1"/>
    <col min="4099" max="4099" width="23.5703125" style="24" customWidth="1"/>
    <col min="4100" max="4100" width="9.7109375" style="24" customWidth="1"/>
    <col min="4101" max="4101" width="0" style="24" hidden="1" customWidth="1"/>
    <col min="4102" max="4102" width="4.7109375" style="24" customWidth="1"/>
    <col min="4103" max="4103" width="14.42578125" style="24" customWidth="1"/>
    <col min="4104" max="4104" width="11.28515625" style="24" customWidth="1"/>
    <col min="4105" max="4105" width="10.28515625" style="24" customWidth="1"/>
    <col min="4106" max="4106" width="13" style="24" customWidth="1"/>
    <col min="4107" max="4107" width="8.28515625" style="24" customWidth="1"/>
    <col min="4108" max="4352" width="10" style="24"/>
    <col min="4353" max="4353" width="2.5703125" style="24" customWidth="1"/>
    <col min="4354" max="4354" width="7.28515625" style="24" customWidth="1"/>
    <col min="4355" max="4355" width="23.5703125" style="24" customWidth="1"/>
    <col min="4356" max="4356" width="9.7109375" style="24" customWidth="1"/>
    <col min="4357" max="4357" width="0" style="24" hidden="1" customWidth="1"/>
    <col min="4358" max="4358" width="4.7109375" style="24" customWidth="1"/>
    <col min="4359" max="4359" width="14.42578125" style="24" customWidth="1"/>
    <col min="4360" max="4360" width="11.28515625" style="24" customWidth="1"/>
    <col min="4361" max="4361" width="10.28515625" style="24" customWidth="1"/>
    <col min="4362" max="4362" width="13" style="24" customWidth="1"/>
    <col min="4363" max="4363" width="8.28515625" style="24" customWidth="1"/>
    <col min="4364" max="4608" width="10" style="24"/>
    <col min="4609" max="4609" width="2.5703125" style="24" customWidth="1"/>
    <col min="4610" max="4610" width="7.28515625" style="24" customWidth="1"/>
    <col min="4611" max="4611" width="23.5703125" style="24" customWidth="1"/>
    <col min="4612" max="4612" width="9.7109375" style="24" customWidth="1"/>
    <col min="4613" max="4613" width="0" style="24" hidden="1" customWidth="1"/>
    <col min="4614" max="4614" width="4.7109375" style="24" customWidth="1"/>
    <col min="4615" max="4615" width="14.42578125" style="24" customWidth="1"/>
    <col min="4616" max="4616" width="11.28515625" style="24" customWidth="1"/>
    <col min="4617" max="4617" width="10.28515625" style="24" customWidth="1"/>
    <col min="4618" max="4618" width="13" style="24" customWidth="1"/>
    <col min="4619" max="4619" width="8.28515625" style="24" customWidth="1"/>
    <col min="4620" max="4864" width="10" style="24"/>
    <col min="4865" max="4865" width="2.5703125" style="24" customWidth="1"/>
    <col min="4866" max="4866" width="7.28515625" style="24" customWidth="1"/>
    <col min="4867" max="4867" width="23.5703125" style="24" customWidth="1"/>
    <col min="4868" max="4868" width="9.7109375" style="24" customWidth="1"/>
    <col min="4869" max="4869" width="0" style="24" hidden="1" customWidth="1"/>
    <col min="4870" max="4870" width="4.7109375" style="24" customWidth="1"/>
    <col min="4871" max="4871" width="14.42578125" style="24" customWidth="1"/>
    <col min="4872" max="4872" width="11.28515625" style="24" customWidth="1"/>
    <col min="4873" max="4873" width="10.28515625" style="24" customWidth="1"/>
    <col min="4874" max="4874" width="13" style="24" customWidth="1"/>
    <col min="4875" max="4875" width="8.28515625" style="24" customWidth="1"/>
    <col min="4876" max="5120" width="10" style="24"/>
    <col min="5121" max="5121" width="2.5703125" style="24" customWidth="1"/>
    <col min="5122" max="5122" width="7.28515625" style="24" customWidth="1"/>
    <col min="5123" max="5123" width="23.5703125" style="24" customWidth="1"/>
    <col min="5124" max="5124" width="9.7109375" style="24" customWidth="1"/>
    <col min="5125" max="5125" width="0" style="24" hidden="1" customWidth="1"/>
    <col min="5126" max="5126" width="4.7109375" style="24" customWidth="1"/>
    <col min="5127" max="5127" width="14.42578125" style="24" customWidth="1"/>
    <col min="5128" max="5128" width="11.28515625" style="24" customWidth="1"/>
    <col min="5129" max="5129" width="10.28515625" style="24" customWidth="1"/>
    <col min="5130" max="5130" width="13" style="24" customWidth="1"/>
    <col min="5131" max="5131" width="8.28515625" style="24" customWidth="1"/>
    <col min="5132" max="5376" width="10" style="24"/>
    <col min="5377" max="5377" width="2.5703125" style="24" customWidth="1"/>
    <col min="5378" max="5378" width="7.28515625" style="24" customWidth="1"/>
    <col min="5379" max="5379" width="23.5703125" style="24" customWidth="1"/>
    <col min="5380" max="5380" width="9.7109375" style="24" customWidth="1"/>
    <col min="5381" max="5381" width="0" style="24" hidden="1" customWidth="1"/>
    <col min="5382" max="5382" width="4.7109375" style="24" customWidth="1"/>
    <col min="5383" max="5383" width="14.42578125" style="24" customWidth="1"/>
    <col min="5384" max="5384" width="11.28515625" style="24" customWidth="1"/>
    <col min="5385" max="5385" width="10.28515625" style="24" customWidth="1"/>
    <col min="5386" max="5386" width="13" style="24" customWidth="1"/>
    <col min="5387" max="5387" width="8.28515625" style="24" customWidth="1"/>
    <col min="5388" max="5632" width="10" style="24"/>
    <col min="5633" max="5633" width="2.5703125" style="24" customWidth="1"/>
    <col min="5634" max="5634" width="7.28515625" style="24" customWidth="1"/>
    <col min="5635" max="5635" width="23.5703125" style="24" customWidth="1"/>
    <col min="5636" max="5636" width="9.7109375" style="24" customWidth="1"/>
    <col min="5637" max="5637" width="0" style="24" hidden="1" customWidth="1"/>
    <col min="5638" max="5638" width="4.7109375" style="24" customWidth="1"/>
    <col min="5639" max="5639" width="14.42578125" style="24" customWidth="1"/>
    <col min="5640" max="5640" width="11.28515625" style="24" customWidth="1"/>
    <col min="5641" max="5641" width="10.28515625" style="24" customWidth="1"/>
    <col min="5642" max="5642" width="13" style="24" customWidth="1"/>
    <col min="5643" max="5643" width="8.28515625" style="24" customWidth="1"/>
    <col min="5644" max="5888" width="10" style="24"/>
    <col min="5889" max="5889" width="2.5703125" style="24" customWidth="1"/>
    <col min="5890" max="5890" width="7.28515625" style="24" customWidth="1"/>
    <col min="5891" max="5891" width="23.5703125" style="24" customWidth="1"/>
    <col min="5892" max="5892" width="9.7109375" style="24" customWidth="1"/>
    <col min="5893" max="5893" width="0" style="24" hidden="1" customWidth="1"/>
    <col min="5894" max="5894" width="4.7109375" style="24" customWidth="1"/>
    <col min="5895" max="5895" width="14.42578125" style="24" customWidth="1"/>
    <col min="5896" max="5896" width="11.28515625" style="24" customWidth="1"/>
    <col min="5897" max="5897" width="10.28515625" style="24" customWidth="1"/>
    <col min="5898" max="5898" width="13" style="24" customWidth="1"/>
    <col min="5899" max="5899" width="8.28515625" style="24" customWidth="1"/>
    <col min="5900" max="6144" width="10" style="24"/>
    <col min="6145" max="6145" width="2.5703125" style="24" customWidth="1"/>
    <col min="6146" max="6146" width="7.28515625" style="24" customWidth="1"/>
    <col min="6147" max="6147" width="23.5703125" style="24" customWidth="1"/>
    <col min="6148" max="6148" width="9.7109375" style="24" customWidth="1"/>
    <col min="6149" max="6149" width="0" style="24" hidden="1" customWidth="1"/>
    <col min="6150" max="6150" width="4.7109375" style="24" customWidth="1"/>
    <col min="6151" max="6151" width="14.42578125" style="24" customWidth="1"/>
    <col min="6152" max="6152" width="11.28515625" style="24" customWidth="1"/>
    <col min="6153" max="6153" width="10.28515625" style="24" customWidth="1"/>
    <col min="6154" max="6154" width="13" style="24" customWidth="1"/>
    <col min="6155" max="6155" width="8.28515625" style="24" customWidth="1"/>
    <col min="6156" max="6400" width="10" style="24"/>
    <col min="6401" max="6401" width="2.5703125" style="24" customWidth="1"/>
    <col min="6402" max="6402" width="7.28515625" style="24" customWidth="1"/>
    <col min="6403" max="6403" width="23.5703125" style="24" customWidth="1"/>
    <col min="6404" max="6404" width="9.7109375" style="24" customWidth="1"/>
    <col min="6405" max="6405" width="0" style="24" hidden="1" customWidth="1"/>
    <col min="6406" max="6406" width="4.7109375" style="24" customWidth="1"/>
    <col min="6407" max="6407" width="14.42578125" style="24" customWidth="1"/>
    <col min="6408" max="6408" width="11.28515625" style="24" customWidth="1"/>
    <col min="6409" max="6409" width="10.28515625" style="24" customWidth="1"/>
    <col min="6410" max="6410" width="13" style="24" customWidth="1"/>
    <col min="6411" max="6411" width="8.28515625" style="24" customWidth="1"/>
    <col min="6412" max="6656" width="10" style="24"/>
    <col min="6657" max="6657" width="2.5703125" style="24" customWidth="1"/>
    <col min="6658" max="6658" width="7.28515625" style="24" customWidth="1"/>
    <col min="6659" max="6659" width="23.5703125" style="24" customWidth="1"/>
    <col min="6660" max="6660" width="9.7109375" style="24" customWidth="1"/>
    <col min="6661" max="6661" width="0" style="24" hidden="1" customWidth="1"/>
    <col min="6662" max="6662" width="4.7109375" style="24" customWidth="1"/>
    <col min="6663" max="6663" width="14.42578125" style="24" customWidth="1"/>
    <col min="6664" max="6664" width="11.28515625" style="24" customWidth="1"/>
    <col min="6665" max="6665" width="10.28515625" style="24" customWidth="1"/>
    <col min="6666" max="6666" width="13" style="24" customWidth="1"/>
    <col min="6667" max="6667" width="8.28515625" style="24" customWidth="1"/>
    <col min="6668" max="6912" width="10" style="24"/>
    <col min="6913" max="6913" width="2.5703125" style="24" customWidth="1"/>
    <col min="6914" max="6914" width="7.28515625" style="24" customWidth="1"/>
    <col min="6915" max="6915" width="23.5703125" style="24" customWidth="1"/>
    <col min="6916" max="6916" width="9.7109375" style="24" customWidth="1"/>
    <col min="6917" max="6917" width="0" style="24" hidden="1" customWidth="1"/>
    <col min="6918" max="6918" width="4.7109375" style="24" customWidth="1"/>
    <col min="6919" max="6919" width="14.42578125" style="24" customWidth="1"/>
    <col min="6920" max="6920" width="11.28515625" style="24" customWidth="1"/>
    <col min="6921" max="6921" width="10.28515625" style="24" customWidth="1"/>
    <col min="6922" max="6922" width="13" style="24" customWidth="1"/>
    <col min="6923" max="6923" width="8.28515625" style="24" customWidth="1"/>
    <col min="6924" max="7168" width="10" style="24"/>
    <col min="7169" max="7169" width="2.5703125" style="24" customWidth="1"/>
    <col min="7170" max="7170" width="7.28515625" style="24" customWidth="1"/>
    <col min="7171" max="7171" width="23.5703125" style="24" customWidth="1"/>
    <col min="7172" max="7172" width="9.7109375" style="24" customWidth="1"/>
    <col min="7173" max="7173" width="0" style="24" hidden="1" customWidth="1"/>
    <col min="7174" max="7174" width="4.7109375" style="24" customWidth="1"/>
    <col min="7175" max="7175" width="14.42578125" style="24" customWidth="1"/>
    <col min="7176" max="7176" width="11.28515625" style="24" customWidth="1"/>
    <col min="7177" max="7177" width="10.28515625" style="24" customWidth="1"/>
    <col min="7178" max="7178" width="13" style="24" customWidth="1"/>
    <col min="7179" max="7179" width="8.28515625" style="24" customWidth="1"/>
    <col min="7180" max="7424" width="10" style="24"/>
    <col min="7425" max="7425" width="2.5703125" style="24" customWidth="1"/>
    <col min="7426" max="7426" width="7.28515625" style="24" customWidth="1"/>
    <col min="7427" max="7427" width="23.5703125" style="24" customWidth="1"/>
    <col min="7428" max="7428" width="9.7109375" style="24" customWidth="1"/>
    <col min="7429" max="7429" width="0" style="24" hidden="1" customWidth="1"/>
    <col min="7430" max="7430" width="4.7109375" style="24" customWidth="1"/>
    <col min="7431" max="7431" width="14.42578125" style="24" customWidth="1"/>
    <col min="7432" max="7432" width="11.28515625" style="24" customWidth="1"/>
    <col min="7433" max="7433" width="10.28515625" style="24" customWidth="1"/>
    <col min="7434" max="7434" width="13" style="24" customWidth="1"/>
    <col min="7435" max="7435" width="8.28515625" style="24" customWidth="1"/>
    <col min="7436" max="7680" width="10" style="24"/>
    <col min="7681" max="7681" width="2.5703125" style="24" customWidth="1"/>
    <col min="7682" max="7682" width="7.28515625" style="24" customWidth="1"/>
    <col min="7683" max="7683" width="23.5703125" style="24" customWidth="1"/>
    <col min="7684" max="7684" width="9.7109375" style="24" customWidth="1"/>
    <col min="7685" max="7685" width="0" style="24" hidden="1" customWidth="1"/>
    <col min="7686" max="7686" width="4.7109375" style="24" customWidth="1"/>
    <col min="7687" max="7687" width="14.42578125" style="24" customWidth="1"/>
    <col min="7688" max="7688" width="11.28515625" style="24" customWidth="1"/>
    <col min="7689" max="7689" width="10.28515625" style="24" customWidth="1"/>
    <col min="7690" max="7690" width="13" style="24" customWidth="1"/>
    <col min="7691" max="7691" width="8.28515625" style="24" customWidth="1"/>
    <col min="7692" max="7936" width="10" style="24"/>
    <col min="7937" max="7937" width="2.5703125" style="24" customWidth="1"/>
    <col min="7938" max="7938" width="7.28515625" style="24" customWidth="1"/>
    <col min="7939" max="7939" width="23.5703125" style="24" customWidth="1"/>
    <col min="7940" max="7940" width="9.7109375" style="24" customWidth="1"/>
    <col min="7941" max="7941" width="0" style="24" hidden="1" customWidth="1"/>
    <col min="7942" max="7942" width="4.7109375" style="24" customWidth="1"/>
    <col min="7943" max="7943" width="14.42578125" style="24" customWidth="1"/>
    <col min="7944" max="7944" width="11.28515625" style="24" customWidth="1"/>
    <col min="7945" max="7945" width="10.28515625" style="24" customWidth="1"/>
    <col min="7946" max="7946" width="13" style="24" customWidth="1"/>
    <col min="7947" max="7947" width="8.28515625" style="24" customWidth="1"/>
    <col min="7948" max="8192" width="10" style="24"/>
    <col min="8193" max="8193" width="2.5703125" style="24" customWidth="1"/>
    <col min="8194" max="8194" width="7.28515625" style="24" customWidth="1"/>
    <col min="8195" max="8195" width="23.5703125" style="24" customWidth="1"/>
    <col min="8196" max="8196" width="9.7109375" style="24" customWidth="1"/>
    <col min="8197" max="8197" width="0" style="24" hidden="1" customWidth="1"/>
    <col min="8198" max="8198" width="4.7109375" style="24" customWidth="1"/>
    <col min="8199" max="8199" width="14.42578125" style="24" customWidth="1"/>
    <col min="8200" max="8200" width="11.28515625" style="24" customWidth="1"/>
    <col min="8201" max="8201" width="10.28515625" style="24" customWidth="1"/>
    <col min="8202" max="8202" width="13" style="24" customWidth="1"/>
    <col min="8203" max="8203" width="8.28515625" style="24" customWidth="1"/>
    <col min="8204" max="8448" width="10" style="24"/>
    <col min="8449" max="8449" width="2.5703125" style="24" customWidth="1"/>
    <col min="8450" max="8450" width="7.28515625" style="24" customWidth="1"/>
    <col min="8451" max="8451" width="23.5703125" style="24" customWidth="1"/>
    <col min="8452" max="8452" width="9.7109375" style="24" customWidth="1"/>
    <col min="8453" max="8453" width="0" style="24" hidden="1" customWidth="1"/>
    <col min="8454" max="8454" width="4.7109375" style="24" customWidth="1"/>
    <col min="8455" max="8455" width="14.42578125" style="24" customWidth="1"/>
    <col min="8456" max="8456" width="11.28515625" style="24" customWidth="1"/>
    <col min="8457" max="8457" width="10.28515625" style="24" customWidth="1"/>
    <col min="8458" max="8458" width="13" style="24" customWidth="1"/>
    <col min="8459" max="8459" width="8.28515625" style="24" customWidth="1"/>
    <col min="8460" max="8704" width="10" style="24"/>
    <col min="8705" max="8705" width="2.5703125" style="24" customWidth="1"/>
    <col min="8706" max="8706" width="7.28515625" style="24" customWidth="1"/>
    <col min="8707" max="8707" width="23.5703125" style="24" customWidth="1"/>
    <col min="8708" max="8708" width="9.7109375" style="24" customWidth="1"/>
    <col min="8709" max="8709" width="0" style="24" hidden="1" customWidth="1"/>
    <col min="8710" max="8710" width="4.7109375" style="24" customWidth="1"/>
    <col min="8711" max="8711" width="14.42578125" style="24" customWidth="1"/>
    <col min="8712" max="8712" width="11.28515625" style="24" customWidth="1"/>
    <col min="8713" max="8713" width="10.28515625" style="24" customWidth="1"/>
    <col min="8714" max="8714" width="13" style="24" customWidth="1"/>
    <col min="8715" max="8715" width="8.28515625" style="24" customWidth="1"/>
    <col min="8716" max="8960" width="10" style="24"/>
    <col min="8961" max="8961" width="2.5703125" style="24" customWidth="1"/>
    <col min="8962" max="8962" width="7.28515625" style="24" customWidth="1"/>
    <col min="8963" max="8963" width="23.5703125" style="24" customWidth="1"/>
    <col min="8964" max="8964" width="9.7109375" style="24" customWidth="1"/>
    <col min="8965" max="8965" width="0" style="24" hidden="1" customWidth="1"/>
    <col min="8966" max="8966" width="4.7109375" style="24" customWidth="1"/>
    <col min="8967" max="8967" width="14.42578125" style="24" customWidth="1"/>
    <col min="8968" max="8968" width="11.28515625" style="24" customWidth="1"/>
    <col min="8969" max="8969" width="10.28515625" style="24" customWidth="1"/>
    <col min="8970" max="8970" width="13" style="24" customWidth="1"/>
    <col min="8971" max="8971" width="8.28515625" style="24" customWidth="1"/>
    <col min="8972" max="9216" width="10" style="24"/>
    <col min="9217" max="9217" width="2.5703125" style="24" customWidth="1"/>
    <col min="9218" max="9218" width="7.28515625" style="24" customWidth="1"/>
    <col min="9219" max="9219" width="23.5703125" style="24" customWidth="1"/>
    <col min="9220" max="9220" width="9.7109375" style="24" customWidth="1"/>
    <col min="9221" max="9221" width="0" style="24" hidden="1" customWidth="1"/>
    <col min="9222" max="9222" width="4.7109375" style="24" customWidth="1"/>
    <col min="9223" max="9223" width="14.42578125" style="24" customWidth="1"/>
    <col min="9224" max="9224" width="11.28515625" style="24" customWidth="1"/>
    <col min="9225" max="9225" width="10.28515625" style="24" customWidth="1"/>
    <col min="9226" max="9226" width="13" style="24" customWidth="1"/>
    <col min="9227" max="9227" width="8.28515625" style="24" customWidth="1"/>
    <col min="9228" max="9472" width="10" style="24"/>
    <col min="9473" max="9473" width="2.5703125" style="24" customWidth="1"/>
    <col min="9474" max="9474" width="7.28515625" style="24" customWidth="1"/>
    <col min="9475" max="9475" width="23.5703125" style="24" customWidth="1"/>
    <col min="9476" max="9476" width="9.7109375" style="24" customWidth="1"/>
    <col min="9477" max="9477" width="0" style="24" hidden="1" customWidth="1"/>
    <col min="9478" max="9478" width="4.7109375" style="24" customWidth="1"/>
    <col min="9479" max="9479" width="14.42578125" style="24" customWidth="1"/>
    <col min="9480" max="9480" width="11.28515625" style="24" customWidth="1"/>
    <col min="9481" max="9481" width="10.28515625" style="24" customWidth="1"/>
    <col min="9482" max="9482" width="13" style="24" customWidth="1"/>
    <col min="9483" max="9483" width="8.28515625" style="24" customWidth="1"/>
    <col min="9484" max="9728" width="10" style="24"/>
    <col min="9729" max="9729" width="2.5703125" style="24" customWidth="1"/>
    <col min="9730" max="9730" width="7.28515625" style="24" customWidth="1"/>
    <col min="9731" max="9731" width="23.5703125" style="24" customWidth="1"/>
    <col min="9732" max="9732" width="9.7109375" style="24" customWidth="1"/>
    <col min="9733" max="9733" width="0" style="24" hidden="1" customWidth="1"/>
    <col min="9734" max="9734" width="4.7109375" style="24" customWidth="1"/>
    <col min="9735" max="9735" width="14.42578125" style="24" customWidth="1"/>
    <col min="9736" max="9736" width="11.28515625" style="24" customWidth="1"/>
    <col min="9737" max="9737" width="10.28515625" style="24" customWidth="1"/>
    <col min="9738" max="9738" width="13" style="24" customWidth="1"/>
    <col min="9739" max="9739" width="8.28515625" style="24" customWidth="1"/>
    <col min="9740" max="9984" width="10" style="24"/>
    <col min="9985" max="9985" width="2.5703125" style="24" customWidth="1"/>
    <col min="9986" max="9986" width="7.28515625" style="24" customWidth="1"/>
    <col min="9987" max="9987" width="23.5703125" style="24" customWidth="1"/>
    <col min="9988" max="9988" width="9.7109375" style="24" customWidth="1"/>
    <col min="9989" max="9989" width="0" style="24" hidden="1" customWidth="1"/>
    <col min="9990" max="9990" width="4.7109375" style="24" customWidth="1"/>
    <col min="9991" max="9991" width="14.42578125" style="24" customWidth="1"/>
    <col min="9992" max="9992" width="11.28515625" style="24" customWidth="1"/>
    <col min="9993" max="9993" width="10.28515625" style="24" customWidth="1"/>
    <col min="9994" max="9994" width="13" style="24" customWidth="1"/>
    <col min="9995" max="9995" width="8.28515625" style="24" customWidth="1"/>
    <col min="9996" max="10240" width="10" style="24"/>
    <col min="10241" max="10241" width="2.5703125" style="24" customWidth="1"/>
    <col min="10242" max="10242" width="7.28515625" style="24" customWidth="1"/>
    <col min="10243" max="10243" width="23.5703125" style="24" customWidth="1"/>
    <col min="10244" max="10244" width="9.7109375" style="24" customWidth="1"/>
    <col min="10245" max="10245" width="0" style="24" hidden="1" customWidth="1"/>
    <col min="10246" max="10246" width="4.7109375" style="24" customWidth="1"/>
    <col min="10247" max="10247" width="14.42578125" style="24" customWidth="1"/>
    <col min="10248" max="10248" width="11.28515625" style="24" customWidth="1"/>
    <col min="10249" max="10249" width="10.28515625" style="24" customWidth="1"/>
    <col min="10250" max="10250" width="13" style="24" customWidth="1"/>
    <col min="10251" max="10251" width="8.28515625" style="24" customWidth="1"/>
    <col min="10252" max="10496" width="10" style="24"/>
    <col min="10497" max="10497" width="2.5703125" style="24" customWidth="1"/>
    <col min="10498" max="10498" width="7.28515625" style="24" customWidth="1"/>
    <col min="10499" max="10499" width="23.5703125" style="24" customWidth="1"/>
    <col min="10500" max="10500" width="9.7109375" style="24" customWidth="1"/>
    <col min="10501" max="10501" width="0" style="24" hidden="1" customWidth="1"/>
    <col min="10502" max="10502" width="4.7109375" style="24" customWidth="1"/>
    <col min="10503" max="10503" width="14.42578125" style="24" customWidth="1"/>
    <col min="10504" max="10504" width="11.28515625" style="24" customWidth="1"/>
    <col min="10505" max="10505" width="10.28515625" style="24" customWidth="1"/>
    <col min="10506" max="10506" width="13" style="24" customWidth="1"/>
    <col min="10507" max="10507" width="8.28515625" style="24" customWidth="1"/>
    <col min="10508" max="10752" width="10" style="24"/>
    <col min="10753" max="10753" width="2.5703125" style="24" customWidth="1"/>
    <col min="10754" max="10754" width="7.28515625" style="24" customWidth="1"/>
    <col min="10755" max="10755" width="23.5703125" style="24" customWidth="1"/>
    <col min="10756" max="10756" width="9.7109375" style="24" customWidth="1"/>
    <col min="10757" max="10757" width="0" style="24" hidden="1" customWidth="1"/>
    <col min="10758" max="10758" width="4.7109375" style="24" customWidth="1"/>
    <col min="10759" max="10759" width="14.42578125" style="24" customWidth="1"/>
    <col min="10760" max="10760" width="11.28515625" style="24" customWidth="1"/>
    <col min="10761" max="10761" width="10.28515625" style="24" customWidth="1"/>
    <col min="10762" max="10762" width="13" style="24" customWidth="1"/>
    <col min="10763" max="10763" width="8.28515625" style="24" customWidth="1"/>
    <col min="10764" max="11008" width="10" style="24"/>
    <col min="11009" max="11009" width="2.5703125" style="24" customWidth="1"/>
    <col min="11010" max="11010" width="7.28515625" style="24" customWidth="1"/>
    <col min="11011" max="11011" width="23.5703125" style="24" customWidth="1"/>
    <col min="11012" max="11012" width="9.7109375" style="24" customWidth="1"/>
    <col min="11013" max="11013" width="0" style="24" hidden="1" customWidth="1"/>
    <col min="11014" max="11014" width="4.7109375" style="24" customWidth="1"/>
    <col min="11015" max="11015" width="14.42578125" style="24" customWidth="1"/>
    <col min="11016" max="11016" width="11.28515625" style="24" customWidth="1"/>
    <col min="11017" max="11017" width="10.28515625" style="24" customWidth="1"/>
    <col min="11018" max="11018" width="13" style="24" customWidth="1"/>
    <col min="11019" max="11019" width="8.28515625" style="24" customWidth="1"/>
    <col min="11020" max="11264" width="10" style="24"/>
    <col min="11265" max="11265" width="2.5703125" style="24" customWidth="1"/>
    <col min="11266" max="11266" width="7.28515625" style="24" customWidth="1"/>
    <col min="11267" max="11267" width="23.5703125" style="24" customWidth="1"/>
    <col min="11268" max="11268" width="9.7109375" style="24" customWidth="1"/>
    <col min="11269" max="11269" width="0" style="24" hidden="1" customWidth="1"/>
    <col min="11270" max="11270" width="4.7109375" style="24" customWidth="1"/>
    <col min="11271" max="11271" width="14.42578125" style="24" customWidth="1"/>
    <col min="11272" max="11272" width="11.28515625" style="24" customWidth="1"/>
    <col min="11273" max="11273" width="10.28515625" style="24" customWidth="1"/>
    <col min="11274" max="11274" width="13" style="24" customWidth="1"/>
    <col min="11275" max="11275" width="8.28515625" style="24" customWidth="1"/>
    <col min="11276" max="11520" width="10" style="24"/>
    <col min="11521" max="11521" width="2.5703125" style="24" customWidth="1"/>
    <col min="11522" max="11522" width="7.28515625" style="24" customWidth="1"/>
    <col min="11523" max="11523" width="23.5703125" style="24" customWidth="1"/>
    <col min="11524" max="11524" width="9.7109375" style="24" customWidth="1"/>
    <col min="11525" max="11525" width="0" style="24" hidden="1" customWidth="1"/>
    <col min="11526" max="11526" width="4.7109375" style="24" customWidth="1"/>
    <col min="11527" max="11527" width="14.42578125" style="24" customWidth="1"/>
    <col min="11528" max="11528" width="11.28515625" style="24" customWidth="1"/>
    <col min="11529" max="11529" width="10.28515625" style="24" customWidth="1"/>
    <col min="11530" max="11530" width="13" style="24" customWidth="1"/>
    <col min="11531" max="11531" width="8.28515625" style="24" customWidth="1"/>
    <col min="11532" max="11776" width="10" style="24"/>
    <col min="11777" max="11777" width="2.5703125" style="24" customWidth="1"/>
    <col min="11778" max="11778" width="7.28515625" style="24" customWidth="1"/>
    <col min="11779" max="11779" width="23.5703125" style="24" customWidth="1"/>
    <col min="11780" max="11780" width="9.7109375" style="24" customWidth="1"/>
    <col min="11781" max="11781" width="0" style="24" hidden="1" customWidth="1"/>
    <col min="11782" max="11782" width="4.7109375" style="24" customWidth="1"/>
    <col min="11783" max="11783" width="14.42578125" style="24" customWidth="1"/>
    <col min="11784" max="11784" width="11.28515625" style="24" customWidth="1"/>
    <col min="11785" max="11785" width="10.28515625" style="24" customWidth="1"/>
    <col min="11786" max="11786" width="13" style="24" customWidth="1"/>
    <col min="11787" max="11787" width="8.28515625" style="24" customWidth="1"/>
    <col min="11788" max="12032" width="10" style="24"/>
    <col min="12033" max="12033" width="2.5703125" style="24" customWidth="1"/>
    <col min="12034" max="12034" width="7.28515625" style="24" customWidth="1"/>
    <col min="12035" max="12035" width="23.5703125" style="24" customWidth="1"/>
    <col min="12036" max="12036" width="9.7109375" style="24" customWidth="1"/>
    <col min="12037" max="12037" width="0" style="24" hidden="1" customWidth="1"/>
    <col min="12038" max="12038" width="4.7109375" style="24" customWidth="1"/>
    <col min="12039" max="12039" width="14.42578125" style="24" customWidth="1"/>
    <col min="12040" max="12040" width="11.28515625" style="24" customWidth="1"/>
    <col min="12041" max="12041" width="10.28515625" style="24" customWidth="1"/>
    <col min="12042" max="12042" width="13" style="24" customWidth="1"/>
    <col min="12043" max="12043" width="8.28515625" style="24" customWidth="1"/>
    <col min="12044" max="12288" width="10" style="24"/>
    <col min="12289" max="12289" width="2.5703125" style="24" customWidth="1"/>
    <col min="12290" max="12290" width="7.28515625" style="24" customWidth="1"/>
    <col min="12291" max="12291" width="23.5703125" style="24" customWidth="1"/>
    <col min="12292" max="12292" width="9.7109375" style="24" customWidth="1"/>
    <col min="12293" max="12293" width="0" style="24" hidden="1" customWidth="1"/>
    <col min="12294" max="12294" width="4.7109375" style="24" customWidth="1"/>
    <col min="12295" max="12295" width="14.42578125" style="24" customWidth="1"/>
    <col min="12296" max="12296" width="11.28515625" style="24" customWidth="1"/>
    <col min="12297" max="12297" width="10.28515625" style="24" customWidth="1"/>
    <col min="12298" max="12298" width="13" style="24" customWidth="1"/>
    <col min="12299" max="12299" width="8.28515625" style="24" customWidth="1"/>
    <col min="12300" max="12544" width="10" style="24"/>
    <col min="12545" max="12545" width="2.5703125" style="24" customWidth="1"/>
    <col min="12546" max="12546" width="7.28515625" style="24" customWidth="1"/>
    <col min="12547" max="12547" width="23.5703125" style="24" customWidth="1"/>
    <col min="12548" max="12548" width="9.7109375" style="24" customWidth="1"/>
    <col min="12549" max="12549" width="0" style="24" hidden="1" customWidth="1"/>
    <col min="12550" max="12550" width="4.7109375" style="24" customWidth="1"/>
    <col min="12551" max="12551" width="14.42578125" style="24" customWidth="1"/>
    <col min="12552" max="12552" width="11.28515625" style="24" customWidth="1"/>
    <col min="12553" max="12553" width="10.28515625" style="24" customWidth="1"/>
    <col min="12554" max="12554" width="13" style="24" customWidth="1"/>
    <col min="12555" max="12555" width="8.28515625" style="24" customWidth="1"/>
    <col min="12556" max="12800" width="10" style="24"/>
    <col min="12801" max="12801" width="2.5703125" style="24" customWidth="1"/>
    <col min="12802" max="12802" width="7.28515625" style="24" customWidth="1"/>
    <col min="12803" max="12803" width="23.5703125" style="24" customWidth="1"/>
    <col min="12804" max="12804" width="9.7109375" style="24" customWidth="1"/>
    <col min="12805" max="12805" width="0" style="24" hidden="1" customWidth="1"/>
    <col min="12806" max="12806" width="4.7109375" style="24" customWidth="1"/>
    <col min="12807" max="12807" width="14.42578125" style="24" customWidth="1"/>
    <col min="12808" max="12808" width="11.28515625" style="24" customWidth="1"/>
    <col min="12809" max="12809" width="10.28515625" style="24" customWidth="1"/>
    <col min="12810" max="12810" width="13" style="24" customWidth="1"/>
    <col min="12811" max="12811" width="8.28515625" style="24" customWidth="1"/>
    <col min="12812" max="13056" width="10" style="24"/>
    <col min="13057" max="13057" width="2.5703125" style="24" customWidth="1"/>
    <col min="13058" max="13058" width="7.28515625" style="24" customWidth="1"/>
    <col min="13059" max="13059" width="23.5703125" style="24" customWidth="1"/>
    <col min="13060" max="13060" width="9.7109375" style="24" customWidth="1"/>
    <col min="13061" max="13061" width="0" style="24" hidden="1" customWidth="1"/>
    <col min="13062" max="13062" width="4.7109375" style="24" customWidth="1"/>
    <col min="13063" max="13063" width="14.42578125" style="24" customWidth="1"/>
    <col min="13064" max="13064" width="11.28515625" style="24" customWidth="1"/>
    <col min="13065" max="13065" width="10.28515625" style="24" customWidth="1"/>
    <col min="13066" max="13066" width="13" style="24" customWidth="1"/>
    <col min="13067" max="13067" width="8.28515625" style="24" customWidth="1"/>
    <col min="13068" max="13312" width="10" style="24"/>
    <col min="13313" max="13313" width="2.5703125" style="24" customWidth="1"/>
    <col min="13314" max="13314" width="7.28515625" style="24" customWidth="1"/>
    <col min="13315" max="13315" width="23.5703125" style="24" customWidth="1"/>
    <col min="13316" max="13316" width="9.7109375" style="24" customWidth="1"/>
    <col min="13317" max="13317" width="0" style="24" hidden="1" customWidth="1"/>
    <col min="13318" max="13318" width="4.7109375" style="24" customWidth="1"/>
    <col min="13319" max="13319" width="14.42578125" style="24" customWidth="1"/>
    <col min="13320" max="13320" width="11.28515625" style="24" customWidth="1"/>
    <col min="13321" max="13321" width="10.28515625" style="24" customWidth="1"/>
    <col min="13322" max="13322" width="13" style="24" customWidth="1"/>
    <col min="13323" max="13323" width="8.28515625" style="24" customWidth="1"/>
    <col min="13324" max="13568" width="10" style="24"/>
    <col min="13569" max="13569" width="2.5703125" style="24" customWidth="1"/>
    <col min="13570" max="13570" width="7.28515625" style="24" customWidth="1"/>
    <col min="13571" max="13571" width="23.5703125" style="24" customWidth="1"/>
    <col min="13572" max="13572" width="9.7109375" style="24" customWidth="1"/>
    <col min="13573" max="13573" width="0" style="24" hidden="1" customWidth="1"/>
    <col min="13574" max="13574" width="4.7109375" style="24" customWidth="1"/>
    <col min="13575" max="13575" width="14.42578125" style="24" customWidth="1"/>
    <col min="13576" max="13576" width="11.28515625" style="24" customWidth="1"/>
    <col min="13577" max="13577" width="10.28515625" style="24" customWidth="1"/>
    <col min="13578" max="13578" width="13" style="24" customWidth="1"/>
    <col min="13579" max="13579" width="8.28515625" style="24" customWidth="1"/>
    <col min="13580" max="13824" width="10" style="24"/>
    <col min="13825" max="13825" width="2.5703125" style="24" customWidth="1"/>
    <col min="13826" max="13826" width="7.28515625" style="24" customWidth="1"/>
    <col min="13827" max="13827" width="23.5703125" style="24" customWidth="1"/>
    <col min="13828" max="13828" width="9.7109375" style="24" customWidth="1"/>
    <col min="13829" max="13829" width="0" style="24" hidden="1" customWidth="1"/>
    <col min="13830" max="13830" width="4.7109375" style="24" customWidth="1"/>
    <col min="13831" max="13831" width="14.42578125" style="24" customWidth="1"/>
    <col min="13832" max="13832" width="11.28515625" style="24" customWidth="1"/>
    <col min="13833" max="13833" width="10.28515625" style="24" customWidth="1"/>
    <col min="13834" max="13834" width="13" style="24" customWidth="1"/>
    <col min="13835" max="13835" width="8.28515625" style="24" customWidth="1"/>
    <col min="13836" max="14080" width="10" style="24"/>
    <col min="14081" max="14081" width="2.5703125" style="24" customWidth="1"/>
    <col min="14082" max="14082" width="7.28515625" style="24" customWidth="1"/>
    <col min="14083" max="14083" width="23.5703125" style="24" customWidth="1"/>
    <col min="14084" max="14084" width="9.7109375" style="24" customWidth="1"/>
    <col min="14085" max="14085" width="0" style="24" hidden="1" customWidth="1"/>
    <col min="14086" max="14086" width="4.7109375" style="24" customWidth="1"/>
    <col min="14087" max="14087" width="14.42578125" style="24" customWidth="1"/>
    <col min="14088" max="14088" width="11.28515625" style="24" customWidth="1"/>
    <col min="14089" max="14089" width="10.28515625" style="24" customWidth="1"/>
    <col min="14090" max="14090" width="13" style="24" customWidth="1"/>
    <col min="14091" max="14091" width="8.28515625" style="24" customWidth="1"/>
    <col min="14092" max="14336" width="10" style="24"/>
    <col min="14337" max="14337" width="2.5703125" style="24" customWidth="1"/>
    <col min="14338" max="14338" width="7.28515625" style="24" customWidth="1"/>
    <col min="14339" max="14339" width="23.5703125" style="24" customWidth="1"/>
    <col min="14340" max="14340" width="9.7109375" style="24" customWidth="1"/>
    <col min="14341" max="14341" width="0" style="24" hidden="1" customWidth="1"/>
    <col min="14342" max="14342" width="4.7109375" style="24" customWidth="1"/>
    <col min="14343" max="14343" width="14.42578125" style="24" customWidth="1"/>
    <col min="14344" max="14344" width="11.28515625" style="24" customWidth="1"/>
    <col min="14345" max="14345" width="10.28515625" style="24" customWidth="1"/>
    <col min="14346" max="14346" width="13" style="24" customWidth="1"/>
    <col min="14347" max="14347" width="8.28515625" style="24" customWidth="1"/>
    <col min="14348" max="14592" width="10" style="24"/>
    <col min="14593" max="14593" width="2.5703125" style="24" customWidth="1"/>
    <col min="14594" max="14594" width="7.28515625" style="24" customWidth="1"/>
    <col min="14595" max="14595" width="23.5703125" style="24" customWidth="1"/>
    <col min="14596" max="14596" width="9.7109375" style="24" customWidth="1"/>
    <col min="14597" max="14597" width="0" style="24" hidden="1" customWidth="1"/>
    <col min="14598" max="14598" width="4.7109375" style="24" customWidth="1"/>
    <col min="14599" max="14599" width="14.42578125" style="24" customWidth="1"/>
    <col min="14600" max="14600" width="11.28515625" style="24" customWidth="1"/>
    <col min="14601" max="14601" width="10.28515625" style="24" customWidth="1"/>
    <col min="14602" max="14602" width="13" style="24" customWidth="1"/>
    <col min="14603" max="14603" width="8.28515625" style="24" customWidth="1"/>
    <col min="14604" max="14848" width="10" style="24"/>
    <col min="14849" max="14849" width="2.5703125" style="24" customWidth="1"/>
    <col min="14850" max="14850" width="7.28515625" style="24" customWidth="1"/>
    <col min="14851" max="14851" width="23.5703125" style="24" customWidth="1"/>
    <col min="14852" max="14852" width="9.7109375" style="24" customWidth="1"/>
    <col min="14853" max="14853" width="0" style="24" hidden="1" customWidth="1"/>
    <col min="14854" max="14854" width="4.7109375" style="24" customWidth="1"/>
    <col min="14855" max="14855" width="14.42578125" style="24" customWidth="1"/>
    <col min="14856" max="14856" width="11.28515625" style="24" customWidth="1"/>
    <col min="14857" max="14857" width="10.28515625" style="24" customWidth="1"/>
    <col min="14858" max="14858" width="13" style="24" customWidth="1"/>
    <col min="14859" max="14859" width="8.28515625" style="24" customWidth="1"/>
    <col min="14860" max="15104" width="10" style="24"/>
    <col min="15105" max="15105" width="2.5703125" style="24" customWidth="1"/>
    <col min="15106" max="15106" width="7.28515625" style="24" customWidth="1"/>
    <col min="15107" max="15107" width="23.5703125" style="24" customWidth="1"/>
    <col min="15108" max="15108" width="9.7109375" style="24" customWidth="1"/>
    <col min="15109" max="15109" width="0" style="24" hidden="1" customWidth="1"/>
    <col min="15110" max="15110" width="4.7109375" style="24" customWidth="1"/>
    <col min="15111" max="15111" width="14.42578125" style="24" customWidth="1"/>
    <col min="15112" max="15112" width="11.28515625" style="24" customWidth="1"/>
    <col min="15113" max="15113" width="10.28515625" style="24" customWidth="1"/>
    <col min="15114" max="15114" width="13" style="24" customWidth="1"/>
    <col min="15115" max="15115" width="8.28515625" style="24" customWidth="1"/>
    <col min="15116" max="15360" width="10" style="24"/>
    <col min="15361" max="15361" width="2.5703125" style="24" customWidth="1"/>
    <col min="15362" max="15362" width="7.28515625" style="24" customWidth="1"/>
    <col min="15363" max="15363" width="23.5703125" style="24" customWidth="1"/>
    <col min="15364" max="15364" width="9.7109375" style="24" customWidth="1"/>
    <col min="15365" max="15365" width="0" style="24" hidden="1" customWidth="1"/>
    <col min="15366" max="15366" width="4.7109375" style="24" customWidth="1"/>
    <col min="15367" max="15367" width="14.42578125" style="24" customWidth="1"/>
    <col min="15368" max="15368" width="11.28515625" style="24" customWidth="1"/>
    <col min="15369" max="15369" width="10.28515625" style="24" customWidth="1"/>
    <col min="15370" max="15370" width="13" style="24" customWidth="1"/>
    <col min="15371" max="15371" width="8.28515625" style="24" customWidth="1"/>
    <col min="15372" max="15616" width="10" style="24"/>
    <col min="15617" max="15617" width="2.5703125" style="24" customWidth="1"/>
    <col min="15618" max="15618" width="7.28515625" style="24" customWidth="1"/>
    <col min="15619" max="15619" width="23.5703125" style="24" customWidth="1"/>
    <col min="15620" max="15620" width="9.7109375" style="24" customWidth="1"/>
    <col min="15621" max="15621" width="0" style="24" hidden="1" customWidth="1"/>
    <col min="15622" max="15622" width="4.7109375" style="24" customWidth="1"/>
    <col min="15623" max="15623" width="14.42578125" style="24" customWidth="1"/>
    <col min="15624" max="15624" width="11.28515625" style="24" customWidth="1"/>
    <col min="15625" max="15625" width="10.28515625" style="24" customWidth="1"/>
    <col min="15626" max="15626" width="13" style="24" customWidth="1"/>
    <col min="15627" max="15627" width="8.28515625" style="24" customWidth="1"/>
    <col min="15628" max="15872" width="10" style="24"/>
    <col min="15873" max="15873" width="2.5703125" style="24" customWidth="1"/>
    <col min="15874" max="15874" width="7.28515625" style="24" customWidth="1"/>
    <col min="15875" max="15875" width="23.5703125" style="24" customWidth="1"/>
    <col min="15876" max="15876" width="9.7109375" style="24" customWidth="1"/>
    <col min="15877" max="15877" width="0" style="24" hidden="1" customWidth="1"/>
    <col min="15878" max="15878" width="4.7109375" style="24" customWidth="1"/>
    <col min="15879" max="15879" width="14.42578125" style="24" customWidth="1"/>
    <col min="15880" max="15880" width="11.28515625" style="24" customWidth="1"/>
    <col min="15881" max="15881" width="10.28515625" style="24" customWidth="1"/>
    <col min="15882" max="15882" width="13" style="24" customWidth="1"/>
    <col min="15883" max="15883" width="8.28515625" style="24" customWidth="1"/>
    <col min="15884" max="16128" width="10" style="24"/>
    <col min="16129" max="16129" width="2.5703125" style="24" customWidth="1"/>
    <col min="16130" max="16130" width="7.28515625" style="24" customWidth="1"/>
    <col min="16131" max="16131" width="23.5703125" style="24" customWidth="1"/>
    <col min="16132" max="16132" width="9.7109375" style="24" customWidth="1"/>
    <col min="16133" max="16133" width="0" style="24" hidden="1" customWidth="1"/>
    <col min="16134" max="16134" width="4.7109375" style="24" customWidth="1"/>
    <col min="16135" max="16135" width="14.42578125" style="24" customWidth="1"/>
    <col min="16136" max="16136" width="11.28515625" style="24" customWidth="1"/>
    <col min="16137" max="16137" width="10.28515625" style="24" customWidth="1"/>
    <col min="16138" max="16138" width="13" style="24" customWidth="1"/>
    <col min="16139" max="16139" width="8.28515625" style="24" customWidth="1"/>
    <col min="16140" max="16384" width="10" style="24"/>
  </cols>
  <sheetData>
    <row r="1" spans="2:21" ht="12" customHeight="1" x14ac:dyDescent="0.2">
      <c r="B1" s="26" t="s">
        <v>0</v>
      </c>
      <c r="D1" s="25"/>
      <c r="E1" s="25"/>
      <c r="F1" s="25"/>
      <c r="G1" s="25"/>
      <c r="H1" s="25"/>
      <c r="I1" s="25"/>
      <c r="J1" s="19" t="s">
        <v>178</v>
      </c>
      <c r="K1" s="19" t="s">
        <v>179</v>
      </c>
    </row>
    <row r="2" spans="2:21" ht="12" customHeight="1" x14ac:dyDescent="0.2">
      <c r="B2" s="26" t="s">
        <v>174</v>
      </c>
      <c r="D2" s="25"/>
      <c r="E2" s="25"/>
      <c r="F2" s="25"/>
      <c r="G2" s="25"/>
      <c r="H2" s="25"/>
      <c r="I2" s="25"/>
      <c r="J2" s="25"/>
      <c r="K2" s="25"/>
    </row>
    <row r="3" spans="2:21" ht="12" customHeight="1" x14ac:dyDescent="0.2">
      <c r="B3" s="26" t="s">
        <v>175</v>
      </c>
      <c r="D3" s="25"/>
      <c r="E3" s="25"/>
      <c r="F3" s="25"/>
      <c r="G3" s="25"/>
      <c r="H3" s="25"/>
      <c r="I3" s="25"/>
      <c r="J3" s="25"/>
      <c r="K3" s="25"/>
    </row>
    <row r="4" spans="2:21" ht="12" customHeight="1" x14ac:dyDescent="0.2">
      <c r="D4" s="25"/>
      <c r="E4" s="25"/>
      <c r="F4" s="25"/>
      <c r="G4" s="25"/>
      <c r="H4" s="25"/>
      <c r="I4" s="25"/>
      <c r="J4" s="25"/>
      <c r="K4" s="25"/>
    </row>
    <row r="5" spans="2:21" ht="12" customHeight="1" x14ac:dyDescent="0.2">
      <c r="D5" s="25"/>
      <c r="E5" s="25"/>
      <c r="F5" s="25"/>
      <c r="G5" s="25"/>
      <c r="H5" s="25"/>
      <c r="I5" s="25"/>
      <c r="J5" s="25"/>
      <c r="K5" s="25"/>
    </row>
    <row r="6" spans="2:21" ht="12" customHeight="1" x14ac:dyDescent="0.2">
      <c r="D6" s="25"/>
      <c r="E6" s="25"/>
      <c r="F6" s="25"/>
      <c r="G6" s="25" t="s">
        <v>2</v>
      </c>
      <c r="H6" s="25"/>
      <c r="I6" s="25"/>
      <c r="J6" s="25" t="s">
        <v>3</v>
      </c>
      <c r="K6" s="25"/>
    </row>
    <row r="7" spans="2:21" ht="12" customHeight="1" x14ac:dyDescent="0.2">
      <c r="D7" s="27" t="s">
        <v>4</v>
      </c>
      <c r="E7" s="27"/>
      <c r="F7" s="27" t="s">
        <v>5</v>
      </c>
      <c r="G7" s="27" t="s">
        <v>6</v>
      </c>
      <c r="H7" s="27" t="s">
        <v>7</v>
      </c>
      <c r="I7" s="27" t="s">
        <v>8</v>
      </c>
      <c r="J7" s="27" t="s">
        <v>9</v>
      </c>
      <c r="K7" s="27" t="s">
        <v>10</v>
      </c>
      <c r="T7" s="51"/>
      <c r="U7" s="51"/>
    </row>
    <row r="8" spans="2:21" ht="12" customHeight="1" x14ac:dyDescent="0.2">
      <c r="B8" s="48" t="s">
        <v>11</v>
      </c>
      <c r="D8" s="25"/>
      <c r="E8" s="25"/>
      <c r="F8" s="25"/>
      <c r="G8" s="25"/>
      <c r="H8" s="25"/>
      <c r="I8" s="25"/>
      <c r="J8" s="28"/>
      <c r="K8" s="25"/>
    </row>
    <row r="9" spans="2:21" ht="12" customHeight="1" x14ac:dyDescent="0.2">
      <c r="B9" s="156" t="s">
        <v>12</v>
      </c>
      <c r="C9" s="157"/>
      <c r="D9" s="158" t="s">
        <v>13</v>
      </c>
      <c r="E9" s="158" t="str">
        <f t="shared" ref="E9:E39" si="0">D9&amp;H9</f>
        <v>403SPCAGE</v>
      </c>
      <c r="F9" s="159" t="s">
        <v>176</v>
      </c>
      <c r="G9" s="160">
        <f ca="1">SUMIF('6.1.2_R &amp; 6.1.3_R'!$H$10:$H$133,'6.1_R'!E9,'6.1.2_R &amp; 6.1.3_R'!$K$10:$K$133)</f>
        <v>4128852.9097847641</v>
      </c>
      <c r="H9" s="161" t="s">
        <v>14</v>
      </c>
      <c r="I9" s="163">
        <v>0</v>
      </c>
      <c r="J9" s="162">
        <f t="shared" ref="J9:J19" ca="1" si="1">G9*I9</f>
        <v>0</v>
      </c>
      <c r="K9" s="158"/>
      <c r="T9" s="13"/>
      <c r="U9" s="13"/>
    </row>
    <row r="10" spans="2:21" ht="12" customHeight="1" x14ac:dyDescent="0.2">
      <c r="B10" s="32" t="s">
        <v>12</v>
      </c>
      <c r="D10" s="25" t="s">
        <v>13</v>
      </c>
      <c r="E10" s="25" t="str">
        <f t="shared" si="0"/>
        <v>403SPCAGW</v>
      </c>
      <c r="F10" s="19" t="s">
        <v>176</v>
      </c>
      <c r="G10" s="28">
        <f ca="1">SUMIF('6.1.2_R &amp; 6.1.3_R'!$H$10:$H$133,'6.1_R'!E10,'6.1.2_R &amp; 6.1.3_R'!$K$10:$K$133)</f>
        <v>-19904019.590000004</v>
      </c>
      <c r="H10" s="49" t="s">
        <v>15</v>
      </c>
      <c r="I10" s="20">
        <v>0.22162982918040364</v>
      </c>
      <c r="J10" s="23">
        <f t="shared" ca="1" si="1"/>
        <v>-4411324.4617351089</v>
      </c>
      <c r="K10" s="25"/>
      <c r="T10" s="13"/>
      <c r="U10" s="13"/>
    </row>
    <row r="11" spans="2:21" ht="12" customHeight="1" x14ac:dyDescent="0.2">
      <c r="B11" s="156" t="s">
        <v>12</v>
      </c>
      <c r="C11" s="157"/>
      <c r="D11" s="158" t="s">
        <v>13</v>
      </c>
      <c r="E11" s="158" t="str">
        <f t="shared" si="0"/>
        <v>403SPSG</v>
      </c>
      <c r="F11" s="159" t="s">
        <v>176</v>
      </c>
      <c r="G11" s="160">
        <f ca="1">SUMIF('6.1.2_R &amp; 6.1.3_R'!$H$10:$H$133,'6.1_R'!E11,'6.1.2_R &amp; 6.1.3_R'!$K$10:$K$133)</f>
        <v>1980318.5280501931</v>
      </c>
      <c r="H11" s="161" t="s">
        <v>16</v>
      </c>
      <c r="I11" s="163">
        <v>7.9787774498314715E-2</v>
      </c>
      <c r="J11" s="162">
        <f t="shared" ca="1" si="1"/>
        <v>158005.20815090332</v>
      </c>
      <c r="K11" s="158"/>
      <c r="T11" s="13"/>
      <c r="U11" s="13"/>
    </row>
    <row r="12" spans="2:21" ht="12" customHeight="1" x14ac:dyDescent="0.2">
      <c r="B12" s="32" t="s">
        <v>12</v>
      </c>
      <c r="D12" s="25" t="s">
        <v>13</v>
      </c>
      <c r="E12" s="25" t="str">
        <f t="shared" si="0"/>
        <v>403SPOTHER</v>
      </c>
      <c r="F12" s="19" t="s">
        <v>176</v>
      </c>
      <c r="G12" s="28">
        <f>SUMIF('6.1.2_R &amp; 6.1.3_R'!$H$10:$H$133,'6.1_R'!E12,'6.1.2_R &amp; 6.1.3_R'!$K$10:$K$133)</f>
        <v>0</v>
      </c>
      <c r="H12" s="49" t="s">
        <v>17</v>
      </c>
      <c r="I12" s="20">
        <v>0</v>
      </c>
      <c r="J12" s="23">
        <f t="shared" si="1"/>
        <v>0</v>
      </c>
      <c r="K12" s="25"/>
      <c r="T12" s="13"/>
      <c r="U12" s="13"/>
    </row>
    <row r="13" spans="2:21" ht="12" customHeight="1" x14ac:dyDescent="0.2">
      <c r="B13" s="32" t="s">
        <v>12</v>
      </c>
      <c r="D13" s="25" t="s">
        <v>13</v>
      </c>
      <c r="E13" s="25" t="str">
        <f t="shared" si="0"/>
        <v>403SPJBG</v>
      </c>
      <c r="F13" s="19" t="s">
        <v>176</v>
      </c>
      <c r="G13" s="28">
        <f ca="1">SUMIF('6.1.2_R &amp; 6.1.3_R'!$H$10:$H$133,'6.1_R'!E13,'6.1.2_R &amp; 6.1.3_R'!$K$10:$K$133)</f>
        <v>-67755234.290000021</v>
      </c>
      <c r="H13" s="49" t="s">
        <v>18</v>
      </c>
      <c r="I13" s="20">
        <v>0.22162982918040364</v>
      </c>
      <c r="J13" s="23">
        <f t="shared" ca="1" si="1"/>
        <v>-15016581.001770932</v>
      </c>
      <c r="K13" s="25"/>
      <c r="T13" s="13"/>
      <c r="U13" s="13"/>
    </row>
    <row r="14" spans="2:21" ht="12" customHeight="1" x14ac:dyDescent="0.2">
      <c r="B14" s="156" t="s">
        <v>19</v>
      </c>
      <c r="C14" s="157"/>
      <c r="D14" s="158" t="s">
        <v>20</v>
      </c>
      <c r="E14" s="158" t="str">
        <f t="shared" si="0"/>
        <v>403HPSG-P</v>
      </c>
      <c r="F14" s="159" t="s">
        <v>176</v>
      </c>
      <c r="G14" s="160">
        <f ca="1">SUMIF('6.1.2_R &amp; 6.1.3_R'!$H$10:$H$133,'6.1_R'!E14,'6.1.2_R &amp; 6.1.3_R'!$K$10:$K$133)</f>
        <v>462983.91454350948</v>
      </c>
      <c r="H14" s="161" t="s">
        <v>21</v>
      </c>
      <c r="I14" s="163">
        <v>7.9787774498314715E-2</v>
      </c>
      <c r="J14" s="162">
        <f t="shared" ca="1" si="1"/>
        <v>36940.456169944548</v>
      </c>
      <c r="K14" s="158"/>
      <c r="T14" s="13"/>
      <c r="U14" s="13"/>
    </row>
    <row r="15" spans="2:21" ht="12" customHeight="1" x14ac:dyDescent="0.2">
      <c r="B15" s="156" t="s">
        <v>19</v>
      </c>
      <c r="C15" s="157"/>
      <c r="D15" s="158" t="s">
        <v>20</v>
      </c>
      <c r="E15" s="158" t="str">
        <f t="shared" si="0"/>
        <v>403HPSG-U</v>
      </c>
      <c r="F15" s="159" t="s">
        <v>176</v>
      </c>
      <c r="G15" s="160">
        <f ca="1">SUMIF('6.1.2_R &amp; 6.1.3_R'!$H$10:$H$133,'6.1_R'!E15,'6.1.2_R &amp; 6.1.3_R'!$K$10:$K$133)</f>
        <v>1256486.787997257</v>
      </c>
      <c r="H15" s="161" t="s">
        <v>22</v>
      </c>
      <c r="I15" s="163">
        <v>7.9787774498314715E-2</v>
      </c>
      <c r="J15" s="162">
        <f t="shared" ca="1" si="1"/>
        <v>100252.2845008369</v>
      </c>
      <c r="K15" s="158"/>
      <c r="T15" s="13"/>
      <c r="U15" s="13"/>
    </row>
    <row r="16" spans="2:21" ht="12" customHeight="1" x14ac:dyDescent="0.2">
      <c r="B16" s="156" t="s">
        <v>23</v>
      </c>
      <c r="C16" s="157"/>
      <c r="D16" s="158" t="s">
        <v>24</v>
      </c>
      <c r="E16" s="158" t="str">
        <f t="shared" si="0"/>
        <v>403OPCAGE</v>
      </c>
      <c r="F16" s="159" t="s">
        <v>176</v>
      </c>
      <c r="G16" s="160">
        <f ca="1">SUMIF('6.1.2_R &amp; 6.1.3_R'!$H$10:$H$133,'6.1_R'!E16,'6.1.2_R &amp; 6.1.3_R'!$K$10:$K$133)</f>
        <v>-682663.73585566878</v>
      </c>
      <c r="H16" s="161" t="s">
        <v>14</v>
      </c>
      <c r="I16" s="163">
        <v>0</v>
      </c>
      <c r="J16" s="162">
        <f t="shared" ca="1" si="1"/>
        <v>0</v>
      </c>
      <c r="K16" s="158"/>
      <c r="L16" s="29"/>
      <c r="M16" s="30"/>
      <c r="T16" s="13"/>
      <c r="U16" s="13"/>
    </row>
    <row r="17" spans="2:21" ht="12" customHeight="1" x14ac:dyDescent="0.2">
      <c r="B17" s="156" t="s">
        <v>23</v>
      </c>
      <c r="C17" s="157"/>
      <c r="D17" s="158" t="s">
        <v>24</v>
      </c>
      <c r="E17" s="158" t="str">
        <f t="shared" si="0"/>
        <v>403OPCAGW</v>
      </c>
      <c r="F17" s="159" t="s">
        <v>176</v>
      </c>
      <c r="G17" s="160">
        <f ca="1">SUMIF('6.1.2_R &amp; 6.1.3_R'!$H$10:$H$133,'6.1_R'!E17,'6.1.2_R &amp; 6.1.3_R'!$K$10:$K$133)</f>
        <v>-14159.75196737051</v>
      </c>
      <c r="H17" s="161" t="s">
        <v>15</v>
      </c>
      <c r="I17" s="163">
        <v>0.22162982918040364</v>
      </c>
      <c r="J17" s="162">
        <f t="shared" ca="1" si="1"/>
        <v>-3138.2234097652104</v>
      </c>
      <c r="K17" s="158"/>
      <c r="L17" s="29"/>
      <c r="M17" s="30"/>
      <c r="T17" s="13"/>
      <c r="U17" s="13"/>
    </row>
    <row r="18" spans="2:21" ht="12" customHeight="1" x14ac:dyDescent="0.2">
      <c r="B18" s="156" t="s">
        <v>23</v>
      </c>
      <c r="C18" s="157"/>
      <c r="D18" s="158" t="s">
        <v>24</v>
      </c>
      <c r="E18" s="158" t="str">
        <f t="shared" si="0"/>
        <v>403OPSG</v>
      </c>
      <c r="F18" s="159" t="s">
        <v>176</v>
      </c>
      <c r="G18" s="160">
        <f ca="1">SUMIF('6.1.2_R &amp; 6.1.3_R'!$H$10:$H$133,'6.1_R'!E18,'6.1.2_R &amp; 6.1.3_R'!$K$10:$K$133)</f>
        <v>-124295.13690353456</v>
      </c>
      <c r="H18" s="161" t="s">
        <v>16</v>
      </c>
      <c r="I18" s="163">
        <v>7.9787774498314715E-2</v>
      </c>
      <c r="J18" s="162">
        <f t="shared" ca="1" si="1"/>
        <v>-9917.232354496371</v>
      </c>
      <c r="K18" s="158"/>
      <c r="L18" s="29"/>
      <c r="M18" s="30"/>
      <c r="T18" s="13"/>
      <c r="U18" s="13"/>
    </row>
    <row r="19" spans="2:21" ht="12" customHeight="1" x14ac:dyDescent="0.2">
      <c r="B19" s="156" t="s">
        <v>23</v>
      </c>
      <c r="C19" s="157"/>
      <c r="D19" s="158" t="s">
        <v>24</v>
      </c>
      <c r="E19" s="158" t="str">
        <f t="shared" si="0"/>
        <v>403OPSG-W</v>
      </c>
      <c r="F19" s="159" t="s">
        <v>176</v>
      </c>
      <c r="G19" s="160">
        <f ca="1">SUMIF('6.1.2_R &amp; 6.1.3_R'!$H$10:$H$133,'6.1_R'!E19,'6.1.2_R &amp; 6.1.3_R'!$K$10:$K$133)</f>
        <v>4721654.2033178508</v>
      </c>
      <c r="H19" s="161" t="s">
        <v>25</v>
      </c>
      <c r="I19" s="163">
        <v>7.9787774498314715E-2</v>
      </c>
      <c r="J19" s="162">
        <f t="shared" ca="1" si="1"/>
        <v>376730.2808333445</v>
      </c>
      <c r="K19" s="158"/>
      <c r="L19" s="29"/>
      <c r="M19" s="30"/>
      <c r="T19" s="13"/>
      <c r="U19" s="13"/>
    </row>
    <row r="20" spans="2:21" ht="12" customHeight="1" x14ac:dyDescent="0.2">
      <c r="B20" s="32" t="s">
        <v>23</v>
      </c>
      <c r="D20" s="25" t="s">
        <v>24</v>
      </c>
      <c r="E20" s="25" t="str">
        <f t="shared" si="0"/>
        <v>403OPWA</v>
      </c>
      <c r="F20" s="19" t="s">
        <v>176</v>
      </c>
      <c r="G20" s="28">
        <f>'6.1.2_R &amp; 6.1.3_R'!K28+'6.1.2_R &amp; 6.1.3_R'!K29</f>
        <v>-19904.809999999998</v>
      </c>
      <c r="H20" s="49" t="s">
        <v>27</v>
      </c>
      <c r="I20" s="20" t="s">
        <v>26</v>
      </c>
      <c r="J20" s="23">
        <v>0</v>
      </c>
      <c r="K20" s="25"/>
      <c r="L20" s="29"/>
      <c r="M20" s="30"/>
      <c r="T20" s="13"/>
      <c r="U20" s="13"/>
    </row>
    <row r="21" spans="2:21" ht="12" customHeight="1" x14ac:dyDescent="0.2">
      <c r="B21" s="32" t="s">
        <v>28</v>
      </c>
      <c r="D21" s="25" t="s">
        <v>29</v>
      </c>
      <c r="E21" s="25" t="str">
        <f t="shared" si="0"/>
        <v>403TPCAGE</v>
      </c>
      <c r="F21" s="19" t="s">
        <v>176</v>
      </c>
      <c r="G21" s="28">
        <f ca="1">SUMIF('6.1.2_R &amp; 6.1.3_R'!$H$10:$H$133,'6.1_R'!E21,'6.1.2_R &amp; 6.1.3_R'!$K$10:$K$133)</f>
        <v>2893920.7213202682</v>
      </c>
      <c r="H21" s="49" t="s">
        <v>14</v>
      </c>
      <c r="I21" s="20">
        <v>0</v>
      </c>
      <c r="J21" s="23">
        <f ca="1">G21*I21</f>
        <v>0</v>
      </c>
      <c r="K21" s="25"/>
      <c r="L21" s="29"/>
      <c r="M21" s="30"/>
      <c r="T21" s="13"/>
      <c r="U21" s="13"/>
    </row>
    <row r="22" spans="2:21" ht="12" customHeight="1" x14ac:dyDescent="0.2">
      <c r="B22" s="156" t="s">
        <v>28</v>
      </c>
      <c r="C22" s="157"/>
      <c r="D22" s="158" t="s">
        <v>29</v>
      </c>
      <c r="E22" s="158" t="str">
        <f t="shared" si="0"/>
        <v>403TPCAGW</v>
      </c>
      <c r="F22" s="159" t="s">
        <v>176</v>
      </c>
      <c r="G22" s="160">
        <f ca="1">SUMIF('6.1.2_R &amp; 6.1.3_R'!$H$10:$H$133,'6.1_R'!E22,'6.1.2_R &amp; 6.1.3_R'!$K$10:$K$133)</f>
        <v>290599.62155679986</v>
      </c>
      <c r="H22" s="161" t="s">
        <v>15</v>
      </c>
      <c r="I22" s="163">
        <v>0.22162982918040364</v>
      </c>
      <c r="J22" s="162">
        <f ca="1">G22*I22</f>
        <v>64405.544485523496</v>
      </c>
      <c r="K22" s="158"/>
      <c r="M22" s="169" t="s">
        <v>30</v>
      </c>
      <c r="N22" s="169"/>
      <c r="O22" s="169"/>
      <c r="P22" s="169"/>
      <c r="Q22" s="169"/>
      <c r="R22" s="169"/>
      <c r="T22" s="13"/>
      <c r="U22" s="13"/>
    </row>
    <row r="23" spans="2:21" ht="12" customHeight="1" x14ac:dyDescent="0.2">
      <c r="B23" s="156" t="s">
        <v>28</v>
      </c>
      <c r="C23" s="157"/>
      <c r="D23" s="158" t="s">
        <v>29</v>
      </c>
      <c r="E23" s="158" t="str">
        <f t="shared" si="0"/>
        <v>403TPSG</v>
      </c>
      <c r="F23" s="159" t="s">
        <v>176</v>
      </c>
      <c r="G23" s="160">
        <f ca="1">SUMIF('6.1.2_R &amp; 6.1.3_R'!$H$10:$H$133,'6.1_R'!E23,'6.1.2_R &amp; 6.1.3_R'!$K$10:$K$133)</f>
        <v>2562565.7629499733</v>
      </c>
      <c r="H23" s="161" t="s">
        <v>16</v>
      </c>
      <c r="I23" s="163">
        <v>7.9787774498314715E-2</v>
      </c>
      <c r="J23" s="162">
        <f ca="1">G23*I23</f>
        <v>204461.41923135429</v>
      </c>
      <c r="K23" s="158"/>
      <c r="M23" s="28">
        <f ca="1">'6.1.2_R &amp; 6.1.3_R'!K44</f>
        <v>3180664.6601715349</v>
      </c>
      <c r="N23" s="28">
        <f ca="1">'6.1.2_R &amp; 6.1.3_R'!K49</f>
        <v>1333871.1212680358</v>
      </c>
      <c r="O23" s="28">
        <f ca="1">'6.1.2_R &amp; 6.1.3_R'!K45</f>
        <v>4035747.8448510841</v>
      </c>
      <c r="P23" s="28">
        <f ca="1">'6.1.2_R &amp; 6.1.3_R'!K48</f>
        <v>15884616.534045473</v>
      </c>
      <c r="Q23" s="28">
        <f ca="1">'6.1.2_R &amp; 6.1.3_R'!K46</f>
        <v>1510189.4591589849</v>
      </c>
      <c r="R23" s="28">
        <f ca="1">'6.1.2_R &amp; 6.1.3_R'!K47+'6.1.2_R &amp; 6.1.3_R'!K50</f>
        <v>1720340.0857156841</v>
      </c>
      <c r="S23" s="28">
        <f ca="1">SUM(M23:R23)</f>
        <v>27665429.705210801</v>
      </c>
      <c r="T23" s="13"/>
      <c r="U23" s="13"/>
    </row>
    <row r="24" spans="2:21" ht="12" customHeight="1" x14ac:dyDescent="0.2">
      <c r="B24" s="32" t="s">
        <v>28</v>
      </c>
      <c r="D24" s="25" t="s">
        <v>29</v>
      </c>
      <c r="E24" s="25" t="str">
        <f t="shared" si="0"/>
        <v>403TPJBG</v>
      </c>
      <c r="F24" s="19" t="s">
        <v>176</v>
      </c>
      <c r="G24" s="28">
        <f ca="1">SUMIF('6.1.2_R &amp; 6.1.3_R'!$H$10:$H$133,'6.1_R'!E24,'6.1.2_R &amp; 6.1.3_R'!$K$10:$K$133)</f>
        <v>0</v>
      </c>
      <c r="H24" s="49" t="s">
        <v>18</v>
      </c>
      <c r="I24" s="20">
        <v>0.22162982918040364</v>
      </c>
      <c r="J24" s="23">
        <f ca="1">G24*I24</f>
        <v>0</v>
      </c>
      <c r="K24" s="25"/>
      <c r="M24" s="25" t="s">
        <v>31</v>
      </c>
      <c r="N24" s="25" t="s">
        <v>32</v>
      </c>
      <c r="O24" s="25" t="s">
        <v>33</v>
      </c>
      <c r="P24" s="25" t="s">
        <v>34</v>
      </c>
      <c r="Q24" s="25" t="s">
        <v>27</v>
      </c>
      <c r="R24" s="25" t="s">
        <v>35</v>
      </c>
      <c r="S24" s="25" t="s">
        <v>36</v>
      </c>
      <c r="T24" s="13"/>
      <c r="U24" s="13"/>
    </row>
    <row r="25" spans="2:21" ht="12" customHeight="1" x14ac:dyDescent="0.2">
      <c r="B25" s="156" t="s">
        <v>37</v>
      </c>
      <c r="C25" s="157"/>
      <c r="D25" s="158">
        <v>403360</v>
      </c>
      <c r="E25" s="158" t="str">
        <f t="shared" si="0"/>
        <v>403360WA</v>
      </c>
      <c r="F25" s="159" t="s">
        <v>176</v>
      </c>
      <c r="G25" s="160">
        <f ca="1">SUM(M25:R25)</f>
        <v>249792.72221050924</v>
      </c>
      <c r="H25" s="161" t="s">
        <v>27</v>
      </c>
      <c r="I25" s="163" t="s">
        <v>26</v>
      </c>
      <c r="J25" s="162">
        <f ca="1">Q25</f>
        <v>13635.585641595411</v>
      </c>
      <c r="K25" s="158"/>
      <c r="L25" s="20">
        <v>9.0290562941612532E-3</v>
      </c>
      <c r="M25" s="13">
        <f ca="1">$M$23*L25</f>
        <v>28718.400269538059</v>
      </c>
      <c r="N25" s="5">
        <f ca="1">$N$23*L25</f>
        <v>12043.597443085087</v>
      </c>
      <c r="O25" s="5">
        <f ca="1">$O$23*L25</f>
        <v>36438.994480200396</v>
      </c>
      <c r="P25" s="5">
        <f ca="1">$P$23*L25</f>
        <v>143423.09689706119</v>
      </c>
      <c r="Q25" s="5">
        <f ca="1">$Q$23*L25</f>
        <v>13635.585641595411</v>
      </c>
      <c r="R25" s="5">
        <f ca="1">$R$23*L25</f>
        <v>15533.047479029108</v>
      </c>
      <c r="S25" s="5">
        <f t="shared" ref="S25:S36" ca="1" si="2">SUM(M25:R25)</f>
        <v>249792.72221050924</v>
      </c>
      <c r="T25" s="13"/>
      <c r="U25" s="13"/>
    </row>
    <row r="26" spans="2:21" ht="12" customHeight="1" x14ac:dyDescent="0.2">
      <c r="B26" s="156" t="s">
        <v>37</v>
      </c>
      <c r="C26" s="157"/>
      <c r="D26" s="158">
        <v>403361</v>
      </c>
      <c r="E26" s="158" t="str">
        <f t="shared" si="0"/>
        <v>403361WA</v>
      </c>
      <c r="F26" s="159" t="s">
        <v>176</v>
      </c>
      <c r="G26" s="160">
        <f t="shared" ref="G26:G36" ca="1" si="3">SUM(M26:R26)</f>
        <v>483671.88395150413</v>
      </c>
      <c r="H26" s="161" t="s">
        <v>27</v>
      </c>
      <c r="I26" s="163" t="s">
        <v>26</v>
      </c>
      <c r="J26" s="162">
        <f t="shared" ref="J26:J36" ca="1" si="4">Q26</f>
        <v>26402.488181759611</v>
      </c>
      <c r="K26" s="158"/>
      <c r="L26" s="20">
        <v>1.7482897938158694E-2</v>
      </c>
      <c r="M26" s="13">
        <f ca="1">$M$23*L26</f>
        <v>55607.235629287148</v>
      </c>
      <c r="N26" s="5">
        <f t="shared" ref="N26:N36" ca="1" si="5">$N$23*L26</f>
        <v>23319.932675786367</v>
      </c>
      <c r="O26" s="5">
        <f t="shared" ref="O26:O36" ca="1" si="6">$O$23*L26</f>
        <v>70556.567675675411</v>
      </c>
      <c r="P26" s="5">
        <f t="shared" ref="P26:P36" ca="1" si="7">$P$23*L26</f>
        <v>277709.12965150509</v>
      </c>
      <c r="Q26" s="5">
        <f t="shared" ref="Q26:Q36" ca="1" si="8">$Q$23*L26</f>
        <v>26402.488181759611</v>
      </c>
      <c r="R26" s="5">
        <f t="shared" ref="R26:R36" ca="1" si="9">$R$23*L26</f>
        <v>30076.530137490485</v>
      </c>
      <c r="S26" s="5">
        <f t="shared" ca="1" si="2"/>
        <v>483671.88395150413</v>
      </c>
      <c r="T26" s="13"/>
      <c r="U26" s="13"/>
    </row>
    <row r="27" spans="2:21" ht="12" customHeight="1" x14ac:dyDescent="0.2">
      <c r="B27" s="156" t="s">
        <v>37</v>
      </c>
      <c r="C27" s="157"/>
      <c r="D27" s="158">
        <v>403362</v>
      </c>
      <c r="E27" s="158" t="str">
        <f t="shared" si="0"/>
        <v>403362WA</v>
      </c>
      <c r="F27" s="159" t="s">
        <v>176</v>
      </c>
      <c r="G27" s="160">
        <f t="shared" ca="1" si="3"/>
        <v>4002377.8242118699</v>
      </c>
      <c r="H27" s="161" t="s">
        <v>27</v>
      </c>
      <c r="I27" s="163" t="s">
        <v>26</v>
      </c>
      <c r="J27" s="162">
        <f t="shared" ca="1" si="4"/>
        <v>218480.20674545976</v>
      </c>
      <c r="K27" s="157"/>
      <c r="L27" s="31">
        <v>0.14467072685511262</v>
      </c>
      <c r="M27" s="13">
        <f ca="1">$M$23*L27</f>
        <v>460149.06826938572</v>
      </c>
      <c r="N27" s="5">
        <f t="shared" ca="1" si="5"/>
        <v>192972.10464489082</v>
      </c>
      <c r="O27" s="5">
        <f t="shared" ca="1" si="6"/>
        <v>583854.57411856065</v>
      </c>
      <c r="P27" s="5">
        <f t="shared" ca="1" si="7"/>
        <v>2298039.0197950983</v>
      </c>
      <c r="Q27" s="5">
        <f t="shared" ca="1" si="8"/>
        <v>218480.20674545976</v>
      </c>
      <c r="R27" s="5">
        <f t="shared" ca="1" si="9"/>
        <v>248882.85063847477</v>
      </c>
      <c r="S27" s="5">
        <f t="shared" ca="1" si="2"/>
        <v>4002377.8242118699</v>
      </c>
      <c r="T27" s="13"/>
      <c r="U27" s="13"/>
    </row>
    <row r="28" spans="2:21" ht="12" customHeight="1" x14ac:dyDescent="0.2">
      <c r="B28" s="156" t="s">
        <v>37</v>
      </c>
      <c r="C28" s="157"/>
      <c r="D28" s="158">
        <v>403364</v>
      </c>
      <c r="E28" s="158" t="str">
        <f t="shared" si="0"/>
        <v>403364WA</v>
      </c>
      <c r="F28" s="159" t="s">
        <v>176</v>
      </c>
      <c r="G28" s="160">
        <f t="shared" ca="1" si="3"/>
        <v>4917332.4500683267</v>
      </c>
      <c r="H28" s="161" t="s">
        <v>27</v>
      </c>
      <c r="I28" s="163" t="s">
        <v>26</v>
      </c>
      <c r="J28" s="162">
        <f t="shared" ca="1" si="4"/>
        <v>268425.38548659888</v>
      </c>
      <c r="K28" s="157"/>
      <c r="L28" s="31">
        <v>0.17774285461910408</v>
      </c>
      <c r="M28" s="13">
        <f ca="1">$M$23*L28</f>
        <v>565340.4162849912</v>
      </c>
      <c r="N28" s="5">
        <f t="shared" ca="1" si="5"/>
        <v>237086.06078816584</v>
      </c>
      <c r="O28" s="5">
        <f t="shared" ca="1" si="6"/>
        <v>717325.34246672888</v>
      </c>
      <c r="P28" s="5">
        <f t="shared" ca="1" si="7"/>
        <v>2823377.0872910614</v>
      </c>
      <c r="Q28" s="5">
        <f t="shared" ca="1" si="8"/>
        <v>268425.38548659888</v>
      </c>
      <c r="R28" s="5">
        <f t="shared" ca="1" si="9"/>
        <v>305778.15775077988</v>
      </c>
      <c r="S28" s="5">
        <f t="shared" ca="1" si="2"/>
        <v>4917332.4500683267</v>
      </c>
      <c r="T28" s="13"/>
      <c r="U28" s="13"/>
    </row>
    <row r="29" spans="2:21" ht="12" customHeight="1" x14ac:dyDescent="0.2">
      <c r="B29" s="156" t="s">
        <v>37</v>
      </c>
      <c r="C29" s="157"/>
      <c r="D29" s="158">
        <v>403365</v>
      </c>
      <c r="E29" s="158" t="str">
        <f t="shared" si="0"/>
        <v>403365WA</v>
      </c>
      <c r="F29" s="159" t="s">
        <v>176</v>
      </c>
      <c r="G29" s="160">
        <f t="shared" ca="1" si="3"/>
        <v>3075765.2278688317</v>
      </c>
      <c r="H29" s="161" t="s">
        <v>27</v>
      </c>
      <c r="I29" s="163" t="s">
        <v>26</v>
      </c>
      <c r="J29" s="162">
        <f t="shared" ca="1" si="4"/>
        <v>167898.64735411495</v>
      </c>
      <c r="K29" s="157"/>
      <c r="L29" s="20">
        <v>0.11117720782372342</v>
      </c>
      <c r="M29" s="13">
        <f t="shared" ref="M29:M36" ca="1" si="10">$M$23*L29</f>
        <v>353617.41594146338</v>
      </c>
      <c r="N29" s="5">
        <f t="shared" ca="1" si="5"/>
        <v>148296.06685927941</v>
      </c>
      <c r="O29" s="5">
        <f t="shared" ca="1" si="6"/>
        <v>448683.17687115289</v>
      </c>
      <c r="P29" s="5">
        <f t="shared" ca="1" si="7"/>
        <v>1766007.3136057267</v>
      </c>
      <c r="Q29" s="5">
        <f t="shared" ca="1" si="8"/>
        <v>167898.64735411495</v>
      </c>
      <c r="R29" s="5">
        <f t="shared" ca="1" si="9"/>
        <v>191262.60723709478</v>
      </c>
      <c r="S29" s="5">
        <f t="shared" ca="1" si="2"/>
        <v>3075765.2278688317</v>
      </c>
      <c r="T29" s="13"/>
      <c r="U29" s="13"/>
    </row>
    <row r="30" spans="2:21" ht="12" customHeight="1" x14ac:dyDescent="0.2">
      <c r="B30" s="156" t="s">
        <v>37</v>
      </c>
      <c r="C30" s="157"/>
      <c r="D30" s="158">
        <v>403366</v>
      </c>
      <c r="E30" s="158" t="str">
        <f t="shared" si="0"/>
        <v>403366WA</v>
      </c>
      <c r="F30" s="159" t="s">
        <v>176</v>
      </c>
      <c r="G30" s="160">
        <f t="shared" ca="1" si="3"/>
        <v>1548448.6476933016</v>
      </c>
      <c r="H30" s="161" t="s">
        <v>27</v>
      </c>
      <c r="I30" s="163" t="s">
        <v>26</v>
      </c>
      <c r="J30" s="162">
        <f t="shared" ca="1" si="4"/>
        <v>84526.098120028852</v>
      </c>
      <c r="K30" s="158"/>
      <c r="L30" s="20">
        <v>5.5970525822038854E-2</v>
      </c>
      <c r="M30" s="13">
        <f t="shared" ca="1" si="10"/>
        <v>178023.47349337733</v>
      </c>
      <c r="N30" s="5">
        <f t="shared" ca="1" si="5"/>
        <v>74657.468036204518</v>
      </c>
      <c r="O30" s="5">
        <f t="shared" ca="1" si="6"/>
        <v>225882.92896147526</v>
      </c>
      <c r="P30" s="5">
        <f t="shared" ca="1" si="7"/>
        <v>889070.33989197749</v>
      </c>
      <c r="Q30" s="5">
        <f t="shared" ca="1" si="8"/>
        <v>84526.098120028852</v>
      </c>
      <c r="R30" s="5">
        <f t="shared" ca="1" si="9"/>
        <v>96288.339190238228</v>
      </c>
      <c r="S30" s="5">
        <f t="shared" ca="1" si="2"/>
        <v>1548448.6476933016</v>
      </c>
      <c r="T30" s="13"/>
      <c r="U30" s="13"/>
    </row>
    <row r="31" spans="2:21" ht="12" customHeight="1" x14ac:dyDescent="0.2">
      <c r="B31" s="156" t="s">
        <v>37</v>
      </c>
      <c r="C31" s="157"/>
      <c r="D31" s="158">
        <v>403367</v>
      </c>
      <c r="E31" s="158" t="str">
        <f t="shared" si="0"/>
        <v>403367WA</v>
      </c>
      <c r="F31" s="159" t="s">
        <v>176</v>
      </c>
      <c r="G31" s="160">
        <f t="shared" ca="1" si="3"/>
        <v>3570296.7399999327</v>
      </c>
      <c r="H31" s="161" t="s">
        <v>27</v>
      </c>
      <c r="I31" s="163" t="s">
        <v>26</v>
      </c>
      <c r="J31" s="162">
        <f t="shared" ca="1" si="4"/>
        <v>194893.93659416153</v>
      </c>
      <c r="K31" s="158"/>
      <c r="L31" s="20">
        <v>0.12905263999306202</v>
      </c>
      <c r="M31" s="13">
        <f t="shared" ca="1" si="10"/>
        <v>410473.17132777203</v>
      </c>
      <c r="N31" s="5">
        <f t="shared" ca="1" si="5"/>
        <v>172139.58961014581</v>
      </c>
      <c r="O31" s="5">
        <f t="shared" ca="1" si="6"/>
        <v>520823.91372434288</v>
      </c>
      <c r="P31" s="5">
        <f t="shared" ca="1" si="7"/>
        <v>2049951.6989960109</v>
      </c>
      <c r="Q31" s="5">
        <f t="shared" ca="1" si="8"/>
        <v>194893.93659416153</v>
      </c>
      <c r="R31" s="5">
        <f t="shared" ca="1" si="9"/>
        <v>222014.42974749964</v>
      </c>
      <c r="S31" s="5">
        <f t="shared" ca="1" si="2"/>
        <v>3570296.7399999327</v>
      </c>
      <c r="T31" s="13"/>
      <c r="U31" s="13"/>
    </row>
    <row r="32" spans="2:21" ht="12" customHeight="1" x14ac:dyDescent="0.2">
      <c r="B32" s="156" t="s">
        <v>37</v>
      </c>
      <c r="C32" s="157"/>
      <c r="D32" s="158">
        <v>403368</v>
      </c>
      <c r="E32" s="158" t="str">
        <f t="shared" si="0"/>
        <v>403368WA</v>
      </c>
      <c r="F32" s="159" t="s">
        <v>176</v>
      </c>
      <c r="G32" s="160">
        <f t="shared" ca="1" si="3"/>
        <v>5318379.747507765</v>
      </c>
      <c r="H32" s="161" t="s">
        <v>27</v>
      </c>
      <c r="I32" s="163" t="s">
        <v>26</v>
      </c>
      <c r="J32" s="162">
        <f t="shared" ca="1" si="4"/>
        <v>290317.59564457677</v>
      </c>
      <c r="K32" s="158"/>
      <c r="L32" s="20">
        <v>0.19223918819182648</v>
      </c>
      <c r="M32" s="13">
        <f t="shared" ca="1" si="10"/>
        <v>611448.39218180755</v>
      </c>
      <c r="N32" s="5">
        <f t="shared" ca="1" si="5"/>
        <v>256422.30150508854</v>
      </c>
      <c r="O32" s="5">
        <f t="shared" ca="1" si="6"/>
        <v>775828.88944108563</v>
      </c>
      <c r="P32" s="5">
        <f t="shared" ca="1" si="7"/>
        <v>3053645.7872433662</v>
      </c>
      <c r="Q32" s="5">
        <f t="shared" ca="1" si="8"/>
        <v>290317.59564457677</v>
      </c>
      <c r="R32" s="5">
        <f t="shared" ca="1" si="9"/>
        <v>330716.78149184032</v>
      </c>
      <c r="S32" s="5">
        <f t="shared" ca="1" si="2"/>
        <v>5318379.747507765</v>
      </c>
      <c r="T32" s="13"/>
      <c r="U32" s="13"/>
    </row>
    <row r="33" spans="2:21" ht="12" customHeight="1" x14ac:dyDescent="0.2">
      <c r="B33" s="156" t="s">
        <v>37</v>
      </c>
      <c r="C33" s="157"/>
      <c r="D33" s="158">
        <v>403369</v>
      </c>
      <c r="E33" s="158" t="str">
        <f t="shared" si="0"/>
        <v>403369WA</v>
      </c>
      <c r="F33" s="159" t="s">
        <v>176</v>
      </c>
      <c r="G33" s="160">
        <f t="shared" ca="1" si="3"/>
        <v>3346645.0022753081</v>
      </c>
      <c r="H33" s="161" t="s">
        <v>27</v>
      </c>
      <c r="I33" s="163" t="s">
        <v>26</v>
      </c>
      <c r="J33" s="162">
        <f t="shared" ca="1" si="4"/>
        <v>182685.32460319353</v>
      </c>
      <c r="K33" s="158"/>
      <c r="L33" s="20">
        <v>0.1209684808056665</v>
      </c>
      <c r="M33" s="13">
        <f t="shared" ca="1" si="10"/>
        <v>384760.17189322208</v>
      </c>
      <c r="N33" s="5">
        <f t="shared" ca="1" si="5"/>
        <v>161356.36313034524</v>
      </c>
      <c r="O33" s="5">
        <f t="shared" ca="1" si="6"/>
        <v>488198.28570637829</v>
      </c>
      <c r="P33" s="5">
        <f t="shared" ca="1" si="7"/>
        <v>1921537.9303040523</v>
      </c>
      <c r="Q33" s="5">
        <f t="shared" ca="1" si="8"/>
        <v>182685.32460319353</v>
      </c>
      <c r="R33" s="5">
        <f t="shared" ca="1" si="9"/>
        <v>208106.92663811639</v>
      </c>
      <c r="S33" s="5">
        <f t="shared" ca="1" si="2"/>
        <v>3346645.0022753081</v>
      </c>
      <c r="T33" s="13"/>
      <c r="U33" s="13"/>
    </row>
    <row r="34" spans="2:21" ht="12" customHeight="1" x14ac:dyDescent="0.2">
      <c r="B34" s="156" t="s">
        <v>37</v>
      </c>
      <c r="C34" s="157"/>
      <c r="D34" s="158">
        <v>403370</v>
      </c>
      <c r="E34" s="158" t="str">
        <f t="shared" si="0"/>
        <v>403370WA</v>
      </c>
      <c r="F34" s="159" t="s">
        <v>176</v>
      </c>
      <c r="G34" s="160">
        <f t="shared" ca="1" si="3"/>
        <v>907816.2075974032</v>
      </c>
      <c r="H34" s="161" t="s">
        <v>27</v>
      </c>
      <c r="I34" s="163" t="s">
        <v>26</v>
      </c>
      <c r="J34" s="162">
        <f t="shared" ca="1" si="4"/>
        <v>49555.509608045577</v>
      </c>
      <c r="K34" s="158"/>
      <c r="L34" s="20">
        <v>3.2814101109964529E-2</v>
      </c>
      <c r="M34" s="13">
        <f t="shared" ca="1" si="10"/>
        <v>104370.65175575971</v>
      </c>
      <c r="N34" s="5">
        <f t="shared" ca="1" si="5"/>
        <v>43769.781840951087</v>
      </c>
      <c r="O34" s="5">
        <f t="shared" ca="1" si="6"/>
        <v>132429.43783526492</v>
      </c>
      <c r="P34" s="5">
        <f t="shared" ca="1" si="7"/>
        <v>521239.41304118244</v>
      </c>
      <c r="Q34" s="5">
        <f t="shared" ca="1" si="8"/>
        <v>49555.509608045577</v>
      </c>
      <c r="R34" s="5">
        <f t="shared" ca="1" si="9"/>
        <v>56451.4135161995</v>
      </c>
      <c r="S34" s="5">
        <f t="shared" ca="1" si="2"/>
        <v>907816.2075974032</v>
      </c>
      <c r="T34" s="13"/>
      <c r="U34" s="13"/>
    </row>
    <row r="35" spans="2:21" ht="12" customHeight="1" x14ac:dyDescent="0.2">
      <c r="B35" s="156" t="s">
        <v>37</v>
      </c>
      <c r="C35" s="157"/>
      <c r="D35" s="158">
        <v>403371</v>
      </c>
      <c r="E35" s="158" t="str">
        <f t="shared" si="0"/>
        <v>403371WA</v>
      </c>
      <c r="F35" s="159" t="s">
        <v>176</v>
      </c>
      <c r="G35" s="160">
        <f t="shared" ca="1" si="3"/>
        <v>29986.306620505326</v>
      </c>
      <c r="H35" s="161" t="s">
        <v>27</v>
      </c>
      <c r="I35" s="163" t="s">
        <v>26</v>
      </c>
      <c r="J35" s="162">
        <f t="shared" ca="1" si="4"/>
        <v>1636.8805639359716</v>
      </c>
      <c r="K35" s="158"/>
      <c r="L35" s="20">
        <v>1.0838908681348764E-3</v>
      </c>
      <c r="M35" s="13">
        <f t="shared" ca="1" si="10"/>
        <v>3447.4933797592466</v>
      </c>
      <c r="N35" s="5">
        <f t="shared" ca="1" si="5"/>
        <v>1445.7707276112524</v>
      </c>
      <c r="O35" s="5">
        <f t="shared" ca="1" si="6"/>
        <v>4374.3102351290981</v>
      </c>
      <c r="P35" s="5">
        <f t="shared" ca="1" si="7"/>
        <v>17217.190805076159</v>
      </c>
      <c r="Q35" s="5">
        <f t="shared" ca="1" si="8"/>
        <v>1636.8805639359716</v>
      </c>
      <c r="R35" s="5">
        <f t="shared" ca="1" si="9"/>
        <v>1864.6609089936005</v>
      </c>
      <c r="S35" s="5">
        <f t="shared" ca="1" si="2"/>
        <v>29986.306620505326</v>
      </c>
      <c r="T35" s="13"/>
      <c r="U35" s="13"/>
    </row>
    <row r="36" spans="2:21" ht="12" customHeight="1" x14ac:dyDescent="0.2">
      <c r="B36" s="156" t="s">
        <v>37</v>
      </c>
      <c r="C36" s="157"/>
      <c r="D36" s="158">
        <v>403373</v>
      </c>
      <c r="E36" s="158" t="str">
        <f t="shared" si="0"/>
        <v>403373WA</v>
      </c>
      <c r="F36" s="159" t="s">
        <v>176</v>
      </c>
      <c r="G36" s="160">
        <f t="shared" ca="1" si="3"/>
        <v>214916.94520554476</v>
      </c>
      <c r="H36" s="161" t="s">
        <v>27</v>
      </c>
      <c r="I36" s="163" t="s">
        <v>26</v>
      </c>
      <c r="J36" s="162">
        <f t="shared" ca="1" si="4"/>
        <v>11731.800615514418</v>
      </c>
      <c r="K36" s="158"/>
      <c r="L36" s="20">
        <v>7.7684296790468815E-3</v>
      </c>
      <c r="M36" s="13">
        <f t="shared" ca="1" si="10"/>
        <v>24708.769745172114</v>
      </c>
      <c r="N36" s="5">
        <f t="shared" ca="1" si="5"/>
        <v>10362.084006482151</v>
      </c>
      <c r="O36" s="5">
        <f t="shared" ca="1" si="6"/>
        <v>31351.423335090651</v>
      </c>
      <c r="P36" s="5">
        <f t="shared" ca="1" si="7"/>
        <v>123398.52652335766</v>
      </c>
      <c r="Q36" s="5">
        <f t="shared" ca="1" si="8"/>
        <v>11731.800615514418</v>
      </c>
      <c r="R36" s="5">
        <f t="shared" ca="1" si="9"/>
        <v>13364.340979927776</v>
      </c>
      <c r="S36" s="5">
        <f t="shared" ca="1" si="2"/>
        <v>214916.94520554476</v>
      </c>
      <c r="T36" s="13"/>
      <c r="U36" s="13"/>
    </row>
    <row r="37" spans="2:21" ht="12" customHeight="1" x14ac:dyDescent="0.2">
      <c r="B37" s="156" t="s">
        <v>38</v>
      </c>
      <c r="C37" s="157"/>
      <c r="D37" s="158" t="s">
        <v>39</v>
      </c>
      <c r="E37" s="158" t="str">
        <f t="shared" si="0"/>
        <v>403GPCA</v>
      </c>
      <c r="F37" s="159" t="s">
        <v>176</v>
      </c>
      <c r="G37" s="160">
        <f ca="1">SUMIF('6.1.2_R &amp; 6.1.3_R'!$H$10:$H$133,'6.1_R'!E37,'6.1.2_R &amp; 6.1.3_R'!$K$10:$K$133)</f>
        <v>44524.420617187396</v>
      </c>
      <c r="H37" s="161" t="s">
        <v>31</v>
      </c>
      <c r="I37" s="163" t="s">
        <v>26</v>
      </c>
      <c r="J37" s="162">
        <v>0</v>
      </c>
      <c r="K37" s="158"/>
      <c r="L37" s="25"/>
      <c r="M37" s="6">
        <f ca="1">SUM(M25:M36)</f>
        <v>3180664.6601715353</v>
      </c>
      <c r="N37" s="6">
        <f t="shared" ref="N37:S37" ca="1" si="11">SUM(N25:N36)</f>
        <v>1333871.1212680358</v>
      </c>
      <c r="O37" s="6">
        <f t="shared" ca="1" si="11"/>
        <v>4035747.844851085</v>
      </c>
      <c r="P37" s="6">
        <f t="shared" ca="1" si="11"/>
        <v>15884616.534045475</v>
      </c>
      <c r="Q37" s="6">
        <f t="shared" ca="1" si="11"/>
        <v>1510189.4591589852</v>
      </c>
      <c r="R37" s="6">
        <f t="shared" ca="1" si="11"/>
        <v>1720340.0857156843</v>
      </c>
      <c r="S37" s="6">
        <f t="shared" ca="1" si="11"/>
        <v>27665429.705210801</v>
      </c>
      <c r="T37" s="13"/>
      <c r="U37" s="13"/>
    </row>
    <row r="38" spans="2:21" ht="12" customHeight="1" x14ac:dyDescent="0.2">
      <c r="B38" s="156" t="s">
        <v>38</v>
      </c>
      <c r="C38" s="157"/>
      <c r="D38" s="158" t="s">
        <v>39</v>
      </c>
      <c r="E38" s="158" t="str">
        <f t="shared" si="0"/>
        <v>403GPOR</v>
      </c>
      <c r="F38" s="159" t="s">
        <v>176</v>
      </c>
      <c r="G38" s="160">
        <f ca="1">SUMIF('6.1.2_R &amp; 6.1.3_R'!$H$10:$H$133,'6.1_R'!E38,'6.1.2_R &amp; 6.1.3_R'!$K$10:$K$133)</f>
        <v>-67350.755249022506</v>
      </c>
      <c r="H38" s="161" t="s">
        <v>33</v>
      </c>
      <c r="I38" s="163" t="s">
        <v>26</v>
      </c>
      <c r="J38" s="162">
        <v>0</v>
      </c>
      <c r="K38" s="158"/>
      <c r="M38" s="32"/>
      <c r="N38" s="32"/>
      <c r="S38" s="5"/>
      <c r="T38" s="13"/>
      <c r="U38" s="13"/>
    </row>
    <row r="39" spans="2:21" ht="12" customHeight="1" x14ac:dyDescent="0.2">
      <c r="B39" s="156" t="s">
        <v>38</v>
      </c>
      <c r="C39" s="157"/>
      <c r="D39" s="158" t="s">
        <v>39</v>
      </c>
      <c r="E39" s="158" t="str">
        <f t="shared" si="0"/>
        <v>403GPWA</v>
      </c>
      <c r="F39" s="159" t="s">
        <v>176</v>
      </c>
      <c r="G39" s="160">
        <f ca="1">SUMIF('6.1.2_R &amp; 6.1.3_R'!$H$10:$H$133,'6.1_R'!E39,'6.1.2_R &amp; 6.1.3_R'!$K$10:$K$133)</f>
        <v>82486.702685219469</v>
      </c>
      <c r="H39" s="161" t="s">
        <v>27</v>
      </c>
      <c r="I39" s="163" t="s">
        <v>26</v>
      </c>
      <c r="J39" s="162">
        <f ca="1">G39</f>
        <v>82486.702685219469</v>
      </c>
      <c r="K39" s="158"/>
      <c r="S39" s="5"/>
      <c r="T39" s="13"/>
      <c r="U39" s="13"/>
    </row>
    <row r="40" spans="2:21" ht="12" customHeight="1" x14ac:dyDescent="0.2">
      <c r="B40" s="156" t="s">
        <v>38</v>
      </c>
      <c r="C40" s="157"/>
      <c r="D40" s="158" t="s">
        <v>39</v>
      </c>
      <c r="E40" s="158" t="s">
        <v>213</v>
      </c>
      <c r="F40" s="159" t="s">
        <v>176</v>
      </c>
      <c r="G40" s="160">
        <f ca="1">SUMIF('6.1.2_R &amp; 6.1.3_R'!$H$10:$H$133,'6.1_R'!E40,'6.1.2_R &amp; 6.1.3_R'!$K$10:$K$133)</f>
        <v>680999.2462585913</v>
      </c>
      <c r="H40" s="161" t="s">
        <v>212</v>
      </c>
      <c r="I40" s="163" t="s">
        <v>26</v>
      </c>
      <c r="J40" s="162">
        <v>0</v>
      </c>
      <c r="K40" s="158"/>
      <c r="S40" s="5"/>
      <c r="T40" s="13"/>
      <c r="U40" s="13"/>
    </row>
    <row r="41" spans="2:21" ht="12" customHeight="1" x14ac:dyDescent="0.2">
      <c r="B41" s="156" t="s">
        <v>38</v>
      </c>
      <c r="C41" s="157"/>
      <c r="D41" s="158" t="s">
        <v>39</v>
      </c>
      <c r="E41" s="158" t="str">
        <f>D41&amp;H41</f>
        <v>403GPUT</v>
      </c>
      <c r="F41" s="159" t="s">
        <v>176</v>
      </c>
      <c r="G41" s="160">
        <f ca="1">SUMIF('6.1.2_R &amp; 6.1.3_R'!$H$10:$H$133,'6.1_R'!E41,'6.1.2_R &amp; 6.1.3_R'!$K$10:$K$133)</f>
        <v>774218.53895584121</v>
      </c>
      <c r="H41" s="161" t="s">
        <v>34</v>
      </c>
      <c r="I41" s="163" t="s">
        <v>26</v>
      </c>
      <c r="J41" s="162">
        <v>0</v>
      </c>
      <c r="K41" s="158"/>
      <c r="S41" s="5"/>
      <c r="T41" s="13"/>
      <c r="U41" s="13"/>
    </row>
    <row r="42" spans="2:21" ht="12" customHeight="1" x14ac:dyDescent="0.2">
      <c r="B42" s="156" t="s">
        <v>38</v>
      </c>
      <c r="C42" s="157"/>
      <c r="D42" s="158" t="s">
        <v>39</v>
      </c>
      <c r="E42" s="158" t="str">
        <f>D42&amp;H42</f>
        <v>403GPID</v>
      </c>
      <c r="F42" s="159" t="s">
        <v>176</v>
      </c>
      <c r="G42" s="160">
        <f ca="1">SUMIF('6.1.2_R &amp; 6.1.3_R'!$H$10:$H$133,'6.1_R'!E42,'6.1.2_R &amp; 6.1.3_R'!$K$10:$K$133)</f>
        <v>148972.44333626027</v>
      </c>
      <c r="H42" s="161" t="s">
        <v>32</v>
      </c>
      <c r="I42" s="163" t="s">
        <v>26</v>
      </c>
      <c r="J42" s="162">
        <v>0</v>
      </c>
      <c r="K42" s="157"/>
      <c r="T42" s="13"/>
      <c r="U42" s="13"/>
    </row>
    <row r="43" spans="2:21" ht="12" customHeight="1" x14ac:dyDescent="0.2">
      <c r="B43" s="156" t="s">
        <v>38</v>
      </c>
      <c r="C43" s="157"/>
      <c r="D43" s="158" t="s">
        <v>39</v>
      </c>
      <c r="E43" s="158" t="s">
        <v>214</v>
      </c>
      <c r="F43" s="159" t="s">
        <v>176</v>
      </c>
      <c r="G43" s="160">
        <f ca="1">SUMIF('6.1.2_R &amp; 6.1.3_R'!$H$10:$H$133,'6.1_R'!E43,'6.1.2_R &amp; 6.1.3_R'!$K$10:$K$133)</f>
        <v>-14807.468542268849</v>
      </c>
      <c r="H43" s="161" t="s">
        <v>212</v>
      </c>
      <c r="I43" s="163" t="s">
        <v>26</v>
      </c>
      <c r="J43" s="162">
        <v>0</v>
      </c>
      <c r="K43" s="157"/>
      <c r="T43" s="13"/>
      <c r="U43" s="13"/>
    </row>
    <row r="44" spans="2:21" ht="12" customHeight="1" x14ac:dyDescent="0.2">
      <c r="B44" s="156" t="s">
        <v>38</v>
      </c>
      <c r="C44" s="157"/>
      <c r="D44" s="158" t="s">
        <v>39</v>
      </c>
      <c r="E44" s="158" t="str">
        <f t="shared" ref="E44:E51" si="12">D44&amp;H44</f>
        <v>403GPCAGE</v>
      </c>
      <c r="F44" s="159" t="s">
        <v>176</v>
      </c>
      <c r="G44" s="160">
        <f ca="1">SUMIF('6.1.2_R &amp; 6.1.3_R'!$H$10:$H$133,'6.1_R'!E44,'6.1.2_R &amp; 6.1.3_R'!$K$10:$K$133)</f>
        <v>392720.64364509704</v>
      </c>
      <c r="H44" s="161" t="s">
        <v>14</v>
      </c>
      <c r="I44" s="163">
        <v>0</v>
      </c>
      <c r="J44" s="162">
        <f t="shared" ref="J44:J51" ca="1" si="13">G44*I44</f>
        <v>0</v>
      </c>
      <c r="K44" s="157"/>
      <c r="T44" s="13"/>
      <c r="U44" s="13"/>
    </row>
    <row r="45" spans="2:21" ht="12" customHeight="1" x14ac:dyDescent="0.2">
      <c r="B45" s="156" t="s">
        <v>38</v>
      </c>
      <c r="C45" s="157"/>
      <c r="D45" s="158" t="s">
        <v>39</v>
      </c>
      <c r="E45" s="158" t="str">
        <f t="shared" si="12"/>
        <v>403GPCAGW</v>
      </c>
      <c r="F45" s="159" t="s">
        <v>176</v>
      </c>
      <c r="G45" s="160">
        <f ca="1">SUMIF('6.1.2_R &amp; 6.1.3_R'!$H$10:$H$133,'6.1_R'!E45,'6.1.2_R &amp; 6.1.3_R'!$K$10:$K$133)</f>
        <v>163433.18881481382</v>
      </c>
      <c r="H45" s="161" t="s">
        <v>15</v>
      </c>
      <c r="I45" s="163">
        <v>0.22162982918040364</v>
      </c>
      <c r="J45" s="162">
        <f t="shared" ca="1" si="13"/>
        <v>36221.669719435842</v>
      </c>
      <c r="K45" s="157"/>
      <c r="T45" s="13"/>
      <c r="U45" s="13"/>
    </row>
    <row r="46" spans="2:21" ht="12" customHeight="1" x14ac:dyDescent="0.2">
      <c r="B46" s="156" t="s">
        <v>38</v>
      </c>
      <c r="C46" s="157"/>
      <c r="D46" s="158" t="s">
        <v>39</v>
      </c>
      <c r="E46" s="158" t="str">
        <f t="shared" si="12"/>
        <v>403GPSG</v>
      </c>
      <c r="F46" s="159" t="s">
        <v>176</v>
      </c>
      <c r="G46" s="160">
        <f ca="1">SUMIF('6.1.2_R &amp; 6.1.3_R'!$H$10:$H$133,'6.1_R'!E46,'6.1.2_R &amp; 6.1.3_R'!$K$10:$K$133)</f>
        <v>896461.12328840606</v>
      </c>
      <c r="H46" s="161" t="s">
        <v>16</v>
      </c>
      <c r="I46" s="163">
        <v>7.9787774498314715E-2</v>
      </c>
      <c r="J46" s="162">
        <f t="shared" ca="1" si="13"/>
        <v>71526.637951441255</v>
      </c>
      <c r="K46" s="158"/>
      <c r="T46" s="13"/>
      <c r="U46" s="13"/>
    </row>
    <row r="47" spans="2:21" ht="12" customHeight="1" x14ac:dyDescent="0.2">
      <c r="B47" s="156" t="s">
        <v>41</v>
      </c>
      <c r="C47" s="157"/>
      <c r="D47" s="158" t="s">
        <v>39</v>
      </c>
      <c r="E47" s="158" t="str">
        <f t="shared" si="12"/>
        <v>403GPSO</v>
      </c>
      <c r="F47" s="159" t="s">
        <v>176</v>
      </c>
      <c r="G47" s="160">
        <f ca="1">SUMIF('6.1.2_R &amp; 6.1.3_R'!$H$10:$H$133,'6.1_R'!E47,'6.1.2_R &amp; 6.1.3_R'!$K$10:$K$133)</f>
        <v>5498700.7623679154</v>
      </c>
      <c r="H47" s="161" t="s">
        <v>42</v>
      </c>
      <c r="I47" s="163">
        <v>7.0845810240555085E-2</v>
      </c>
      <c r="J47" s="162">
        <f t="shared" ca="1" si="13"/>
        <v>389559.9107803129</v>
      </c>
      <c r="K47" s="158"/>
      <c r="T47" s="13"/>
      <c r="U47" s="13"/>
    </row>
    <row r="48" spans="2:21" ht="12" customHeight="1" x14ac:dyDescent="0.2">
      <c r="B48" s="156" t="s">
        <v>38</v>
      </c>
      <c r="C48" s="157"/>
      <c r="D48" s="158" t="s">
        <v>39</v>
      </c>
      <c r="E48" s="158" t="str">
        <f t="shared" si="12"/>
        <v>403GPJBG</v>
      </c>
      <c r="F48" s="159" t="s">
        <v>176</v>
      </c>
      <c r="G48" s="160">
        <f ca="1">SUMIF('6.1.2_R &amp; 6.1.3_R'!$H$10:$H$133,'6.1_R'!E48,'6.1.2_R &amp; 6.1.3_R'!$K$10:$K$133)</f>
        <v>-42788.784476559085</v>
      </c>
      <c r="H48" s="161" t="s">
        <v>18</v>
      </c>
      <c r="I48" s="163">
        <v>0.22162982918040364</v>
      </c>
      <c r="J48" s="162">
        <f t="shared" ca="1" si="13"/>
        <v>-9483.2709943768969</v>
      </c>
      <c r="K48" s="158"/>
      <c r="T48" s="13"/>
      <c r="U48" s="13"/>
    </row>
    <row r="49" spans="1:21" ht="12" customHeight="1" x14ac:dyDescent="0.2">
      <c r="B49" s="32" t="s">
        <v>38</v>
      </c>
      <c r="D49" s="25" t="s">
        <v>39</v>
      </c>
      <c r="E49" s="25" t="str">
        <f t="shared" si="12"/>
        <v>403GPJBE</v>
      </c>
      <c r="F49" s="19" t="s">
        <v>176</v>
      </c>
      <c r="G49" s="28">
        <f ca="1">SUMIF('6.1.2_R &amp; 6.1.3_R'!$H$10:$H$133,'6.1_R'!E49,'6.1.2_R &amp; 6.1.3_R'!$K$10:$K$133)</f>
        <v>0</v>
      </c>
      <c r="H49" s="49" t="s">
        <v>43</v>
      </c>
      <c r="I49" s="20">
        <v>0.22613352113854845</v>
      </c>
      <c r="J49" s="23">
        <f t="shared" ca="1" si="13"/>
        <v>0</v>
      </c>
      <c r="K49" s="25"/>
      <c r="T49" s="13"/>
      <c r="U49" s="13"/>
    </row>
    <row r="50" spans="1:21" ht="12" customHeight="1" x14ac:dyDescent="0.2">
      <c r="B50" s="156" t="s">
        <v>38</v>
      </c>
      <c r="C50" s="157"/>
      <c r="D50" s="158" t="s">
        <v>39</v>
      </c>
      <c r="E50" s="158" t="str">
        <f t="shared" si="12"/>
        <v>403GPCN</v>
      </c>
      <c r="F50" s="159" t="s">
        <v>176</v>
      </c>
      <c r="G50" s="160">
        <f ca="1">SUMIF('6.1.2_R &amp; 6.1.3_R'!$H$10:$H$133,'6.1_R'!E50,'6.1.2_R &amp; 6.1.3_R'!$K$10:$K$133)</f>
        <v>-44853.679888886516</v>
      </c>
      <c r="H50" s="161" t="s">
        <v>44</v>
      </c>
      <c r="I50" s="163">
        <v>6.742981175467383E-2</v>
      </c>
      <c r="J50" s="162">
        <f t="shared" ca="1" si="13"/>
        <v>-3024.475191412017</v>
      </c>
      <c r="K50" s="158"/>
      <c r="T50" s="13"/>
      <c r="U50" s="13"/>
    </row>
    <row r="51" spans="1:21" ht="12" customHeight="1" x14ac:dyDescent="0.2">
      <c r="B51" s="156" t="s">
        <v>38</v>
      </c>
      <c r="C51" s="157"/>
      <c r="D51" s="158" t="s">
        <v>39</v>
      </c>
      <c r="E51" s="158" t="str">
        <f t="shared" si="12"/>
        <v>403GPCAEE</v>
      </c>
      <c r="F51" s="159" t="s">
        <v>176</v>
      </c>
      <c r="G51" s="160">
        <f ca="1">SUMIF('6.1.2_R &amp; 6.1.3_R'!$H$10:$H$133,'6.1_R'!E51,'6.1.2_R &amp; 6.1.3_R'!$K$10:$K$133)</f>
        <v>-2527.9077871846675</v>
      </c>
      <c r="H51" s="161" t="s">
        <v>45</v>
      </c>
      <c r="I51" s="163">
        <v>0</v>
      </c>
      <c r="J51" s="162">
        <f t="shared" ca="1" si="13"/>
        <v>0</v>
      </c>
      <c r="K51" s="158"/>
      <c r="T51" s="13"/>
      <c r="U51" s="13"/>
    </row>
    <row r="52" spans="1:21" ht="12" customHeight="1" x14ac:dyDescent="0.2">
      <c r="B52" s="24" t="s">
        <v>46</v>
      </c>
      <c r="D52" s="25"/>
      <c r="E52" s="25"/>
      <c r="F52" s="25"/>
      <c r="G52" s="21">
        <f ca="1">SUM(G9:G51)</f>
        <v>-34027276.68596974</v>
      </c>
      <c r="H52" s="25"/>
      <c r="I52" s="22"/>
      <c r="J52" s="21">
        <f ca="1">SUM(J9:J51)</f>
        <v>-16422689.091788784</v>
      </c>
      <c r="K52" s="25" t="s">
        <v>177</v>
      </c>
      <c r="L52" s="33"/>
      <c r="M52" s="33"/>
      <c r="N52" s="33"/>
      <c r="T52" s="13"/>
      <c r="U52" s="13"/>
    </row>
    <row r="53" spans="1:21" ht="12" customHeight="1" x14ac:dyDescent="0.2">
      <c r="I53" s="22"/>
      <c r="J53" s="23"/>
      <c r="K53" s="25" t="s">
        <v>47</v>
      </c>
    </row>
    <row r="54" spans="1:21" ht="12" customHeight="1" x14ac:dyDescent="0.2">
      <c r="D54" s="25"/>
      <c r="E54" s="25"/>
      <c r="F54" s="25"/>
      <c r="G54" s="25"/>
      <c r="H54" s="25"/>
      <c r="I54" s="25"/>
      <c r="J54" s="25"/>
      <c r="K54" s="25"/>
    </row>
    <row r="55" spans="1:21" ht="12" customHeight="1" thickBot="1" x14ac:dyDescent="0.25">
      <c r="B55" s="26" t="s">
        <v>48</v>
      </c>
      <c r="D55" s="25"/>
      <c r="E55" s="25"/>
      <c r="F55" s="25"/>
      <c r="G55" s="25"/>
      <c r="H55" s="25"/>
      <c r="I55" s="25"/>
      <c r="J55" s="25"/>
      <c r="K55" s="25"/>
    </row>
    <row r="56" spans="1:21" ht="12" customHeight="1" x14ac:dyDescent="0.2">
      <c r="A56" s="34"/>
      <c r="B56" s="35"/>
      <c r="C56" s="36"/>
      <c r="D56" s="37"/>
      <c r="E56" s="37"/>
      <c r="F56" s="37"/>
      <c r="G56" s="38"/>
      <c r="H56" s="37"/>
      <c r="I56" s="37"/>
      <c r="J56" s="37"/>
      <c r="K56" s="39"/>
    </row>
    <row r="57" spans="1:21" ht="12" customHeight="1" x14ac:dyDescent="0.2">
      <c r="A57" s="40"/>
      <c r="B57" s="41"/>
      <c r="D57" s="25"/>
      <c r="E57" s="25"/>
      <c r="F57" s="25"/>
      <c r="G57" s="25"/>
      <c r="H57" s="25"/>
      <c r="I57" s="25"/>
      <c r="J57" s="25"/>
      <c r="K57" s="42"/>
    </row>
    <row r="58" spans="1:21" ht="12" customHeight="1" x14ac:dyDescent="0.2">
      <c r="A58" s="40"/>
      <c r="B58" s="41"/>
      <c r="D58" s="25"/>
      <c r="E58" s="25"/>
      <c r="F58" s="25"/>
      <c r="G58" s="25"/>
      <c r="H58" s="25"/>
      <c r="I58" s="25"/>
      <c r="J58" s="25"/>
      <c r="K58" s="42"/>
    </row>
    <row r="59" spans="1:21" ht="12" customHeight="1" x14ac:dyDescent="0.2">
      <c r="A59" s="40"/>
      <c r="D59" s="25"/>
      <c r="E59" s="25"/>
      <c r="F59" s="25"/>
      <c r="G59" s="25"/>
      <c r="H59" s="25"/>
      <c r="I59" s="25"/>
      <c r="J59" s="25"/>
      <c r="K59" s="42"/>
    </row>
    <row r="60" spans="1:21" ht="12" customHeight="1" x14ac:dyDescent="0.2">
      <c r="A60" s="40"/>
      <c r="D60" s="25"/>
      <c r="E60" s="25"/>
      <c r="F60" s="25"/>
      <c r="G60" s="25"/>
      <c r="H60" s="25"/>
      <c r="I60" s="25"/>
      <c r="J60" s="25"/>
      <c r="K60" s="42"/>
    </row>
    <row r="61" spans="1:21" ht="12" customHeight="1" x14ac:dyDescent="0.2">
      <c r="A61" s="40"/>
      <c r="D61" s="25"/>
      <c r="E61" s="25"/>
      <c r="F61" s="25"/>
      <c r="G61" s="25"/>
      <c r="H61" s="25"/>
      <c r="I61" s="25"/>
      <c r="J61" s="25"/>
      <c r="K61" s="42"/>
    </row>
    <row r="62" spans="1:21" ht="12" customHeight="1" x14ac:dyDescent="0.2">
      <c r="A62" s="40"/>
      <c r="D62" s="25"/>
      <c r="E62" s="25"/>
      <c r="F62" s="25"/>
      <c r="G62" s="25"/>
      <c r="H62" s="25"/>
      <c r="I62" s="25"/>
      <c r="J62" s="25"/>
      <c r="K62" s="42"/>
    </row>
    <row r="63" spans="1:21" ht="12" customHeight="1" thickBot="1" x14ac:dyDescent="0.25">
      <c r="A63" s="43"/>
      <c r="B63" s="44"/>
      <c r="C63" s="44"/>
      <c r="D63" s="45"/>
      <c r="E63" s="45"/>
      <c r="F63" s="45"/>
      <c r="G63" s="45"/>
      <c r="H63" s="45"/>
      <c r="I63" s="45"/>
      <c r="J63" s="45"/>
      <c r="K63" s="46"/>
    </row>
    <row r="64" spans="1:21" ht="12" customHeight="1" x14ac:dyDescent="0.2">
      <c r="D64" s="25"/>
      <c r="E64" s="25"/>
      <c r="F64" s="25"/>
      <c r="G64" s="25"/>
      <c r="H64" s="25"/>
      <c r="I64" s="25"/>
      <c r="J64" s="25"/>
      <c r="K64" s="25"/>
    </row>
    <row r="65" spans="4:11" ht="12" customHeight="1" x14ac:dyDescent="0.2">
      <c r="D65" s="25"/>
      <c r="E65" s="25"/>
      <c r="F65" s="25"/>
      <c r="G65" s="25"/>
      <c r="H65" s="25"/>
      <c r="I65" s="25"/>
      <c r="J65" s="25"/>
      <c r="K65" s="25"/>
    </row>
    <row r="66" spans="4:11" ht="12" customHeight="1" x14ac:dyDescent="0.2"/>
    <row r="68" spans="4:11" x14ac:dyDescent="0.2">
      <c r="D68" s="27"/>
      <c r="E68" s="27"/>
      <c r="H68" s="27"/>
    </row>
    <row r="69" spans="4:11" x14ac:dyDescent="0.2">
      <c r="D69" s="47"/>
      <c r="E69" s="47"/>
    </row>
    <row r="70" spans="4:11" x14ac:dyDescent="0.2">
      <c r="D70" s="47"/>
      <c r="E70" s="47"/>
    </row>
    <row r="71" spans="4:11" x14ac:dyDescent="0.2">
      <c r="D71" s="47"/>
      <c r="E71" s="47"/>
    </row>
    <row r="72" spans="4:11" x14ac:dyDescent="0.2">
      <c r="D72" s="47"/>
      <c r="E72" s="47"/>
    </row>
    <row r="73" spans="4:11" x14ac:dyDescent="0.2">
      <c r="D73" s="47"/>
      <c r="E73" s="47"/>
    </row>
    <row r="74" spans="4:11" x14ac:dyDescent="0.2">
      <c r="D74" s="47"/>
      <c r="E74" s="47"/>
    </row>
    <row r="75" spans="4:11" x14ac:dyDescent="0.2">
      <c r="D75" s="47"/>
      <c r="E75" s="47"/>
    </row>
    <row r="76" spans="4:11" x14ac:dyDescent="0.2">
      <c r="D76" s="47"/>
      <c r="E76" s="47"/>
    </row>
    <row r="77" spans="4:11" x14ac:dyDescent="0.2">
      <c r="D77" s="47"/>
      <c r="E77" s="47"/>
    </row>
    <row r="78" spans="4:11" x14ac:dyDescent="0.2">
      <c r="D78" s="47"/>
      <c r="E78" s="47"/>
    </row>
    <row r="79" spans="4:11" x14ac:dyDescent="0.2">
      <c r="D79" s="47"/>
      <c r="E79" s="47"/>
    </row>
    <row r="80" spans="4:11" x14ac:dyDescent="0.2">
      <c r="D80" s="47"/>
      <c r="E80" s="47"/>
    </row>
    <row r="81" spans="4:5" x14ac:dyDescent="0.2">
      <c r="D81" s="47"/>
      <c r="E81" s="47"/>
    </row>
    <row r="82" spans="4:5" x14ac:dyDescent="0.2">
      <c r="D82" s="47"/>
      <c r="E82" s="47"/>
    </row>
    <row r="83" spans="4:5" x14ac:dyDescent="0.2">
      <c r="D83" s="47"/>
      <c r="E83" s="47"/>
    </row>
    <row r="84" spans="4:5" x14ac:dyDescent="0.2">
      <c r="D84" s="47"/>
      <c r="E84" s="47"/>
    </row>
    <row r="85" spans="4:5" x14ac:dyDescent="0.2">
      <c r="D85" s="47"/>
      <c r="E85" s="47"/>
    </row>
    <row r="86" spans="4:5" x14ac:dyDescent="0.2">
      <c r="D86" s="47"/>
      <c r="E86" s="47"/>
    </row>
    <row r="87" spans="4:5" x14ac:dyDescent="0.2">
      <c r="D87" s="47"/>
      <c r="E87" s="47"/>
    </row>
    <row r="88" spans="4:5" x14ac:dyDescent="0.2">
      <c r="D88" s="47"/>
      <c r="E88" s="47"/>
    </row>
    <row r="89" spans="4:5" x14ac:dyDescent="0.2">
      <c r="D89" s="47"/>
      <c r="E89" s="47"/>
    </row>
    <row r="90" spans="4:5" x14ac:dyDescent="0.2">
      <c r="D90" s="47"/>
      <c r="E90" s="47"/>
    </row>
    <row r="91" spans="4:5" x14ac:dyDescent="0.2">
      <c r="D91" s="47"/>
      <c r="E91" s="47"/>
    </row>
    <row r="92" spans="4:5" x14ac:dyDescent="0.2">
      <c r="D92" s="47"/>
      <c r="E92" s="47"/>
    </row>
    <row r="93" spans="4:5" x14ac:dyDescent="0.2">
      <c r="D93" s="47"/>
      <c r="E93" s="47"/>
    </row>
    <row r="94" spans="4:5" x14ac:dyDescent="0.2">
      <c r="D94" s="47"/>
      <c r="E94" s="47"/>
    </row>
    <row r="95" spans="4:5" x14ac:dyDescent="0.2">
      <c r="D95" s="47"/>
      <c r="E95" s="47"/>
    </row>
    <row r="96" spans="4:5" x14ac:dyDescent="0.2">
      <c r="D96" s="47"/>
      <c r="E96" s="47"/>
    </row>
    <row r="97" spans="4:5" x14ac:dyDescent="0.2">
      <c r="D97" s="47"/>
      <c r="E97" s="47"/>
    </row>
    <row r="98" spans="4:5" x14ac:dyDescent="0.2">
      <c r="D98" s="47"/>
      <c r="E98" s="47"/>
    </row>
    <row r="99" spans="4:5" x14ac:dyDescent="0.2">
      <c r="D99" s="47"/>
      <c r="E99" s="47"/>
    </row>
    <row r="100" spans="4:5" x14ac:dyDescent="0.2">
      <c r="D100" s="47"/>
      <c r="E100" s="47"/>
    </row>
    <row r="101" spans="4:5" x14ac:dyDescent="0.2">
      <c r="D101" s="47"/>
      <c r="E101" s="47"/>
    </row>
    <row r="102" spans="4:5" x14ac:dyDescent="0.2">
      <c r="D102" s="47"/>
      <c r="E102" s="47"/>
    </row>
    <row r="103" spans="4:5" x14ac:dyDescent="0.2">
      <c r="D103" s="47"/>
      <c r="E103" s="47"/>
    </row>
    <row r="104" spans="4:5" x14ac:dyDescent="0.2">
      <c r="D104" s="47"/>
      <c r="E104" s="47"/>
    </row>
    <row r="105" spans="4:5" x14ac:dyDescent="0.2">
      <c r="D105" s="47"/>
      <c r="E105" s="47"/>
    </row>
    <row r="106" spans="4:5" x14ac:dyDescent="0.2">
      <c r="D106" s="47"/>
      <c r="E106" s="47"/>
    </row>
    <row r="107" spans="4:5" x14ac:dyDescent="0.2">
      <c r="D107" s="47"/>
      <c r="E107" s="47"/>
    </row>
    <row r="108" spans="4:5" x14ac:dyDescent="0.2">
      <c r="D108" s="47"/>
      <c r="E108" s="47"/>
    </row>
    <row r="109" spans="4:5" x14ac:dyDescent="0.2">
      <c r="D109" s="47"/>
      <c r="E109" s="47"/>
    </row>
    <row r="110" spans="4:5" x14ac:dyDescent="0.2">
      <c r="D110" s="47"/>
      <c r="E110" s="47"/>
    </row>
    <row r="111" spans="4:5" x14ac:dyDescent="0.2">
      <c r="D111" s="47"/>
      <c r="E111" s="47"/>
    </row>
    <row r="112" spans="4:5" x14ac:dyDescent="0.2">
      <c r="D112" s="47"/>
      <c r="E112" s="47"/>
    </row>
    <row r="113" spans="4:5" x14ac:dyDescent="0.2">
      <c r="D113" s="47"/>
      <c r="E113" s="47"/>
    </row>
    <row r="114" spans="4:5" x14ac:dyDescent="0.2">
      <c r="D114" s="47"/>
      <c r="E114" s="47"/>
    </row>
    <row r="115" spans="4:5" x14ac:dyDescent="0.2">
      <c r="D115" s="47"/>
      <c r="E115" s="47"/>
    </row>
    <row r="116" spans="4:5" x14ac:dyDescent="0.2">
      <c r="D116" s="47"/>
      <c r="E116" s="47"/>
    </row>
    <row r="117" spans="4:5" x14ac:dyDescent="0.2">
      <c r="D117" s="47"/>
      <c r="E117" s="47"/>
    </row>
    <row r="118" spans="4:5" x14ac:dyDescent="0.2">
      <c r="D118" s="47"/>
      <c r="E118" s="47"/>
    </row>
    <row r="119" spans="4:5" x14ac:dyDescent="0.2">
      <c r="D119" s="47"/>
      <c r="E119" s="47"/>
    </row>
    <row r="120" spans="4:5" x14ac:dyDescent="0.2">
      <c r="D120" s="47"/>
      <c r="E120" s="47"/>
    </row>
    <row r="121" spans="4:5" x14ac:dyDescent="0.2">
      <c r="D121" s="47"/>
      <c r="E121" s="47"/>
    </row>
    <row r="122" spans="4:5" x14ac:dyDescent="0.2">
      <c r="D122" s="47"/>
      <c r="E122" s="47"/>
    </row>
    <row r="123" spans="4:5" x14ac:dyDescent="0.2">
      <c r="D123" s="47"/>
      <c r="E123" s="47"/>
    </row>
    <row r="124" spans="4:5" x14ac:dyDescent="0.2">
      <c r="D124" s="47"/>
      <c r="E124" s="47"/>
    </row>
    <row r="125" spans="4:5" x14ac:dyDescent="0.2">
      <c r="D125" s="47"/>
      <c r="E125" s="47"/>
    </row>
    <row r="126" spans="4:5" x14ac:dyDescent="0.2">
      <c r="D126" s="47"/>
      <c r="E126" s="47"/>
    </row>
    <row r="127" spans="4:5" x14ac:dyDescent="0.2">
      <c r="D127" s="47"/>
      <c r="E127" s="47"/>
    </row>
    <row r="128" spans="4:5" x14ac:dyDescent="0.2">
      <c r="D128" s="47"/>
      <c r="E128" s="47"/>
    </row>
    <row r="129" spans="4:5" x14ac:dyDescent="0.2">
      <c r="D129" s="47"/>
      <c r="E129" s="47"/>
    </row>
    <row r="130" spans="4:5" x14ac:dyDescent="0.2">
      <c r="D130" s="47"/>
      <c r="E130" s="47"/>
    </row>
    <row r="131" spans="4:5" x14ac:dyDescent="0.2">
      <c r="D131" s="47"/>
      <c r="E131" s="47"/>
    </row>
    <row r="132" spans="4:5" x14ac:dyDescent="0.2">
      <c r="D132" s="47"/>
      <c r="E132" s="47"/>
    </row>
    <row r="133" spans="4:5" x14ac:dyDescent="0.2">
      <c r="D133" s="47"/>
      <c r="E133" s="47"/>
    </row>
    <row r="134" spans="4:5" x14ac:dyDescent="0.2">
      <c r="D134" s="47"/>
      <c r="E134" s="47"/>
    </row>
    <row r="135" spans="4:5" x14ac:dyDescent="0.2">
      <c r="D135" s="47"/>
      <c r="E135" s="47"/>
    </row>
    <row r="136" spans="4:5" x14ac:dyDescent="0.2">
      <c r="D136" s="47"/>
      <c r="E136" s="47"/>
    </row>
    <row r="137" spans="4:5" x14ac:dyDescent="0.2">
      <c r="D137" s="47"/>
      <c r="E137" s="47"/>
    </row>
    <row r="138" spans="4:5" x14ac:dyDescent="0.2">
      <c r="D138" s="47"/>
      <c r="E138" s="47"/>
    </row>
    <row r="139" spans="4:5" x14ac:dyDescent="0.2">
      <c r="D139" s="47"/>
      <c r="E139" s="47"/>
    </row>
    <row r="140" spans="4:5" x14ac:dyDescent="0.2">
      <c r="D140" s="47"/>
      <c r="E140" s="47"/>
    </row>
    <row r="141" spans="4:5" x14ac:dyDescent="0.2">
      <c r="D141" s="47"/>
      <c r="E141" s="47"/>
    </row>
    <row r="142" spans="4:5" x14ac:dyDescent="0.2">
      <c r="D142" s="47"/>
      <c r="E142" s="47"/>
    </row>
    <row r="143" spans="4:5" x14ac:dyDescent="0.2">
      <c r="D143" s="47"/>
      <c r="E143" s="47"/>
    </row>
    <row r="144" spans="4:5" x14ac:dyDescent="0.2">
      <c r="D144" s="47"/>
      <c r="E144" s="47"/>
    </row>
    <row r="145" spans="4:5" x14ac:dyDescent="0.2">
      <c r="D145" s="47"/>
      <c r="E145" s="47"/>
    </row>
    <row r="146" spans="4:5" x14ac:dyDescent="0.2">
      <c r="D146" s="47"/>
      <c r="E146" s="47"/>
    </row>
    <row r="147" spans="4:5" x14ac:dyDescent="0.2">
      <c r="D147" s="47"/>
      <c r="E147" s="47"/>
    </row>
    <row r="148" spans="4:5" x14ac:dyDescent="0.2">
      <c r="D148" s="47"/>
      <c r="E148" s="47"/>
    </row>
    <row r="149" spans="4:5" x14ac:dyDescent="0.2">
      <c r="D149" s="47"/>
      <c r="E149" s="47"/>
    </row>
    <row r="150" spans="4:5" x14ac:dyDescent="0.2">
      <c r="D150" s="47"/>
      <c r="E150" s="47"/>
    </row>
    <row r="151" spans="4:5" x14ac:dyDescent="0.2">
      <c r="D151" s="47"/>
      <c r="E151" s="47"/>
    </row>
    <row r="152" spans="4:5" x14ac:dyDescent="0.2">
      <c r="D152" s="47"/>
      <c r="E152" s="47"/>
    </row>
    <row r="153" spans="4:5" x14ac:dyDescent="0.2">
      <c r="D153" s="47"/>
      <c r="E153" s="47"/>
    </row>
    <row r="154" spans="4:5" x14ac:dyDescent="0.2">
      <c r="D154" s="47"/>
      <c r="E154" s="47"/>
    </row>
    <row r="155" spans="4:5" x14ac:dyDescent="0.2">
      <c r="D155" s="47"/>
      <c r="E155" s="47"/>
    </row>
    <row r="156" spans="4:5" x14ac:dyDescent="0.2">
      <c r="D156" s="47"/>
      <c r="E156" s="47"/>
    </row>
    <row r="157" spans="4:5" x14ac:dyDescent="0.2">
      <c r="D157" s="47"/>
      <c r="E157" s="47"/>
    </row>
    <row r="158" spans="4:5" x14ac:dyDescent="0.2">
      <c r="D158" s="47"/>
      <c r="E158" s="47"/>
    </row>
    <row r="159" spans="4:5" x14ac:dyDescent="0.2">
      <c r="D159" s="47"/>
      <c r="E159" s="47"/>
    </row>
    <row r="160" spans="4:5" x14ac:dyDescent="0.2">
      <c r="D160" s="47"/>
      <c r="E160" s="47"/>
    </row>
    <row r="161" spans="4:5" x14ac:dyDescent="0.2">
      <c r="D161" s="47"/>
      <c r="E161" s="47"/>
    </row>
    <row r="162" spans="4:5" x14ac:dyDescent="0.2">
      <c r="D162" s="47"/>
      <c r="E162" s="47"/>
    </row>
    <row r="163" spans="4:5" x14ac:dyDescent="0.2">
      <c r="D163" s="47"/>
      <c r="E163" s="47"/>
    </row>
    <row r="164" spans="4:5" x14ac:dyDescent="0.2">
      <c r="D164" s="47"/>
      <c r="E164" s="47"/>
    </row>
    <row r="165" spans="4:5" x14ac:dyDescent="0.2">
      <c r="D165" s="47"/>
      <c r="E165" s="47"/>
    </row>
    <row r="166" spans="4:5" x14ac:dyDescent="0.2">
      <c r="D166" s="47"/>
      <c r="E166" s="47"/>
    </row>
    <row r="167" spans="4:5" x14ac:dyDescent="0.2">
      <c r="D167" s="47"/>
      <c r="E167" s="47"/>
    </row>
    <row r="168" spans="4:5" x14ac:dyDescent="0.2">
      <c r="D168" s="47"/>
      <c r="E168" s="47"/>
    </row>
    <row r="169" spans="4:5" x14ac:dyDescent="0.2">
      <c r="D169" s="47"/>
      <c r="E169" s="47"/>
    </row>
    <row r="170" spans="4:5" x14ac:dyDescent="0.2">
      <c r="D170" s="47"/>
      <c r="E170" s="47"/>
    </row>
    <row r="171" spans="4:5" x14ac:dyDescent="0.2">
      <c r="D171" s="47"/>
      <c r="E171" s="47"/>
    </row>
    <row r="172" spans="4:5" x14ac:dyDescent="0.2">
      <c r="D172" s="47"/>
      <c r="E172" s="47"/>
    </row>
    <row r="173" spans="4:5" x14ac:dyDescent="0.2">
      <c r="D173" s="47"/>
      <c r="E173" s="47"/>
    </row>
    <row r="174" spans="4:5" x14ac:dyDescent="0.2">
      <c r="D174" s="47"/>
      <c r="E174" s="47"/>
    </row>
    <row r="175" spans="4:5" x14ac:dyDescent="0.2">
      <c r="D175" s="47"/>
      <c r="E175" s="47"/>
    </row>
    <row r="176" spans="4:5" x14ac:dyDescent="0.2">
      <c r="D176" s="47"/>
      <c r="E176" s="47"/>
    </row>
    <row r="177" spans="4:5" x14ac:dyDescent="0.2">
      <c r="D177" s="47"/>
      <c r="E177" s="47"/>
    </row>
    <row r="178" spans="4:5" x14ac:dyDescent="0.2">
      <c r="D178" s="47"/>
      <c r="E178" s="47"/>
    </row>
    <row r="179" spans="4:5" x14ac:dyDescent="0.2">
      <c r="D179" s="47"/>
      <c r="E179" s="47"/>
    </row>
    <row r="180" spans="4:5" x14ac:dyDescent="0.2">
      <c r="D180" s="47"/>
      <c r="E180" s="47"/>
    </row>
    <row r="181" spans="4:5" x14ac:dyDescent="0.2">
      <c r="D181" s="47"/>
      <c r="E181" s="47"/>
    </row>
    <row r="182" spans="4:5" x14ac:dyDescent="0.2">
      <c r="D182" s="47"/>
      <c r="E182" s="47"/>
    </row>
    <row r="183" spans="4:5" x14ac:dyDescent="0.2">
      <c r="D183" s="47"/>
      <c r="E183" s="47"/>
    </row>
    <row r="184" spans="4:5" x14ac:dyDescent="0.2">
      <c r="D184" s="47"/>
      <c r="E184" s="47"/>
    </row>
    <row r="185" spans="4:5" x14ac:dyDescent="0.2">
      <c r="D185" s="47"/>
      <c r="E185" s="47"/>
    </row>
    <row r="186" spans="4:5" x14ac:dyDescent="0.2">
      <c r="D186" s="47"/>
      <c r="E186" s="47"/>
    </row>
    <row r="187" spans="4:5" x14ac:dyDescent="0.2">
      <c r="D187" s="47"/>
      <c r="E187" s="47"/>
    </row>
    <row r="188" spans="4:5" x14ac:dyDescent="0.2">
      <c r="D188" s="47"/>
      <c r="E188" s="47"/>
    </row>
    <row r="189" spans="4:5" x14ac:dyDescent="0.2">
      <c r="D189" s="47"/>
      <c r="E189" s="47"/>
    </row>
    <row r="190" spans="4:5" x14ac:dyDescent="0.2">
      <c r="D190" s="47"/>
      <c r="E190" s="47"/>
    </row>
    <row r="191" spans="4:5" x14ac:dyDescent="0.2">
      <c r="D191" s="47"/>
      <c r="E191" s="47"/>
    </row>
    <row r="192" spans="4:5" x14ac:dyDescent="0.2">
      <c r="D192" s="47"/>
      <c r="E192" s="47"/>
    </row>
    <row r="193" spans="4:5" x14ac:dyDescent="0.2">
      <c r="D193" s="47"/>
      <c r="E193" s="47"/>
    </row>
    <row r="194" spans="4:5" x14ac:dyDescent="0.2">
      <c r="D194" s="47"/>
      <c r="E194" s="47"/>
    </row>
    <row r="195" spans="4:5" x14ac:dyDescent="0.2">
      <c r="D195" s="47"/>
      <c r="E195" s="47"/>
    </row>
    <row r="196" spans="4:5" x14ac:dyDescent="0.2">
      <c r="D196" s="47"/>
      <c r="E196" s="47"/>
    </row>
    <row r="197" spans="4:5" x14ac:dyDescent="0.2">
      <c r="D197" s="47"/>
      <c r="E197" s="47"/>
    </row>
    <row r="198" spans="4:5" x14ac:dyDescent="0.2">
      <c r="D198" s="47"/>
      <c r="E198" s="47"/>
    </row>
    <row r="199" spans="4:5" x14ac:dyDescent="0.2">
      <c r="D199" s="47"/>
      <c r="E199" s="47"/>
    </row>
    <row r="200" spans="4:5" x14ac:dyDescent="0.2">
      <c r="D200" s="47"/>
      <c r="E200" s="47"/>
    </row>
    <row r="201" spans="4:5" x14ac:dyDescent="0.2">
      <c r="D201" s="47"/>
      <c r="E201" s="47"/>
    </row>
    <row r="202" spans="4:5" x14ac:dyDescent="0.2">
      <c r="D202" s="47"/>
      <c r="E202" s="47"/>
    </row>
    <row r="203" spans="4:5" x14ac:dyDescent="0.2">
      <c r="D203" s="47"/>
      <c r="E203" s="47"/>
    </row>
    <row r="204" spans="4:5" x14ac:dyDescent="0.2">
      <c r="D204" s="47"/>
      <c r="E204" s="47"/>
    </row>
    <row r="205" spans="4:5" x14ac:dyDescent="0.2">
      <c r="D205" s="47"/>
      <c r="E205" s="47"/>
    </row>
    <row r="206" spans="4:5" x14ac:dyDescent="0.2">
      <c r="D206" s="47"/>
      <c r="E206" s="47"/>
    </row>
    <row r="207" spans="4:5" x14ac:dyDescent="0.2">
      <c r="D207" s="47"/>
      <c r="E207" s="47"/>
    </row>
    <row r="208" spans="4:5" x14ac:dyDescent="0.2">
      <c r="D208" s="47"/>
      <c r="E208" s="47"/>
    </row>
    <row r="209" spans="4:5" x14ac:dyDescent="0.2">
      <c r="D209" s="47"/>
      <c r="E209" s="47"/>
    </row>
    <row r="210" spans="4:5" x14ac:dyDescent="0.2">
      <c r="D210" s="47"/>
      <c r="E210" s="47"/>
    </row>
    <row r="211" spans="4:5" x14ac:dyDescent="0.2">
      <c r="D211" s="47"/>
      <c r="E211" s="47"/>
    </row>
    <row r="212" spans="4:5" x14ac:dyDescent="0.2">
      <c r="D212" s="47"/>
      <c r="E212" s="47"/>
    </row>
    <row r="213" spans="4:5" x14ac:dyDescent="0.2">
      <c r="D213" s="47"/>
      <c r="E213" s="47"/>
    </row>
    <row r="214" spans="4:5" x14ac:dyDescent="0.2">
      <c r="D214" s="47"/>
      <c r="E214" s="47"/>
    </row>
    <row r="215" spans="4:5" x14ac:dyDescent="0.2">
      <c r="D215" s="47"/>
      <c r="E215" s="47"/>
    </row>
    <row r="216" spans="4:5" x14ac:dyDescent="0.2">
      <c r="D216" s="47"/>
      <c r="E216" s="47"/>
    </row>
    <row r="217" spans="4:5" x14ac:dyDescent="0.2">
      <c r="D217" s="47"/>
      <c r="E217" s="47"/>
    </row>
    <row r="218" spans="4:5" x14ac:dyDescent="0.2">
      <c r="D218" s="47"/>
      <c r="E218" s="47"/>
    </row>
    <row r="219" spans="4:5" x14ac:dyDescent="0.2">
      <c r="D219" s="47"/>
      <c r="E219" s="47"/>
    </row>
    <row r="220" spans="4:5" x14ac:dyDescent="0.2">
      <c r="D220" s="47"/>
      <c r="E220" s="47"/>
    </row>
    <row r="221" spans="4:5" x14ac:dyDescent="0.2">
      <c r="D221" s="47"/>
      <c r="E221" s="47"/>
    </row>
    <row r="222" spans="4:5" x14ac:dyDescent="0.2">
      <c r="D222" s="47"/>
      <c r="E222" s="47"/>
    </row>
    <row r="223" spans="4:5" x14ac:dyDescent="0.2">
      <c r="D223" s="47"/>
      <c r="E223" s="47"/>
    </row>
    <row r="224" spans="4:5" x14ac:dyDescent="0.2">
      <c r="D224" s="47"/>
      <c r="E224" s="47"/>
    </row>
    <row r="225" spans="4:5" x14ac:dyDescent="0.2">
      <c r="D225" s="47"/>
      <c r="E225" s="47"/>
    </row>
    <row r="226" spans="4:5" x14ac:dyDescent="0.2">
      <c r="D226" s="47"/>
      <c r="E226" s="47"/>
    </row>
    <row r="227" spans="4:5" x14ac:dyDescent="0.2">
      <c r="D227" s="47"/>
      <c r="E227" s="47"/>
    </row>
    <row r="228" spans="4:5" x14ac:dyDescent="0.2">
      <c r="D228" s="47"/>
      <c r="E228" s="47"/>
    </row>
    <row r="229" spans="4:5" x14ac:dyDescent="0.2">
      <c r="D229" s="47"/>
      <c r="E229" s="47"/>
    </row>
    <row r="230" spans="4:5" x14ac:dyDescent="0.2">
      <c r="D230" s="47"/>
      <c r="E230" s="47"/>
    </row>
    <row r="231" spans="4:5" x14ac:dyDescent="0.2">
      <c r="D231" s="47"/>
      <c r="E231" s="47"/>
    </row>
    <row r="232" spans="4:5" x14ac:dyDescent="0.2">
      <c r="D232" s="47"/>
      <c r="E232" s="47"/>
    </row>
    <row r="233" spans="4:5" x14ac:dyDescent="0.2">
      <c r="D233" s="47"/>
      <c r="E233" s="47"/>
    </row>
    <row r="234" spans="4:5" x14ac:dyDescent="0.2">
      <c r="D234" s="47"/>
      <c r="E234" s="47"/>
    </row>
    <row r="235" spans="4:5" x14ac:dyDescent="0.2">
      <c r="D235" s="47"/>
      <c r="E235" s="47"/>
    </row>
    <row r="236" spans="4:5" x14ac:dyDescent="0.2">
      <c r="D236" s="47"/>
      <c r="E236" s="47"/>
    </row>
    <row r="237" spans="4:5" x14ac:dyDescent="0.2">
      <c r="D237" s="47"/>
      <c r="E237" s="47"/>
    </row>
    <row r="238" spans="4:5" x14ac:dyDescent="0.2">
      <c r="D238" s="47"/>
      <c r="E238" s="47"/>
    </row>
    <row r="239" spans="4:5" x14ac:dyDescent="0.2">
      <c r="D239" s="47"/>
      <c r="E239" s="47"/>
    </row>
    <row r="240" spans="4:5" x14ac:dyDescent="0.2">
      <c r="D240" s="47"/>
      <c r="E240" s="47"/>
    </row>
    <row r="241" spans="4:5" x14ac:dyDescent="0.2">
      <c r="D241" s="47"/>
      <c r="E241" s="47"/>
    </row>
    <row r="242" spans="4:5" x14ac:dyDescent="0.2">
      <c r="D242" s="47"/>
      <c r="E242" s="47"/>
    </row>
    <row r="243" spans="4:5" x14ac:dyDescent="0.2">
      <c r="D243" s="47"/>
      <c r="E243" s="47"/>
    </row>
    <row r="244" spans="4:5" x14ac:dyDescent="0.2">
      <c r="D244" s="47"/>
      <c r="E244" s="47"/>
    </row>
    <row r="245" spans="4:5" x14ac:dyDescent="0.2">
      <c r="D245" s="47"/>
      <c r="E245" s="47"/>
    </row>
    <row r="246" spans="4:5" x14ac:dyDescent="0.2">
      <c r="D246" s="47"/>
      <c r="E246" s="47"/>
    </row>
    <row r="247" spans="4:5" x14ac:dyDescent="0.2">
      <c r="D247" s="47"/>
      <c r="E247" s="47"/>
    </row>
    <row r="248" spans="4:5" x14ac:dyDescent="0.2">
      <c r="D248" s="47"/>
      <c r="E248" s="47"/>
    </row>
    <row r="249" spans="4:5" x14ac:dyDescent="0.2">
      <c r="D249" s="47"/>
      <c r="E249" s="47"/>
    </row>
    <row r="250" spans="4:5" x14ac:dyDescent="0.2">
      <c r="D250" s="47"/>
      <c r="E250" s="47"/>
    </row>
    <row r="251" spans="4:5" x14ac:dyDescent="0.2">
      <c r="D251" s="47"/>
      <c r="E251" s="47"/>
    </row>
    <row r="252" spans="4:5" x14ac:dyDescent="0.2">
      <c r="D252" s="47"/>
      <c r="E252" s="47"/>
    </row>
    <row r="253" spans="4:5" x14ac:dyDescent="0.2">
      <c r="D253" s="47"/>
      <c r="E253" s="47"/>
    </row>
    <row r="254" spans="4:5" x14ac:dyDescent="0.2">
      <c r="D254" s="47"/>
      <c r="E254" s="47"/>
    </row>
    <row r="255" spans="4:5" x14ac:dyDescent="0.2">
      <c r="D255" s="47"/>
      <c r="E255" s="47"/>
    </row>
    <row r="256" spans="4:5" x14ac:dyDescent="0.2">
      <c r="D256" s="47"/>
      <c r="E256" s="47"/>
    </row>
    <row r="257" spans="4:5" x14ac:dyDescent="0.2">
      <c r="D257" s="47"/>
      <c r="E257" s="47"/>
    </row>
    <row r="258" spans="4:5" x14ac:dyDescent="0.2">
      <c r="D258" s="47"/>
      <c r="E258" s="47"/>
    </row>
    <row r="259" spans="4:5" x14ac:dyDescent="0.2">
      <c r="D259" s="47"/>
      <c r="E259" s="47"/>
    </row>
    <row r="260" spans="4:5" x14ac:dyDescent="0.2">
      <c r="D260" s="47"/>
      <c r="E260" s="47"/>
    </row>
    <row r="261" spans="4:5" x14ac:dyDescent="0.2">
      <c r="D261" s="47"/>
      <c r="E261" s="47"/>
    </row>
    <row r="262" spans="4:5" x14ac:dyDescent="0.2">
      <c r="D262" s="47"/>
      <c r="E262" s="47"/>
    </row>
    <row r="263" spans="4:5" x14ac:dyDescent="0.2">
      <c r="D263" s="47"/>
      <c r="E263" s="47"/>
    </row>
    <row r="264" spans="4:5" x14ac:dyDescent="0.2">
      <c r="D264" s="47"/>
      <c r="E264" s="47"/>
    </row>
    <row r="265" spans="4:5" x14ac:dyDescent="0.2">
      <c r="D265" s="47"/>
      <c r="E265" s="47"/>
    </row>
    <row r="266" spans="4:5" x14ac:dyDescent="0.2">
      <c r="D266" s="47"/>
      <c r="E266" s="47"/>
    </row>
    <row r="267" spans="4:5" x14ac:dyDescent="0.2">
      <c r="D267" s="47"/>
      <c r="E267" s="47"/>
    </row>
    <row r="268" spans="4:5" x14ac:dyDescent="0.2">
      <c r="D268" s="47"/>
      <c r="E268" s="47"/>
    </row>
    <row r="269" spans="4:5" x14ac:dyDescent="0.2">
      <c r="D269" s="47"/>
      <c r="E269" s="47"/>
    </row>
    <row r="270" spans="4:5" x14ac:dyDescent="0.2">
      <c r="D270" s="47"/>
      <c r="E270" s="47"/>
    </row>
    <row r="271" spans="4:5" x14ac:dyDescent="0.2">
      <c r="D271" s="47"/>
      <c r="E271" s="47"/>
    </row>
    <row r="272" spans="4:5" x14ac:dyDescent="0.2">
      <c r="D272" s="47"/>
      <c r="E272" s="47"/>
    </row>
    <row r="273" spans="4:5" x14ac:dyDescent="0.2">
      <c r="D273" s="47"/>
      <c r="E273" s="47"/>
    </row>
    <row r="274" spans="4:5" x14ac:dyDescent="0.2">
      <c r="D274" s="47"/>
      <c r="E274" s="47"/>
    </row>
    <row r="275" spans="4:5" x14ac:dyDescent="0.2">
      <c r="D275" s="47"/>
      <c r="E275" s="47"/>
    </row>
    <row r="276" spans="4:5" x14ac:dyDescent="0.2">
      <c r="D276" s="47"/>
      <c r="E276" s="47"/>
    </row>
    <row r="277" spans="4:5" x14ac:dyDescent="0.2">
      <c r="D277" s="47"/>
      <c r="E277" s="47"/>
    </row>
    <row r="278" spans="4:5" x14ac:dyDescent="0.2">
      <c r="D278" s="47"/>
      <c r="E278" s="47"/>
    </row>
    <row r="279" spans="4:5" x14ac:dyDescent="0.2">
      <c r="D279" s="47"/>
      <c r="E279" s="47"/>
    </row>
    <row r="280" spans="4:5" x14ac:dyDescent="0.2">
      <c r="D280" s="47"/>
      <c r="E280" s="47"/>
    </row>
    <row r="281" spans="4:5" x14ac:dyDescent="0.2">
      <c r="D281" s="47"/>
      <c r="E281" s="47"/>
    </row>
    <row r="282" spans="4:5" x14ac:dyDescent="0.2">
      <c r="D282" s="47"/>
      <c r="E282" s="47"/>
    </row>
    <row r="283" spans="4:5" x14ac:dyDescent="0.2">
      <c r="D283" s="47"/>
      <c r="E283" s="47"/>
    </row>
    <row r="284" spans="4:5" x14ac:dyDescent="0.2">
      <c r="D284" s="47"/>
      <c r="E284" s="47"/>
    </row>
    <row r="285" spans="4:5" x14ac:dyDescent="0.2">
      <c r="D285" s="47"/>
      <c r="E285" s="47"/>
    </row>
    <row r="286" spans="4:5" x14ac:dyDescent="0.2">
      <c r="D286" s="47"/>
      <c r="E286" s="47"/>
    </row>
    <row r="287" spans="4:5" x14ac:dyDescent="0.2">
      <c r="D287" s="47"/>
      <c r="E287" s="47"/>
    </row>
    <row r="288" spans="4:5" x14ac:dyDescent="0.2">
      <c r="D288" s="47"/>
      <c r="E288" s="47"/>
    </row>
    <row r="289" spans="4:5" x14ac:dyDescent="0.2">
      <c r="D289" s="47"/>
      <c r="E289" s="47"/>
    </row>
    <row r="290" spans="4:5" x14ac:dyDescent="0.2">
      <c r="D290" s="47"/>
      <c r="E290" s="47"/>
    </row>
    <row r="291" spans="4:5" x14ac:dyDescent="0.2">
      <c r="D291" s="47"/>
      <c r="E291" s="47"/>
    </row>
    <row r="292" spans="4:5" x14ac:dyDescent="0.2">
      <c r="D292" s="47"/>
      <c r="E292" s="47"/>
    </row>
    <row r="293" spans="4:5" x14ac:dyDescent="0.2">
      <c r="D293" s="47"/>
      <c r="E293" s="47"/>
    </row>
    <row r="294" spans="4:5" x14ac:dyDescent="0.2">
      <c r="D294" s="47"/>
      <c r="E294" s="47"/>
    </row>
    <row r="295" spans="4:5" x14ac:dyDescent="0.2">
      <c r="D295" s="47"/>
      <c r="E295" s="47"/>
    </row>
    <row r="296" spans="4:5" x14ac:dyDescent="0.2">
      <c r="D296" s="47"/>
      <c r="E296" s="47"/>
    </row>
    <row r="297" spans="4:5" x14ac:dyDescent="0.2">
      <c r="D297" s="47"/>
      <c r="E297" s="47"/>
    </row>
    <row r="298" spans="4:5" x14ac:dyDescent="0.2">
      <c r="D298" s="47"/>
      <c r="E298" s="47"/>
    </row>
    <row r="299" spans="4:5" x14ac:dyDescent="0.2">
      <c r="D299" s="47"/>
      <c r="E299" s="47"/>
    </row>
    <row r="300" spans="4:5" x14ac:dyDescent="0.2">
      <c r="D300" s="47"/>
      <c r="E300" s="47"/>
    </row>
    <row r="301" spans="4:5" x14ac:dyDescent="0.2">
      <c r="D301" s="47"/>
      <c r="E301" s="47"/>
    </row>
    <row r="302" spans="4:5" x14ac:dyDescent="0.2">
      <c r="D302" s="47"/>
      <c r="E302" s="47"/>
    </row>
    <row r="303" spans="4:5" x14ac:dyDescent="0.2">
      <c r="D303" s="47"/>
      <c r="E303" s="47"/>
    </row>
    <row r="304" spans="4:5" x14ac:dyDescent="0.2">
      <c r="D304" s="47"/>
      <c r="E304" s="47"/>
    </row>
    <row r="305" spans="4:5" x14ac:dyDescent="0.2">
      <c r="D305" s="47"/>
      <c r="E305" s="47"/>
    </row>
    <row r="306" spans="4:5" x14ac:dyDescent="0.2">
      <c r="D306" s="47"/>
      <c r="E306" s="47"/>
    </row>
    <row r="307" spans="4:5" x14ac:dyDescent="0.2">
      <c r="D307" s="47"/>
      <c r="E307" s="47"/>
    </row>
    <row r="308" spans="4:5" x14ac:dyDescent="0.2">
      <c r="D308" s="47"/>
      <c r="E308" s="47"/>
    </row>
    <row r="309" spans="4:5" x14ac:dyDescent="0.2">
      <c r="D309" s="47"/>
      <c r="E309" s="47"/>
    </row>
    <row r="310" spans="4:5" x14ac:dyDescent="0.2">
      <c r="D310" s="47"/>
      <c r="E310" s="47"/>
    </row>
    <row r="311" spans="4:5" x14ac:dyDescent="0.2">
      <c r="D311" s="47"/>
      <c r="E311" s="47"/>
    </row>
    <row r="312" spans="4:5" x14ac:dyDescent="0.2">
      <c r="D312" s="47"/>
      <c r="E312" s="47"/>
    </row>
    <row r="313" spans="4:5" x14ac:dyDescent="0.2">
      <c r="D313" s="47"/>
      <c r="E313" s="47"/>
    </row>
    <row r="314" spans="4:5" x14ac:dyDescent="0.2">
      <c r="D314" s="47"/>
      <c r="E314" s="47"/>
    </row>
    <row r="315" spans="4:5" x14ac:dyDescent="0.2">
      <c r="D315" s="47"/>
      <c r="E315" s="47"/>
    </row>
    <row r="316" spans="4:5" x14ac:dyDescent="0.2">
      <c r="D316" s="47"/>
      <c r="E316" s="47"/>
    </row>
    <row r="317" spans="4:5" x14ac:dyDescent="0.2">
      <c r="D317" s="47"/>
      <c r="E317" s="47"/>
    </row>
    <row r="318" spans="4:5" x14ac:dyDescent="0.2">
      <c r="D318" s="47"/>
      <c r="E318" s="47"/>
    </row>
    <row r="319" spans="4:5" x14ac:dyDescent="0.2">
      <c r="D319" s="47"/>
      <c r="E319" s="47"/>
    </row>
    <row r="320" spans="4:5" x14ac:dyDescent="0.2">
      <c r="D320" s="47"/>
      <c r="E320" s="47"/>
    </row>
    <row r="321" spans="4:5" x14ac:dyDescent="0.2">
      <c r="D321" s="47"/>
      <c r="E321" s="47"/>
    </row>
    <row r="322" spans="4:5" x14ac:dyDescent="0.2">
      <c r="D322" s="47"/>
      <c r="E322" s="47"/>
    </row>
    <row r="323" spans="4:5" x14ac:dyDescent="0.2">
      <c r="D323" s="47"/>
      <c r="E323" s="47"/>
    </row>
    <row r="324" spans="4:5" x14ac:dyDescent="0.2">
      <c r="D324" s="47"/>
      <c r="E324" s="47"/>
    </row>
    <row r="325" spans="4:5" x14ac:dyDescent="0.2">
      <c r="D325" s="47"/>
      <c r="E325" s="47"/>
    </row>
    <row r="326" spans="4:5" x14ac:dyDescent="0.2">
      <c r="D326" s="47"/>
      <c r="E326" s="47"/>
    </row>
    <row r="327" spans="4:5" x14ac:dyDescent="0.2">
      <c r="D327" s="47"/>
      <c r="E327" s="47"/>
    </row>
    <row r="328" spans="4:5" x14ac:dyDescent="0.2">
      <c r="D328" s="47"/>
      <c r="E328" s="47"/>
    </row>
    <row r="329" spans="4:5" x14ac:dyDescent="0.2">
      <c r="D329" s="47"/>
      <c r="E329" s="47"/>
    </row>
    <row r="330" spans="4:5" x14ac:dyDescent="0.2">
      <c r="D330" s="47"/>
      <c r="E330" s="47"/>
    </row>
    <row r="331" spans="4:5" x14ac:dyDescent="0.2">
      <c r="D331" s="47"/>
      <c r="E331" s="47"/>
    </row>
    <row r="332" spans="4:5" x14ac:dyDescent="0.2">
      <c r="D332" s="47"/>
      <c r="E332" s="47"/>
    </row>
    <row r="333" spans="4:5" x14ac:dyDescent="0.2">
      <c r="D333" s="47"/>
      <c r="E333" s="47"/>
    </row>
    <row r="334" spans="4:5" x14ac:dyDescent="0.2">
      <c r="D334" s="47"/>
      <c r="E334" s="47"/>
    </row>
    <row r="335" spans="4:5" x14ac:dyDescent="0.2">
      <c r="D335" s="47"/>
      <c r="E335" s="47"/>
    </row>
    <row r="336" spans="4:5" x14ac:dyDescent="0.2">
      <c r="D336" s="47"/>
      <c r="E336" s="47"/>
    </row>
    <row r="337" spans="4:5" x14ac:dyDescent="0.2">
      <c r="D337" s="47"/>
      <c r="E337" s="47"/>
    </row>
    <row r="338" spans="4:5" x14ac:dyDescent="0.2">
      <c r="D338" s="47"/>
      <c r="E338" s="47"/>
    </row>
    <row r="339" spans="4:5" x14ac:dyDescent="0.2">
      <c r="D339" s="47"/>
      <c r="E339" s="47"/>
    </row>
    <row r="340" spans="4:5" x14ac:dyDescent="0.2">
      <c r="D340" s="47"/>
      <c r="E340" s="47"/>
    </row>
    <row r="341" spans="4:5" x14ac:dyDescent="0.2">
      <c r="D341" s="47"/>
      <c r="E341" s="47"/>
    </row>
    <row r="342" spans="4:5" x14ac:dyDescent="0.2">
      <c r="D342" s="47"/>
      <c r="E342" s="47"/>
    </row>
    <row r="343" spans="4:5" x14ac:dyDescent="0.2">
      <c r="D343" s="47"/>
      <c r="E343" s="47"/>
    </row>
    <row r="344" spans="4:5" x14ac:dyDescent="0.2">
      <c r="D344" s="47"/>
      <c r="E344" s="47"/>
    </row>
    <row r="345" spans="4:5" x14ac:dyDescent="0.2">
      <c r="D345" s="47"/>
      <c r="E345" s="47"/>
    </row>
    <row r="346" spans="4:5" x14ac:dyDescent="0.2">
      <c r="D346" s="47"/>
      <c r="E346" s="47"/>
    </row>
    <row r="347" spans="4:5" x14ac:dyDescent="0.2">
      <c r="D347" s="47"/>
      <c r="E347" s="47"/>
    </row>
    <row r="348" spans="4:5" x14ac:dyDescent="0.2">
      <c r="D348" s="47"/>
      <c r="E348" s="47"/>
    </row>
    <row r="349" spans="4:5" x14ac:dyDescent="0.2">
      <c r="D349" s="47"/>
      <c r="E349" s="47"/>
    </row>
    <row r="350" spans="4:5" x14ac:dyDescent="0.2">
      <c r="D350" s="47"/>
      <c r="E350" s="47"/>
    </row>
    <row r="351" spans="4:5" x14ac:dyDescent="0.2">
      <c r="D351" s="47"/>
      <c r="E351" s="47"/>
    </row>
    <row r="352" spans="4:5" x14ac:dyDescent="0.2">
      <c r="D352" s="47"/>
      <c r="E352" s="47"/>
    </row>
    <row r="353" spans="4:5" x14ac:dyDescent="0.2">
      <c r="D353" s="47"/>
      <c r="E353" s="47"/>
    </row>
    <row r="354" spans="4:5" x14ac:dyDescent="0.2">
      <c r="D354" s="47"/>
      <c r="E354" s="47"/>
    </row>
    <row r="355" spans="4:5" x14ac:dyDescent="0.2">
      <c r="D355" s="47"/>
      <c r="E355" s="47"/>
    </row>
    <row r="356" spans="4:5" x14ac:dyDescent="0.2">
      <c r="D356" s="47"/>
      <c r="E356" s="47"/>
    </row>
    <row r="357" spans="4:5" x14ac:dyDescent="0.2">
      <c r="D357" s="47"/>
      <c r="E357" s="47"/>
    </row>
    <row r="358" spans="4:5" x14ac:dyDescent="0.2">
      <c r="D358" s="47"/>
      <c r="E358" s="47"/>
    </row>
    <row r="359" spans="4:5" x14ac:dyDescent="0.2">
      <c r="D359" s="47"/>
      <c r="E359" s="47"/>
    </row>
    <row r="360" spans="4:5" x14ac:dyDescent="0.2">
      <c r="D360" s="47"/>
      <c r="E360" s="47"/>
    </row>
    <row r="361" spans="4:5" x14ac:dyDescent="0.2">
      <c r="D361" s="47"/>
      <c r="E361" s="47"/>
    </row>
    <row r="362" spans="4:5" x14ac:dyDescent="0.2">
      <c r="D362" s="47"/>
      <c r="E362" s="47"/>
    </row>
    <row r="363" spans="4:5" x14ac:dyDescent="0.2">
      <c r="D363" s="47"/>
      <c r="E363" s="47"/>
    </row>
    <row r="364" spans="4:5" x14ac:dyDescent="0.2">
      <c r="D364" s="47"/>
      <c r="E364" s="47"/>
    </row>
    <row r="365" spans="4:5" x14ac:dyDescent="0.2">
      <c r="D365" s="47"/>
      <c r="E365" s="47"/>
    </row>
    <row r="366" spans="4:5" x14ac:dyDescent="0.2">
      <c r="D366" s="47"/>
      <c r="E366" s="47"/>
    </row>
    <row r="367" spans="4:5" x14ac:dyDescent="0.2">
      <c r="D367" s="47"/>
      <c r="E367" s="47"/>
    </row>
    <row r="368" spans="4:5" x14ac:dyDescent="0.2">
      <c r="D368" s="47"/>
      <c r="E368" s="47"/>
    </row>
    <row r="369" spans="4:5" x14ac:dyDescent="0.2">
      <c r="D369" s="47"/>
      <c r="E369" s="47"/>
    </row>
    <row r="370" spans="4:5" x14ac:dyDescent="0.2">
      <c r="D370" s="47"/>
      <c r="E370" s="47"/>
    </row>
    <row r="371" spans="4:5" x14ac:dyDescent="0.2">
      <c r="D371" s="47"/>
      <c r="E371" s="47"/>
    </row>
    <row r="372" spans="4:5" x14ac:dyDescent="0.2">
      <c r="D372" s="47"/>
      <c r="E372" s="47"/>
    </row>
    <row r="373" spans="4:5" x14ac:dyDescent="0.2">
      <c r="D373" s="47"/>
      <c r="E373" s="47"/>
    </row>
    <row r="374" spans="4:5" x14ac:dyDescent="0.2">
      <c r="D374" s="47"/>
      <c r="E374" s="47"/>
    </row>
    <row r="375" spans="4:5" x14ac:dyDescent="0.2">
      <c r="D375" s="47"/>
      <c r="E375" s="47"/>
    </row>
    <row r="376" spans="4:5" x14ac:dyDescent="0.2">
      <c r="D376" s="47"/>
      <c r="E376" s="47"/>
    </row>
    <row r="377" spans="4:5" x14ac:dyDescent="0.2">
      <c r="D377" s="47"/>
      <c r="E377" s="47"/>
    </row>
    <row r="378" spans="4:5" x14ac:dyDescent="0.2">
      <c r="D378" s="47"/>
      <c r="E378" s="47"/>
    </row>
    <row r="379" spans="4:5" x14ac:dyDescent="0.2">
      <c r="D379" s="47"/>
      <c r="E379" s="47"/>
    </row>
    <row r="380" spans="4:5" x14ac:dyDescent="0.2">
      <c r="D380" s="47"/>
      <c r="E380" s="47"/>
    </row>
    <row r="381" spans="4:5" x14ac:dyDescent="0.2">
      <c r="D381" s="47"/>
      <c r="E381" s="47"/>
    </row>
    <row r="382" spans="4:5" x14ac:dyDescent="0.2">
      <c r="D382" s="47"/>
      <c r="E382" s="47"/>
    </row>
    <row r="383" spans="4:5" x14ac:dyDescent="0.2">
      <c r="D383" s="47"/>
      <c r="E383" s="47"/>
    </row>
    <row r="384" spans="4:5" x14ac:dyDescent="0.2">
      <c r="D384" s="47"/>
      <c r="E384" s="47"/>
    </row>
    <row r="385" spans="4:5" x14ac:dyDescent="0.2">
      <c r="D385" s="47"/>
      <c r="E385" s="47"/>
    </row>
    <row r="386" spans="4:5" x14ac:dyDescent="0.2">
      <c r="D386" s="47"/>
      <c r="E386" s="47"/>
    </row>
    <row r="387" spans="4:5" x14ac:dyDescent="0.2">
      <c r="D387" s="47"/>
      <c r="E387" s="47"/>
    </row>
    <row r="388" spans="4:5" x14ac:dyDescent="0.2">
      <c r="D388" s="47"/>
      <c r="E388" s="47"/>
    </row>
    <row r="389" spans="4:5" x14ac:dyDescent="0.2">
      <c r="D389" s="47"/>
      <c r="E389" s="47"/>
    </row>
    <row r="390" spans="4:5" x14ac:dyDescent="0.2">
      <c r="D390" s="47"/>
      <c r="E390" s="47"/>
    </row>
    <row r="391" spans="4:5" x14ac:dyDescent="0.2">
      <c r="D391" s="47"/>
      <c r="E391" s="47"/>
    </row>
    <row r="392" spans="4:5" x14ac:dyDescent="0.2">
      <c r="D392" s="47"/>
      <c r="E392" s="47"/>
    </row>
    <row r="393" spans="4:5" x14ac:dyDescent="0.2">
      <c r="D393" s="47"/>
      <c r="E393" s="47"/>
    </row>
    <row r="394" spans="4:5" x14ac:dyDescent="0.2">
      <c r="D394" s="47"/>
      <c r="E394" s="47"/>
    </row>
    <row r="395" spans="4:5" x14ac:dyDescent="0.2">
      <c r="D395" s="47"/>
      <c r="E395" s="47"/>
    </row>
    <row r="396" spans="4:5" x14ac:dyDescent="0.2">
      <c r="D396" s="47"/>
      <c r="E396" s="47"/>
    </row>
    <row r="397" spans="4:5" x14ac:dyDescent="0.2">
      <c r="D397" s="47"/>
      <c r="E397" s="47"/>
    </row>
    <row r="398" spans="4:5" x14ac:dyDescent="0.2">
      <c r="D398" s="47"/>
      <c r="E398" s="47"/>
    </row>
    <row r="399" spans="4:5" x14ac:dyDescent="0.2">
      <c r="D399" s="47"/>
      <c r="E399" s="47"/>
    </row>
    <row r="400" spans="4:5" x14ac:dyDescent="0.2">
      <c r="D400" s="47"/>
      <c r="E400" s="47"/>
    </row>
    <row r="401" spans="4:5" x14ac:dyDescent="0.2">
      <c r="D401" s="47"/>
      <c r="E401" s="47"/>
    </row>
    <row r="402" spans="4:5" x14ac:dyDescent="0.2">
      <c r="D402" s="47"/>
      <c r="E402" s="47"/>
    </row>
    <row r="403" spans="4:5" x14ac:dyDescent="0.2">
      <c r="D403" s="47"/>
      <c r="E403" s="47"/>
    </row>
  </sheetData>
  <mergeCells count="1">
    <mergeCell ref="M22:R22"/>
  </mergeCells>
  <conditionalFormatting sqref="B8:B11 B13:B17 B19:B51">
    <cfRule type="cellIs" dxfId="11" priority="5" stopIfTrue="1" operator="equal">
      <formula>"Adjustment to Income/Expense/Rate Base:"</formula>
    </cfRule>
  </conditionalFormatting>
  <conditionalFormatting sqref="B12">
    <cfRule type="cellIs" dxfId="10" priority="3" stopIfTrue="1" operator="equal">
      <formula>"Adjustment to Income/Expense/Rate Base:"</formula>
    </cfRule>
  </conditionalFormatting>
  <conditionalFormatting sqref="B18">
    <cfRule type="cellIs" dxfId="9" priority="2" stopIfTrue="1" operator="equal">
      <formula>"Adjustment to Income/Expense/Rate Base:"</formula>
    </cfRule>
  </conditionalFormatting>
  <conditionalFormatting sqref="K1">
    <cfRule type="cellIs" dxfId="8" priority="1" stopIfTrue="1" operator="equal">
      <formula>"x.x"</formula>
    </cfRule>
  </conditionalFormatting>
  <dataValidations count="4">
    <dataValidation type="list" errorStyle="warning" allowBlank="1" showInputMessage="1" showErrorMessage="1" errorTitle="Factor" error="This factor is not included in the drop-down list. Is this the factor you want to use?" sqref="H51" xr:uid="{88D904EF-2A61-4634-81CA-93FAAF1BE7B6}">
      <formula1>#REF!</formula1>
    </dataValidation>
    <dataValidation type="list" errorStyle="warning" allowBlank="1" showInputMessage="1" showErrorMessage="1" errorTitle="FERC ACCOUNT" error="This FERC Account is not included in the drop-down list. Is this the account you want to use?" sqref="WVM983086:WVM983089 WLQ983086:WLQ983089 WBU983086:WBU983089 VRY983086:VRY983089 VIC983086:VIC983089 UYG983086:UYG983089 UOK983086:UOK983089 UEO983086:UEO983089 TUS983086:TUS983089 TKW983086:TKW983089 TBA983086:TBA983089 SRE983086:SRE983089 SHI983086:SHI983089 RXM983086:RXM983089 RNQ983086:RNQ983089 RDU983086:RDU983089 QTY983086:QTY983089 QKC983086:QKC983089 QAG983086:QAG983089 PQK983086:PQK983089 PGO983086:PGO983089 OWS983086:OWS983089 OMW983086:OMW983089 ODA983086:ODA983089 NTE983086:NTE983089 NJI983086:NJI983089 MZM983086:MZM983089 MPQ983086:MPQ983089 MFU983086:MFU983089 LVY983086:LVY983089 LMC983086:LMC983089 LCG983086:LCG983089 KSK983086:KSK983089 KIO983086:KIO983089 JYS983086:JYS983089 JOW983086:JOW983089 JFA983086:JFA983089 IVE983086:IVE983089 ILI983086:ILI983089 IBM983086:IBM983089 HRQ983086:HRQ983089 HHU983086:HHU983089 GXY983086:GXY983089 GOC983086:GOC983089 GEG983086:GEG983089 FUK983086:FUK983089 FKO983086:FKO983089 FAS983086:FAS983089 EQW983086:EQW983089 EHA983086:EHA983089 DXE983086:DXE983089 DNI983086:DNI983089 DDM983086:DDM983089 CTQ983086:CTQ983089 CJU983086:CJU983089 BZY983086:BZY983089 BQC983086:BQC983089 BGG983086:BGG983089 AWK983086:AWK983089 AMO983086:AMO983089 ACS983086:ACS983089 SW983086:SW983089 JA983086:JA983089 E983086:E983089 WVM917550:WVM917553 WLQ917550:WLQ917553 WBU917550:WBU917553 VRY917550:VRY917553 VIC917550:VIC917553 UYG917550:UYG917553 UOK917550:UOK917553 UEO917550:UEO917553 TUS917550:TUS917553 TKW917550:TKW917553 TBA917550:TBA917553 SRE917550:SRE917553 SHI917550:SHI917553 RXM917550:RXM917553 RNQ917550:RNQ917553 RDU917550:RDU917553 QTY917550:QTY917553 QKC917550:QKC917553 QAG917550:QAG917553 PQK917550:PQK917553 PGO917550:PGO917553 OWS917550:OWS917553 OMW917550:OMW917553 ODA917550:ODA917553 NTE917550:NTE917553 NJI917550:NJI917553 MZM917550:MZM917553 MPQ917550:MPQ917553 MFU917550:MFU917553 LVY917550:LVY917553 LMC917550:LMC917553 LCG917550:LCG917553 KSK917550:KSK917553 KIO917550:KIO917553 JYS917550:JYS917553 JOW917550:JOW917553 JFA917550:JFA917553 IVE917550:IVE917553 ILI917550:ILI917553 IBM917550:IBM917553 HRQ917550:HRQ917553 HHU917550:HHU917553 GXY917550:GXY917553 GOC917550:GOC917553 GEG917550:GEG917553 FUK917550:FUK917553 FKO917550:FKO917553 FAS917550:FAS917553 EQW917550:EQW917553 EHA917550:EHA917553 DXE917550:DXE917553 DNI917550:DNI917553 DDM917550:DDM917553 CTQ917550:CTQ917553 CJU917550:CJU917553 BZY917550:BZY917553 BQC917550:BQC917553 BGG917550:BGG917553 AWK917550:AWK917553 AMO917550:AMO917553 ACS917550:ACS917553 SW917550:SW917553 JA917550:JA917553 E917550:E917553 WVM852014:WVM852017 WLQ852014:WLQ852017 WBU852014:WBU852017 VRY852014:VRY852017 VIC852014:VIC852017 UYG852014:UYG852017 UOK852014:UOK852017 UEO852014:UEO852017 TUS852014:TUS852017 TKW852014:TKW852017 TBA852014:TBA852017 SRE852014:SRE852017 SHI852014:SHI852017 RXM852014:RXM852017 RNQ852014:RNQ852017 RDU852014:RDU852017 QTY852014:QTY852017 QKC852014:QKC852017 QAG852014:QAG852017 PQK852014:PQK852017 PGO852014:PGO852017 OWS852014:OWS852017 OMW852014:OMW852017 ODA852014:ODA852017 NTE852014:NTE852017 NJI852014:NJI852017 MZM852014:MZM852017 MPQ852014:MPQ852017 MFU852014:MFU852017 LVY852014:LVY852017 LMC852014:LMC852017 LCG852014:LCG852017 KSK852014:KSK852017 KIO852014:KIO852017 JYS852014:JYS852017 JOW852014:JOW852017 JFA852014:JFA852017 IVE852014:IVE852017 ILI852014:ILI852017 IBM852014:IBM852017 HRQ852014:HRQ852017 HHU852014:HHU852017 GXY852014:GXY852017 GOC852014:GOC852017 GEG852014:GEG852017 FUK852014:FUK852017 FKO852014:FKO852017 FAS852014:FAS852017 EQW852014:EQW852017 EHA852014:EHA852017 DXE852014:DXE852017 DNI852014:DNI852017 DDM852014:DDM852017 CTQ852014:CTQ852017 CJU852014:CJU852017 BZY852014:BZY852017 BQC852014:BQC852017 BGG852014:BGG852017 AWK852014:AWK852017 AMO852014:AMO852017 ACS852014:ACS852017 SW852014:SW852017 JA852014:JA852017 E852014:E852017 WVM786478:WVM786481 WLQ786478:WLQ786481 WBU786478:WBU786481 VRY786478:VRY786481 VIC786478:VIC786481 UYG786478:UYG786481 UOK786478:UOK786481 UEO786478:UEO786481 TUS786478:TUS786481 TKW786478:TKW786481 TBA786478:TBA786481 SRE786478:SRE786481 SHI786478:SHI786481 RXM786478:RXM786481 RNQ786478:RNQ786481 RDU786478:RDU786481 QTY786478:QTY786481 QKC786478:QKC786481 QAG786478:QAG786481 PQK786478:PQK786481 PGO786478:PGO786481 OWS786478:OWS786481 OMW786478:OMW786481 ODA786478:ODA786481 NTE786478:NTE786481 NJI786478:NJI786481 MZM786478:MZM786481 MPQ786478:MPQ786481 MFU786478:MFU786481 LVY786478:LVY786481 LMC786478:LMC786481 LCG786478:LCG786481 KSK786478:KSK786481 KIO786478:KIO786481 JYS786478:JYS786481 JOW786478:JOW786481 JFA786478:JFA786481 IVE786478:IVE786481 ILI786478:ILI786481 IBM786478:IBM786481 HRQ786478:HRQ786481 HHU786478:HHU786481 GXY786478:GXY786481 GOC786478:GOC786481 GEG786478:GEG786481 FUK786478:FUK786481 FKO786478:FKO786481 FAS786478:FAS786481 EQW786478:EQW786481 EHA786478:EHA786481 DXE786478:DXE786481 DNI786478:DNI786481 DDM786478:DDM786481 CTQ786478:CTQ786481 CJU786478:CJU786481 BZY786478:BZY786481 BQC786478:BQC786481 BGG786478:BGG786481 AWK786478:AWK786481 AMO786478:AMO786481 ACS786478:ACS786481 SW786478:SW786481 JA786478:JA786481 E786478:E786481 WVM720942:WVM720945 WLQ720942:WLQ720945 WBU720942:WBU720945 VRY720942:VRY720945 VIC720942:VIC720945 UYG720942:UYG720945 UOK720942:UOK720945 UEO720942:UEO720945 TUS720942:TUS720945 TKW720942:TKW720945 TBA720942:TBA720945 SRE720942:SRE720945 SHI720942:SHI720945 RXM720942:RXM720945 RNQ720942:RNQ720945 RDU720942:RDU720945 QTY720942:QTY720945 QKC720942:QKC720945 QAG720942:QAG720945 PQK720942:PQK720945 PGO720942:PGO720945 OWS720942:OWS720945 OMW720942:OMW720945 ODA720942:ODA720945 NTE720942:NTE720945 NJI720942:NJI720945 MZM720942:MZM720945 MPQ720942:MPQ720945 MFU720942:MFU720945 LVY720942:LVY720945 LMC720942:LMC720945 LCG720942:LCG720945 KSK720942:KSK720945 KIO720942:KIO720945 JYS720942:JYS720945 JOW720942:JOW720945 JFA720942:JFA720945 IVE720942:IVE720945 ILI720942:ILI720945 IBM720942:IBM720945 HRQ720942:HRQ720945 HHU720942:HHU720945 GXY720942:GXY720945 GOC720942:GOC720945 GEG720942:GEG720945 FUK720942:FUK720945 FKO720942:FKO720945 FAS720942:FAS720945 EQW720942:EQW720945 EHA720942:EHA720945 DXE720942:DXE720945 DNI720942:DNI720945 DDM720942:DDM720945 CTQ720942:CTQ720945 CJU720942:CJU720945 BZY720942:BZY720945 BQC720942:BQC720945 BGG720942:BGG720945 AWK720942:AWK720945 AMO720942:AMO720945 ACS720942:ACS720945 SW720942:SW720945 JA720942:JA720945 E720942:E720945 WVM655406:WVM655409 WLQ655406:WLQ655409 WBU655406:WBU655409 VRY655406:VRY655409 VIC655406:VIC655409 UYG655406:UYG655409 UOK655406:UOK655409 UEO655406:UEO655409 TUS655406:TUS655409 TKW655406:TKW655409 TBA655406:TBA655409 SRE655406:SRE655409 SHI655406:SHI655409 RXM655406:RXM655409 RNQ655406:RNQ655409 RDU655406:RDU655409 QTY655406:QTY655409 QKC655406:QKC655409 QAG655406:QAG655409 PQK655406:PQK655409 PGO655406:PGO655409 OWS655406:OWS655409 OMW655406:OMW655409 ODA655406:ODA655409 NTE655406:NTE655409 NJI655406:NJI655409 MZM655406:MZM655409 MPQ655406:MPQ655409 MFU655406:MFU655409 LVY655406:LVY655409 LMC655406:LMC655409 LCG655406:LCG655409 KSK655406:KSK655409 KIO655406:KIO655409 JYS655406:JYS655409 JOW655406:JOW655409 JFA655406:JFA655409 IVE655406:IVE655409 ILI655406:ILI655409 IBM655406:IBM655409 HRQ655406:HRQ655409 HHU655406:HHU655409 GXY655406:GXY655409 GOC655406:GOC655409 GEG655406:GEG655409 FUK655406:FUK655409 FKO655406:FKO655409 FAS655406:FAS655409 EQW655406:EQW655409 EHA655406:EHA655409 DXE655406:DXE655409 DNI655406:DNI655409 DDM655406:DDM655409 CTQ655406:CTQ655409 CJU655406:CJU655409 BZY655406:BZY655409 BQC655406:BQC655409 BGG655406:BGG655409 AWK655406:AWK655409 AMO655406:AMO655409 ACS655406:ACS655409 SW655406:SW655409 JA655406:JA655409 E655406:E655409 WVM589870:WVM589873 WLQ589870:WLQ589873 WBU589870:WBU589873 VRY589870:VRY589873 VIC589870:VIC589873 UYG589870:UYG589873 UOK589870:UOK589873 UEO589870:UEO589873 TUS589870:TUS589873 TKW589870:TKW589873 TBA589870:TBA589873 SRE589870:SRE589873 SHI589870:SHI589873 RXM589870:RXM589873 RNQ589870:RNQ589873 RDU589870:RDU589873 QTY589870:QTY589873 QKC589870:QKC589873 QAG589870:QAG589873 PQK589870:PQK589873 PGO589870:PGO589873 OWS589870:OWS589873 OMW589870:OMW589873 ODA589870:ODA589873 NTE589870:NTE589873 NJI589870:NJI589873 MZM589870:MZM589873 MPQ589870:MPQ589873 MFU589870:MFU589873 LVY589870:LVY589873 LMC589870:LMC589873 LCG589870:LCG589873 KSK589870:KSK589873 KIO589870:KIO589873 JYS589870:JYS589873 JOW589870:JOW589873 JFA589870:JFA589873 IVE589870:IVE589873 ILI589870:ILI589873 IBM589870:IBM589873 HRQ589870:HRQ589873 HHU589870:HHU589873 GXY589870:GXY589873 GOC589870:GOC589873 GEG589870:GEG589873 FUK589870:FUK589873 FKO589870:FKO589873 FAS589870:FAS589873 EQW589870:EQW589873 EHA589870:EHA589873 DXE589870:DXE589873 DNI589870:DNI589873 DDM589870:DDM589873 CTQ589870:CTQ589873 CJU589870:CJU589873 BZY589870:BZY589873 BQC589870:BQC589873 BGG589870:BGG589873 AWK589870:AWK589873 AMO589870:AMO589873 ACS589870:ACS589873 SW589870:SW589873 JA589870:JA589873 E589870:E589873 WVM524334:WVM524337 WLQ524334:WLQ524337 WBU524334:WBU524337 VRY524334:VRY524337 VIC524334:VIC524337 UYG524334:UYG524337 UOK524334:UOK524337 UEO524334:UEO524337 TUS524334:TUS524337 TKW524334:TKW524337 TBA524334:TBA524337 SRE524334:SRE524337 SHI524334:SHI524337 RXM524334:RXM524337 RNQ524334:RNQ524337 RDU524334:RDU524337 QTY524334:QTY524337 QKC524334:QKC524337 QAG524334:QAG524337 PQK524334:PQK524337 PGO524334:PGO524337 OWS524334:OWS524337 OMW524334:OMW524337 ODA524334:ODA524337 NTE524334:NTE524337 NJI524334:NJI524337 MZM524334:MZM524337 MPQ524334:MPQ524337 MFU524334:MFU524337 LVY524334:LVY524337 LMC524334:LMC524337 LCG524334:LCG524337 KSK524334:KSK524337 KIO524334:KIO524337 JYS524334:JYS524337 JOW524334:JOW524337 JFA524334:JFA524337 IVE524334:IVE524337 ILI524334:ILI524337 IBM524334:IBM524337 HRQ524334:HRQ524337 HHU524334:HHU524337 GXY524334:GXY524337 GOC524334:GOC524337 GEG524334:GEG524337 FUK524334:FUK524337 FKO524334:FKO524337 FAS524334:FAS524337 EQW524334:EQW524337 EHA524334:EHA524337 DXE524334:DXE524337 DNI524334:DNI524337 DDM524334:DDM524337 CTQ524334:CTQ524337 CJU524334:CJU524337 BZY524334:BZY524337 BQC524334:BQC524337 BGG524334:BGG524337 AWK524334:AWK524337 AMO524334:AMO524337 ACS524334:ACS524337 SW524334:SW524337 JA524334:JA524337 E524334:E524337 WVM458798:WVM458801 WLQ458798:WLQ458801 WBU458798:WBU458801 VRY458798:VRY458801 VIC458798:VIC458801 UYG458798:UYG458801 UOK458798:UOK458801 UEO458798:UEO458801 TUS458798:TUS458801 TKW458798:TKW458801 TBA458798:TBA458801 SRE458798:SRE458801 SHI458798:SHI458801 RXM458798:RXM458801 RNQ458798:RNQ458801 RDU458798:RDU458801 QTY458798:QTY458801 QKC458798:QKC458801 QAG458798:QAG458801 PQK458798:PQK458801 PGO458798:PGO458801 OWS458798:OWS458801 OMW458798:OMW458801 ODA458798:ODA458801 NTE458798:NTE458801 NJI458798:NJI458801 MZM458798:MZM458801 MPQ458798:MPQ458801 MFU458798:MFU458801 LVY458798:LVY458801 LMC458798:LMC458801 LCG458798:LCG458801 KSK458798:KSK458801 KIO458798:KIO458801 JYS458798:JYS458801 JOW458798:JOW458801 JFA458798:JFA458801 IVE458798:IVE458801 ILI458798:ILI458801 IBM458798:IBM458801 HRQ458798:HRQ458801 HHU458798:HHU458801 GXY458798:GXY458801 GOC458798:GOC458801 GEG458798:GEG458801 FUK458798:FUK458801 FKO458798:FKO458801 FAS458798:FAS458801 EQW458798:EQW458801 EHA458798:EHA458801 DXE458798:DXE458801 DNI458798:DNI458801 DDM458798:DDM458801 CTQ458798:CTQ458801 CJU458798:CJU458801 BZY458798:BZY458801 BQC458798:BQC458801 BGG458798:BGG458801 AWK458798:AWK458801 AMO458798:AMO458801 ACS458798:ACS458801 SW458798:SW458801 JA458798:JA458801 E458798:E458801 WVM393262:WVM393265 WLQ393262:WLQ393265 WBU393262:WBU393265 VRY393262:VRY393265 VIC393262:VIC393265 UYG393262:UYG393265 UOK393262:UOK393265 UEO393262:UEO393265 TUS393262:TUS393265 TKW393262:TKW393265 TBA393262:TBA393265 SRE393262:SRE393265 SHI393262:SHI393265 RXM393262:RXM393265 RNQ393262:RNQ393265 RDU393262:RDU393265 QTY393262:QTY393265 QKC393262:QKC393265 QAG393262:QAG393265 PQK393262:PQK393265 PGO393262:PGO393265 OWS393262:OWS393265 OMW393262:OMW393265 ODA393262:ODA393265 NTE393262:NTE393265 NJI393262:NJI393265 MZM393262:MZM393265 MPQ393262:MPQ393265 MFU393262:MFU393265 LVY393262:LVY393265 LMC393262:LMC393265 LCG393262:LCG393265 KSK393262:KSK393265 KIO393262:KIO393265 JYS393262:JYS393265 JOW393262:JOW393265 JFA393262:JFA393265 IVE393262:IVE393265 ILI393262:ILI393265 IBM393262:IBM393265 HRQ393262:HRQ393265 HHU393262:HHU393265 GXY393262:GXY393265 GOC393262:GOC393265 GEG393262:GEG393265 FUK393262:FUK393265 FKO393262:FKO393265 FAS393262:FAS393265 EQW393262:EQW393265 EHA393262:EHA393265 DXE393262:DXE393265 DNI393262:DNI393265 DDM393262:DDM393265 CTQ393262:CTQ393265 CJU393262:CJU393265 BZY393262:BZY393265 BQC393262:BQC393265 BGG393262:BGG393265 AWK393262:AWK393265 AMO393262:AMO393265 ACS393262:ACS393265 SW393262:SW393265 JA393262:JA393265 E393262:E393265 WVM327726:WVM327729 WLQ327726:WLQ327729 WBU327726:WBU327729 VRY327726:VRY327729 VIC327726:VIC327729 UYG327726:UYG327729 UOK327726:UOK327729 UEO327726:UEO327729 TUS327726:TUS327729 TKW327726:TKW327729 TBA327726:TBA327729 SRE327726:SRE327729 SHI327726:SHI327729 RXM327726:RXM327729 RNQ327726:RNQ327729 RDU327726:RDU327729 QTY327726:QTY327729 QKC327726:QKC327729 QAG327726:QAG327729 PQK327726:PQK327729 PGO327726:PGO327729 OWS327726:OWS327729 OMW327726:OMW327729 ODA327726:ODA327729 NTE327726:NTE327729 NJI327726:NJI327729 MZM327726:MZM327729 MPQ327726:MPQ327729 MFU327726:MFU327729 LVY327726:LVY327729 LMC327726:LMC327729 LCG327726:LCG327729 KSK327726:KSK327729 KIO327726:KIO327729 JYS327726:JYS327729 JOW327726:JOW327729 JFA327726:JFA327729 IVE327726:IVE327729 ILI327726:ILI327729 IBM327726:IBM327729 HRQ327726:HRQ327729 HHU327726:HHU327729 GXY327726:GXY327729 GOC327726:GOC327729 GEG327726:GEG327729 FUK327726:FUK327729 FKO327726:FKO327729 FAS327726:FAS327729 EQW327726:EQW327729 EHA327726:EHA327729 DXE327726:DXE327729 DNI327726:DNI327729 DDM327726:DDM327729 CTQ327726:CTQ327729 CJU327726:CJU327729 BZY327726:BZY327729 BQC327726:BQC327729 BGG327726:BGG327729 AWK327726:AWK327729 AMO327726:AMO327729 ACS327726:ACS327729 SW327726:SW327729 JA327726:JA327729 E327726:E327729 WVM262190:WVM262193 WLQ262190:WLQ262193 WBU262190:WBU262193 VRY262190:VRY262193 VIC262190:VIC262193 UYG262190:UYG262193 UOK262190:UOK262193 UEO262190:UEO262193 TUS262190:TUS262193 TKW262190:TKW262193 TBA262190:TBA262193 SRE262190:SRE262193 SHI262190:SHI262193 RXM262190:RXM262193 RNQ262190:RNQ262193 RDU262190:RDU262193 QTY262190:QTY262193 QKC262190:QKC262193 QAG262190:QAG262193 PQK262190:PQK262193 PGO262190:PGO262193 OWS262190:OWS262193 OMW262190:OMW262193 ODA262190:ODA262193 NTE262190:NTE262193 NJI262190:NJI262193 MZM262190:MZM262193 MPQ262190:MPQ262193 MFU262190:MFU262193 LVY262190:LVY262193 LMC262190:LMC262193 LCG262190:LCG262193 KSK262190:KSK262193 KIO262190:KIO262193 JYS262190:JYS262193 JOW262190:JOW262193 JFA262190:JFA262193 IVE262190:IVE262193 ILI262190:ILI262193 IBM262190:IBM262193 HRQ262190:HRQ262193 HHU262190:HHU262193 GXY262190:GXY262193 GOC262190:GOC262193 GEG262190:GEG262193 FUK262190:FUK262193 FKO262190:FKO262193 FAS262190:FAS262193 EQW262190:EQW262193 EHA262190:EHA262193 DXE262190:DXE262193 DNI262190:DNI262193 DDM262190:DDM262193 CTQ262190:CTQ262193 CJU262190:CJU262193 BZY262190:BZY262193 BQC262190:BQC262193 BGG262190:BGG262193 AWK262190:AWK262193 AMO262190:AMO262193 ACS262190:ACS262193 SW262190:SW262193 JA262190:JA262193 E262190:E262193 WVM196654:WVM196657 WLQ196654:WLQ196657 WBU196654:WBU196657 VRY196654:VRY196657 VIC196654:VIC196657 UYG196654:UYG196657 UOK196654:UOK196657 UEO196654:UEO196657 TUS196654:TUS196657 TKW196654:TKW196657 TBA196654:TBA196657 SRE196654:SRE196657 SHI196654:SHI196657 RXM196654:RXM196657 RNQ196654:RNQ196657 RDU196654:RDU196657 QTY196654:QTY196657 QKC196654:QKC196657 QAG196654:QAG196657 PQK196654:PQK196657 PGO196654:PGO196657 OWS196654:OWS196657 OMW196654:OMW196657 ODA196654:ODA196657 NTE196654:NTE196657 NJI196654:NJI196657 MZM196654:MZM196657 MPQ196654:MPQ196657 MFU196654:MFU196657 LVY196654:LVY196657 LMC196654:LMC196657 LCG196654:LCG196657 KSK196654:KSK196657 KIO196654:KIO196657 JYS196654:JYS196657 JOW196654:JOW196657 JFA196654:JFA196657 IVE196654:IVE196657 ILI196654:ILI196657 IBM196654:IBM196657 HRQ196654:HRQ196657 HHU196654:HHU196657 GXY196654:GXY196657 GOC196654:GOC196657 GEG196654:GEG196657 FUK196654:FUK196657 FKO196654:FKO196657 FAS196654:FAS196657 EQW196654:EQW196657 EHA196654:EHA196657 DXE196654:DXE196657 DNI196654:DNI196657 DDM196654:DDM196657 CTQ196654:CTQ196657 CJU196654:CJU196657 BZY196654:BZY196657 BQC196654:BQC196657 BGG196654:BGG196657 AWK196654:AWK196657 AMO196654:AMO196657 ACS196654:ACS196657 SW196654:SW196657 JA196654:JA196657 E196654:E196657 WVM131118:WVM131121 WLQ131118:WLQ131121 WBU131118:WBU131121 VRY131118:VRY131121 VIC131118:VIC131121 UYG131118:UYG131121 UOK131118:UOK131121 UEO131118:UEO131121 TUS131118:TUS131121 TKW131118:TKW131121 TBA131118:TBA131121 SRE131118:SRE131121 SHI131118:SHI131121 RXM131118:RXM131121 RNQ131118:RNQ131121 RDU131118:RDU131121 QTY131118:QTY131121 QKC131118:QKC131121 QAG131118:QAG131121 PQK131118:PQK131121 PGO131118:PGO131121 OWS131118:OWS131121 OMW131118:OMW131121 ODA131118:ODA131121 NTE131118:NTE131121 NJI131118:NJI131121 MZM131118:MZM131121 MPQ131118:MPQ131121 MFU131118:MFU131121 LVY131118:LVY131121 LMC131118:LMC131121 LCG131118:LCG131121 KSK131118:KSK131121 KIO131118:KIO131121 JYS131118:JYS131121 JOW131118:JOW131121 JFA131118:JFA131121 IVE131118:IVE131121 ILI131118:ILI131121 IBM131118:IBM131121 HRQ131118:HRQ131121 HHU131118:HHU131121 GXY131118:GXY131121 GOC131118:GOC131121 GEG131118:GEG131121 FUK131118:FUK131121 FKO131118:FKO131121 FAS131118:FAS131121 EQW131118:EQW131121 EHA131118:EHA131121 DXE131118:DXE131121 DNI131118:DNI131121 DDM131118:DDM131121 CTQ131118:CTQ131121 CJU131118:CJU131121 BZY131118:BZY131121 BQC131118:BQC131121 BGG131118:BGG131121 AWK131118:AWK131121 AMO131118:AMO131121 ACS131118:ACS131121 SW131118:SW131121 JA131118:JA131121 E131118:E131121 WVM65582:WVM65585 WLQ65582:WLQ65585 WBU65582:WBU65585 VRY65582:VRY65585 VIC65582:VIC65585 UYG65582:UYG65585 UOK65582:UOK65585 UEO65582:UEO65585 TUS65582:TUS65585 TKW65582:TKW65585 TBA65582:TBA65585 SRE65582:SRE65585 SHI65582:SHI65585 RXM65582:RXM65585 RNQ65582:RNQ65585 RDU65582:RDU65585 QTY65582:QTY65585 QKC65582:QKC65585 QAG65582:QAG65585 PQK65582:PQK65585 PGO65582:PGO65585 OWS65582:OWS65585 OMW65582:OMW65585 ODA65582:ODA65585 NTE65582:NTE65585 NJI65582:NJI65585 MZM65582:MZM65585 MPQ65582:MPQ65585 MFU65582:MFU65585 LVY65582:LVY65585 LMC65582:LMC65585 LCG65582:LCG65585 KSK65582:KSK65585 KIO65582:KIO65585 JYS65582:JYS65585 JOW65582:JOW65585 JFA65582:JFA65585 IVE65582:IVE65585 ILI65582:ILI65585 IBM65582:IBM65585 HRQ65582:HRQ65585 HHU65582:HHU65585 GXY65582:GXY65585 GOC65582:GOC65585 GEG65582:GEG65585 FUK65582:FUK65585 FKO65582:FKO65585 FAS65582:FAS65585 EQW65582:EQW65585 EHA65582:EHA65585 DXE65582:DXE65585 DNI65582:DNI65585 DDM65582:DDM65585 CTQ65582:CTQ65585 CJU65582:CJU65585 BZY65582:BZY65585 BQC65582:BQC65585 BGG65582:BGG65585 AWK65582:AWK65585 AMO65582:AMO65585 ACS65582:ACS65585 SW65582:SW65585 JA65582:JA65585 E65582:E65585 WVK53 WLO53 WBS53 VRW53 VIA53 UYE53 UOI53 UEM53 TUQ53 TKU53 TAY53 SRC53 SHG53 RXK53 RNO53 RDS53 QTW53 QKA53 QAE53 PQI53 PGM53 OWQ53 OMU53 OCY53 NTC53 NJG53 MZK53 MPO53 MFS53 LVW53 LMA53 LCE53 KSI53 KIM53 JYQ53 JOU53 JEY53 IVC53 ILG53 IBK53 HRO53 HHS53 GXW53 GOA53 GEE53 FUI53 FKM53 FAQ53 EQU53 EGY53 DXC53 DNG53 DDK53 CTO53 CJS53 BZW53 BQA53 BGE53 AWI53 AMM53 ACQ53 SU53 IY53 WVL983085:WVL983089 WLP983085:WLP983089 WBT983085:WBT983089 VRX983085:VRX983089 VIB983085:VIB983089 UYF983085:UYF983089 UOJ983085:UOJ983089 UEN983085:UEN983089 TUR983085:TUR983089 TKV983085:TKV983089 TAZ983085:TAZ983089 SRD983085:SRD983089 SHH983085:SHH983089 RXL983085:RXL983089 RNP983085:RNP983089 RDT983085:RDT983089 QTX983085:QTX983089 QKB983085:QKB983089 QAF983085:QAF983089 PQJ983085:PQJ983089 PGN983085:PGN983089 OWR983085:OWR983089 OMV983085:OMV983089 OCZ983085:OCZ983089 NTD983085:NTD983089 NJH983085:NJH983089 MZL983085:MZL983089 MPP983085:MPP983089 MFT983085:MFT983089 LVX983085:LVX983089 LMB983085:LMB983089 LCF983085:LCF983089 KSJ983085:KSJ983089 KIN983085:KIN983089 JYR983085:JYR983089 JOV983085:JOV983089 JEZ983085:JEZ983089 IVD983085:IVD983089 ILH983085:ILH983089 IBL983085:IBL983089 HRP983085:HRP983089 HHT983085:HHT983089 GXX983085:GXX983089 GOB983085:GOB983089 GEF983085:GEF983089 FUJ983085:FUJ983089 FKN983085:FKN983089 FAR983085:FAR983089 EQV983085:EQV983089 EGZ983085:EGZ983089 DXD983085:DXD983089 DNH983085:DNH983089 DDL983085:DDL983089 CTP983085:CTP983089 CJT983085:CJT983089 BZX983085:BZX983089 BQB983085:BQB983089 BGF983085:BGF983089 AWJ983085:AWJ983089 AMN983085:AMN983089 ACR983085:ACR983089 SV983085:SV983089 IZ983085:IZ983089 D983085:D983089 WVL917549:WVL917553 WLP917549:WLP917553 WBT917549:WBT917553 VRX917549:VRX917553 VIB917549:VIB917553 UYF917549:UYF917553 UOJ917549:UOJ917553 UEN917549:UEN917553 TUR917549:TUR917553 TKV917549:TKV917553 TAZ917549:TAZ917553 SRD917549:SRD917553 SHH917549:SHH917553 RXL917549:RXL917553 RNP917549:RNP917553 RDT917549:RDT917553 QTX917549:QTX917553 QKB917549:QKB917553 QAF917549:QAF917553 PQJ917549:PQJ917553 PGN917549:PGN917553 OWR917549:OWR917553 OMV917549:OMV917553 OCZ917549:OCZ917553 NTD917549:NTD917553 NJH917549:NJH917553 MZL917549:MZL917553 MPP917549:MPP917553 MFT917549:MFT917553 LVX917549:LVX917553 LMB917549:LMB917553 LCF917549:LCF917553 KSJ917549:KSJ917553 KIN917549:KIN917553 JYR917549:JYR917553 JOV917549:JOV917553 JEZ917549:JEZ917553 IVD917549:IVD917553 ILH917549:ILH917553 IBL917549:IBL917553 HRP917549:HRP917553 HHT917549:HHT917553 GXX917549:GXX917553 GOB917549:GOB917553 GEF917549:GEF917553 FUJ917549:FUJ917553 FKN917549:FKN917553 FAR917549:FAR917553 EQV917549:EQV917553 EGZ917549:EGZ917553 DXD917549:DXD917553 DNH917549:DNH917553 DDL917549:DDL917553 CTP917549:CTP917553 CJT917549:CJT917553 BZX917549:BZX917553 BQB917549:BQB917553 BGF917549:BGF917553 AWJ917549:AWJ917553 AMN917549:AMN917553 ACR917549:ACR917553 SV917549:SV917553 IZ917549:IZ917553 D917549:D917553 WVL852013:WVL852017 WLP852013:WLP852017 WBT852013:WBT852017 VRX852013:VRX852017 VIB852013:VIB852017 UYF852013:UYF852017 UOJ852013:UOJ852017 UEN852013:UEN852017 TUR852013:TUR852017 TKV852013:TKV852017 TAZ852013:TAZ852017 SRD852013:SRD852017 SHH852013:SHH852017 RXL852013:RXL852017 RNP852013:RNP852017 RDT852013:RDT852017 QTX852013:QTX852017 QKB852013:QKB852017 QAF852013:QAF852017 PQJ852013:PQJ852017 PGN852013:PGN852017 OWR852013:OWR852017 OMV852013:OMV852017 OCZ852013:OCZ852017 NTD852013:NTD852017 NJH852013:NJH852017 MZL852013:MZL852017 MPP852013:MPP852017 MFT852013:MFT852017 LVX852013:LVX852017 LMB852013:LMB852017 LCF852013:LCF852017 KSJ852013:KSJ852017 KIN852013:KIN852017 JYR852013:JYR852017 JOV852013:JOV852017 JEZ852013:JEZ852017 IVD852013:IVD852017 ILH852013:ILH852017 IBL852013:IBL852017 HRP852013:HRP852017 HHT852013:HHT852017 GXX852013:GXX852017 GOB852013:GOB852017 GEF852013:GEF852017 FUJ852013:FUJ852017 FKN852013:FKN852017 FAR852013:FAR852017 EQV852013:EQV852017 EGZ852013:EGZ852017 DXD852013:DXD852017 DNH852013:DNH852017 DDL852013:DDL852017 CTP852013:CTP852017 CJT852013:CJT852017 BZX852013:BZX852017 BQB852013:BQB852017 BGF852013:BGF852017 AWJ852013:AWJ852017 AMN852013:AMN852017 ACR852013:ACR852017 SV852013:SV852017 IZ852013:IZ852017 D852013:D852017 WVL786477:WVL786481 WLP786477:WLP786481 WBT786477:WBT786481 VRX786477:VRX786481 VIB786477:VIB786481 UYF786477:UYF786481 UOJ786477:UOJ786481 UEN786477:UEN786481 TUR786477:TUR786481 TKV786477:TKV786481 TAZ786477:TAZ786481 SRD786477:SRD786481 SHH786477:SHH786481 RXL786477:RXL786481 RNP786477:RNP786481 RDT786477:RDT786481 QTX786477:QTX786481 QKB786477:QKB786481 QAF786477:QAF786481 PQJ786477:PQJ786481 PGN786477:PGN786481 OWR786477:OWR786481 OMV786477:OMV786481 OCZ786477:OCZ786481 NTD786477:NTD786481 NJH786477:NJH786481 MZL786477:MZL786481 MPP786477:MPP786481 MFT786477:MFT786481 LVX786477:LVX786481 LMB786477:LMB786481 LCF786477:LCF786481 KSJ786477:KSJ786481 KIN786477:KIN786481 JYR786477:JYR786481 JOV786477:JOV786481 JEZ786477:JEZ786481 IVD786477:IVD786481 ILH786477:ILH786481 IBL786477:IBL786481 HRP786477:HRP786481 HHT786477:HHT786481 GXX786477:GXX786481 GOB786477:GOB786481 GEF786477:GEF786481 FUJ786477:FUJ786481 FKN786477:FKN786481 FAR786477:FAR786481 EQV786477:EQV786481 EGZ786477:EGZ786481 DXD786477:DXD786481 DNH786477:DNH786481 DDL786477:DDL786481 CTP786477:CTP786481 CJT786477:CJT786481 BZX786477:BZX786481 BQB786477:BQB786481 BGF786477:BGF786481 AWJ786477:AWJ786481 AMN786477:AMN786481 ACR786477:ACR786481 SV786477:SV786481 IZ786477:IZ786481 D786477:D786481 WVL720941:WVL720945 WLP720941:WLP720945 WBT720941:WBT720945 VRX720941:VRX720945 VIB720941:VIB720945 UYF720941:UYF720945 UOJ720941:UOJ720945 UEN720941:UEN720945 TUR720941:TUR720945 TKV720941:TKV720945 TAZ720941:TAZ720945 SRD720941:SRD720945 SHH720941:SHH720945 RXL720941:RXL720945 RNP720941:RNP720945 RDT720941:RDT720945 QTX720941:QTX720945 QKB720941:QKB720945 QAF720941:QAF720945 PQJ720941:PQJ720945 PGN720941:PGN720945 OWR720941:OWR720945 OMV720941:OMV720945 OCZ720941:OCZ720945 NTD720941:NTD720945 NJH720941:NJH720945 MZL720941:MZL720945 MPP720941:MPP720945 MFT720941:MFT720945 LVX720941:LVX720945 LMB720941:LMB720945 LCF720941:LCF720945 KSJ720941:KSJ720945 KIN720941:KIN720945 JYR720941:JYR720945 JOV720941:JOV720945 JEZ720941:JEZ720945 IVD720941:IVD720945 ILH720941:ILH720945 IBL720941:IBL720945 HRP720941:HRP720945 HHT720941:HHT720945 GXX720941:GXX720945 GOB720941:GOB720945 GEF720941:GEF720945 FUJ720941:FUJ720945 FKN720941:FKN720945 FAR720941:FAR720945 EQV720941:EQV720945 EGZ720941:EGZ720945 DXD720941:DXD720945 DNH720941:DNH720945 DDL720941:DDL720945 CTP720941:CTP720945 CJT720941:CJT720945 BZX720941:BZX720945 BQB720941:BQB720945 BGF720941:BGF720945 AWJ720941:AWJ720945 AMN720941:AMN720945 ACR720941:ACR720945 SV720941:SV720945 IZ720941:IZ720945 D720941:D720945 WVL655405:WVL655409 WLP655405:WLP655409 WBT655405:WBT655409 VRX655405:VRX655409 VIB655405:VIB655409 UYF655405:UYF655409 UOJ655405:UOJ655409 UEN655405:UEN655409 TUR655405:TUR655409 TKV655405:TKV655409 TAZ655405:TAZ655409 SRD655405:SRD655409 SHH655405:SHH655409 RXL655405:RXL655409 RNP655405:RNP655409 RDT655405:RDT655409 QTX655405:QTX655409 QKB655405:QKB655409 QAF655405:QAF655409 PQJ655405:PQJ655409 PGN655405:PGN655409 OWR655405:OWR655409 OMV655405:OMV655409 OCZ655405:OCZ655409 NTD655405:NTD655409 NJH655405:NJH655409 MZL655405:MZL655409 MPP655405:MPP655409 MFT655405:MFT655409 LVX655405:LVX655409 LMB655405:LMB655409 LCF655405:LCF655409 KSJ655405:KSJ655409 KIN655405:KIN655409 JYR655405:JYR655409 JOV655405:JOV655409 JEZ655405:JEZ655409 IVD655405:IVD655409 ILH655405:ILH655409 IBL655405:IBL655409 HRP655405:HRP655409 HHT655405:HHT655409 GXX655405:GXX655409 GOB655405:GOB655409 GEF655405:GEF655409 FUJ655405:FUJ655409 FKN655405:FKN655409 FAR655405:FAR655409 EQV655405:EQV655409 EGZ655405:EGZ655409 DXD655405:DXD655409 DNH655405:DNH655409 DDL655405:DDL655409 CTP655405:CTP655409 CJT655405:CJT655409 BZX655405:BZX655409 BQB655405:BQB655409 BGF655405:BGF655409 AWJ655405:AWJ655409 AMN655405:AMN655409 ACR655405:ACR655409 SV655405:SV655409 IZ655405:IZ655409 D655405:D655409 WVL589869:WVL589873 WLP589869:WLP589873 WBT589869:WBT589873 VRX589869:VRX589873 VIB589869:VIB589873 UYF589869:UYF589873 UOJ589869:UOJ589873 UEN589869:UEN589873 TUR589869:TUR589873 TKV589869:TKV589873 TAZ589869:TAZ589873 SRD589869:SRD589873 SHH589869:SHH589873 RXL589869:RXL589873 RNP589869:RNP589873 RDT589869:RDT589873 QTX589869:QTX589873 QKB589869:QKB589873 QAF589869:QAF589873 PQJ589869:PQJ589873 PGN589869:PGN589873 OWR589869:OWR589873 OMV589869:OMV589873 OCZ589869:OCZ589873 NTD589869:NTD589873 NJH589869:NJH589873 MZL589869:MZL589873 MPP589869:MPP589873 MFT589869:MFT589873 LVX589869:LVX589873 LMB589869:LMB589873 LCF589869:LCF589873 KSJ589869:KSJ589873 KIN589869:KIN589873 JYR589869:JYR589873 JOV589869:JOV589873 JEZ589869:JEZ589873 IVD589869:IVD589873 ILH589869:ILH589873 IBL589869:IBL589873 HRP589869:HRP589873 HHT589869:HHT589873 GXX589869:GXX589873 GOB589869:GOB589873 GEF589869:GEF589873 FUJ589869:FUJ589873 FKN589869:FKN589873 FAR589869:FAR589873 EQV589869:EQV589873 EGZ589869:EGZ589873 DXD589869:DXD589873 DNH589869:DNH589873 DDL589869:DDL589873 CTP589869:CTP589873 CJT589869:CJT589873 BZX589869:BZX589873 BQB589869:BQB589873 BGF589869:BGF589873 AWJ589869:AWJ589873 AMN589869:AMN589873 ACR589869:ACR589873 SV589869:SV589873 IZ589869:IZ589873 D589869:D589873 WVL524333:WVL524337 WLP524333:WLP524337 WBT524333:WBT524337 VRX524333:VRX524337 VIB524333:VIB524337 UYF524333:UYF524337 UOJ524333:UOJ524337 UEN524333:UEN524337 TUR524333:TUR524337 TKV524333:TKV524337 TAZ524333:TAZ524337 SRD524333:SRD524337 SHH524333:SHH524337 RXL524333:RXL524337 RNP524333:RNP524337 RDT524333:RDT524337 QTX524333:QTX524337 QKB524333:QKB524337 QAF524333:QAF524337 PQJ524333:PQJ524337 PGN524333:PGN524337 OWR524333:OWR524337 OMV524333:OMV524337 OCZ524333:OCZ524337 NTD524333:NTD524337 NJH524333:NJH524337 MZL524333:MZL524337 MPP524333:MPP524337 MFT524333:MFT524337 LVX524333:LVX524337 LMB524333:LMB524337 LCF524333:LCF524337 KSJ524333:KSJ524337 KIN524333:KIN524337 JYR524333:JYR524337 JOV524333:JOV524337 JEZ524333:JEZ524337 IVD524333:IVD524337 ILH524333:ILH524337 IBL524333:IBL524337 HRP524333:HRP524337 HHT524333:HHT524337 GXX524333:GXX524337 GOB524333:GOB524337 GEF524333:GEF524337 FUJ524333:FUJ524337 FKN524333:FKN524337 FAR524333:FAR524337 EQV524333:EQV524337 EGZ524333:EGZ524337 DXD524333:DXD524337 DNH524333:DNH524337 DDL524333:DDL524337 CTP524333:CTP524337 CJT524333:CJT524337 BZX524333:BZX524337 BQB524333:BQB524337 BGF524333:BGF524337 AWJ524333:AWJ524337 AMN524333:AMN524337 ACR524333:ACR524337 SV524333:SV524337 IZ524333:IZ524337 D524333:D524337 WVL458797:WVL458801 WLP458797:WLP458801 WBT458797:WBT458801 VRX458797:VRX458801 VIB458797:VIB458801 UYF458797:UYF458801 UOJ458797:UOJ458801 UEN458797:UEN458801 TUR458797:TUR458801 TKV458797:TKV458801 TAZ458797:TAZ458801 SRD458797:SRD458801 SHH458797:SHH458801 RXL458797:RXL458801 RNP458797:RNP458801 RDT458797:RDT458801 QTX458797:QTX458801 QKB458797:QKB458801 QAF458797:QAF458801 PQJ458797:PQJ458801 PGN458797:PGN458801 OWR458797:OWR458801 OMV458797:OMV458801 OCZ458797:OCZ458801 NTD458797:NTD458801 NJH458797:NJH458801 MZL458797:MZL458801 MPP458797:MPP458801 MFT458797:MFT458801 LVX458797:LVX458801 LMB458797:LMB458801 LCF458797:LCF458801 KSJ458797:KSJ458801 KIN458797:KIN458801 JYR458797:JYR458801 JOV458797:JOV458801 JEZ458797:JEZ458801 IVD458797:IVD458801 ILH458797:ILH458801 IBL458797:IBL458801 HRP458797:HRP458801 HHT458797:HHT458801 GXX458797:GXX458801 GOB458797:GOB458801 GEF458797:GEF458801 FUJ458797:FUJ458801 FKN458797:FKN458801 FAR458797:FAR458801 EQV458797:EQV458801 EGZ458797:EGZ458801 DXD458797:DXD458801 DNH458797:DNH458801 DDL458797:DDL458801 CTP458797:CTP458801 CJT458797:CJT458801 BZX458797:BZX458801 BQB458797:BQB458801 BGF458797:BGF458801 AWJ458797:AWJ458801 AMN458797:AMN458801 ACR458797:ACR458801 SV458797:SV458801 IZ458797:IZ458801 D458797:D458801 WVL393261:WVL393265 WLP393261:WLP393265 WBT393261:WBT393265 VRX393261:VRX393265 VIB393261:VIB393265 UYF393261:UYF393265 UOJ393261:UOJ393265 UEN393261:UEN393265 TUR393261:TUR393265 TKV393261:TKV393265 TAZ393261:TAZ393265 SRD393261:SRD393265 SHH393261:SHH393265 RXL393261:RXL393265 RNP393261:RNP393265 RDT393261:RDT393265 QTX393261:QTX393265 QKB393261:QKB393265 QAF393261:QAF393265 PQJ393261:PQJ393265 PGN393261:PGN393265 OWR393261:OWR393265 OMV393261:OMV393265 OCZ393261:OCZ393265 NTD393261:NTD393265 NJH393261:NJH393265 MZL393261:MZL393265 MPP393261:MPP393265 MFT393261:MFT393265 LVX393261:LVX393265 LMB393261:LMB393265 LCF393261:LCF393265 KSJ393261:KSJ393265 KIN393261:KIN393265 JYR393261:JYR393265 JOV393261:JOV393265 JEZ393261:JEZ393265 IVD393261:IVD393265 ILH393261:ILH393265 IBL393261:IBL393265 HRP393261:HRP393265 HHT393261:HHT393265 GXX393261:GXX393265 GOB393261:GOB393265 GEF393261:GEF393265 FUJ393261:FUJ393265 FKN393261:FKN393265 FAR393261:FAR393265 EQV393261:EQV393265 EGZ393261:EGZ393265 DXD393261:DXD393265 DNH393261:DNH393265 DDL393261:DDL393265 CTP393261:CTP393265 CJT393261:CJT393265 BZX393261:BZX393265 BQB393261:BQB393265 BGF393261:BGF393265 AWJ393261:AWJ393265 AMN393261:AMN393265 ACR393261:ACR393265 SV393261:SV393265 IZ393261:IZ393265 D393261:D393265 WVL327725:WVL327729 WLP327725:WLP327729 WBT327725:WBT327729 VRX327725:VRX327729 VIB327725:VIB327729 UYF327725:UYF327729 UOJ327725:UOJ327729 UEN327725:UEN327729 TUR327725:TUR327729 TKV327725:TKV327729 TAZ327725:TAZ327729 SRD327725:SRD327729 SHH327725:SHH327729 RXL327725:RXL327729 RNP327725:RNP327729 RDT327725:RDT327729 QTX327725:QTX327729 QKB327725:QKB327729 QAF327725:QAF327729 PQJ327725:PQJ327729 PGN327725:PGN327729 OWR327725:OWR327729 OMV327725:OMV327729 OCZ327725:OCZ327729 NTD327725:NTD327729 NJH327725:NJH327729 MZL327725:MZL327729 MPP327725:MPP327729 MFT327725:MFT327729 LVX327725:LVX327729 LMB327725:LMB327729 LCF327725:LCF327729 KSJ327725:KSJ327729 KIN327725:KIN327729 JYR327725:JYR327729 JOV327725:JOV327729 JEZ327725:JEZ327729 IVD327725:IVD327729 ILH327725:ILH327729 IBL327725:IBL327729 HRP327725:HRP327729 HHT327725:HHT327729 GXX327725:GXX327729 GOB327725:GOB327729 GEF327725:GEF327729 FUJ327725:FUJ327729 FKN327725:FKN327729 FAR327725:FAR327729 EQV327725:EQV327729 EGZ327725:EGZ327729 DXD327725:DXD327729 DNH327725:DNH327729 DDL327725:DDL327729 CTP327725:CTP327729 CJT327725:CJT327729 BZX327725:BZX327729 BQB327725:BQB327729 BGF327725:BGF327729 AWJ327725:AWJ327729 AMN327725:AMN327729 ACR327725:ACR327729 SV327725:SV327729 IZ327725:IZ327729 D327725:D327729 WVL262189:WVL262193 WLP262189:WLP262193 WBT262189:WBT262193 VRX262189:VRX262193 VIB262189:VIB262193 UYF262189:UYF262193 UOJ262189:UOJ262193 UEN262189:UEN262193 TUR262189:TUR262193 TKV262189:TKV262193 TAZ262189:TAZ262193 SRD262189:SRD262193 SHH262189:SHH262193 RXL262189:RXL262193 RNP262189:RNP262193 RDT262189:RDT262193 QTX262189:QTX262193 QKB262189:QKB262193 QAF262189:QAF262193 PQJ262189:PQJ262193 PGN262189:PGN262193 OWR262189:OWR262193 OMV262189:OMV262193 OCZ262189:OCZ262193 NTD262189:NTD262193 NJH262189:NJH262193 MZL262189:MZL262193 MPP262189:MPP262193 MFT262189:MFT262193 LVX262189:LVX262193 LMB262189:LMB262193 LCF262189:LCF262193 KSJ262189:KSJ262193 KIN262189:KIN262193 JYR262189:JYR262193 JOV262189:JOV262193 JEZ262189:JEZ262193 IVD262189:IVD262193 ILH262189:ILH262193 IBL262189:IBL262193 HRP262189:HRP262193 HHT262189:HHT262193 GXX262189:GXX262193 GOB262189:GOB262193 GEF262189:GEF262193 FUJ262189:FUJ262193 FKN262189:FKN262193 FAR262189:FAR262193 EQV262189:EQV262193 EGZ262189:EGZ262193 DXD262189:DXD262193 DNH262189:DNH262193 DDL262189:DDL262193 CTP262189:CTP262193 CJT262189:CJT262193 BZX262189:BZX262193 BQB262189:BQB262193 BGF262189:BGF262193 AWJ262189:AWJ262193 AMN262189:AMN262193 ACR262189:ACR262193 SV262189:SV262193 IZ262189:IZ262193 D262189:D262193 WVL196653:WVL196657 WLP196653:WLP196657 WBT196653:WBT196657 VRX196653:VRX196657 VIB196653:VIB196657 UYF196653:UYF196657 UOJ196653:UOJ196657 UEN196653:UEN196657 TUR196653:TUR196657 TKV196653:TKV196657 TAZ196653:TAZ196657 SRD196653:SRD196657 SHH196653:SHH196657 RXL196653:RXL196657 RNP196653:RNP196657 RDT196653:RDT196657 QTX196653:QTX196657 QKB196653:QKB196657 QAF196653:QAF196657 PQJ196653:PQJ196657 PGN196653:PGN196657 OWR196653:OWR196657 OMV196653:OMV196657 OCZ196653:OCZ196657 NTD196653:NTD196657 NJH196653:NJH196657 MZL196653:MZL196657 MPP196653:MPP196657 MFT196653:MFT196657 LVX196653:LVX196657 LMB196653:LMB196657 LCF196653:LCF196657 KSJ196653:KSJ196657 KIN196653:KIN196657 JYR196653:JYR196657 JOV196653:JOV196657 JEZ196653:JEZ196657 IVD196653:IVD196657 ILH196653:ILH196657 IBL196653:IBL196657 HRP196653:HRP196657 HHT196653:HHT196657 GXX196653:GXX196657 GOB196653:GOB196657 GEF196653:GEF196657 FUJ196653:FUJ196657 FKN196653:FKN196657 FAR196653:FAR196657 EQV196653:EQV196657 EGZ196653:EGZ196657 DXD196653:DXD196657 DNH196653:DNH196657 DDL196653:DDL196657 CTP196653:CTP196657 CJT196653:CJT196657 BZX196653:BZX196657 BQB196653:BQB196657 BGF196653:BGF196657 AWJ196653:AWJ196657 AMN196653:AMN196657 ACR196653:ACR196657 SV196653:SV196657 IZ196653:IZ196657 D196653:D196657 WVL131117:WVL131121 WLP131117:WLP131121 WBT131117:WBT131121 VRX131117:VRX131121 VIB131117:VIB131121 UYF131117:UYF131121 UOJ131117:UOJ131121 UEN131117:UEN131121 TUR131117:TUR131121 TKV131117:TKV131121 TAZ131117:TAZ131121 SRD131117:SRD131121 SHH131117:SHH131121 RXL131117:RXL131121 RNP131117:RNP131121 RDT131117:RDT131121 QTX131117:QTX131121 QKB131117:QKB131121 QAF131117:QAF131121 PQJ131117:PQJ131121 PGN131117:PGN131121 OWR131117:OWR131121 OMV131117:OMV131121 OCZ131117:OCZ131121 NTD131117:NTD131121 NJH131117:NJH131121 MZL131117:MZL131121 MPP131117:MPP131121 MFT131117:MFT131121 LVX131117:LVX131121 LMB131117:LMB131121 LCF131117:LCF131121 KSJ131117:KSJ131121 KIN131117:KIN131121 JYR131117:JYR131121 JOV131117:JOV131121 JEZ131117:JEZ131121 IVD131117:IVD131121 ILH131117:ILH131121 IBL131117:IBL131121 HRP131117:HRP131121 HHT131117:HHT131121 GXX131117:GXX131121 GOB131117:GOB131121 GEF131117:GEF131121 FUJ131117:FUJ131121 FKN131117:FKN131121 FAR131117:FAR131121 EQV131117:EQV131121 EGZ131117:EGZ131121 DXD131117:DXD131121 DNH131117:DNH131121 DDL131117:DDL131121 CTP131117:CTP131121 CJT131117:CJT131121 BZX131117:BZX131121 BQB131117:BQB131121 BGF131117:BGF131121 AWJ131117:AWJ131121 AMN131117:AMN131121 ACR131117:ACR131121 SV131117:SV131121 IZ131117:IZ131121 D131117:D131121 WVL65581:WVL65585 WLP65581:WLP65585 WBT65581:WBT65585 VRX65581:VRX65585 VIB65581:VIB65585 UYF65581:UYF65585 UOJ65581:UOJ65585 UEN65581:UEN65585 TUR65581:TUR65585 TKV65581:TKV65585 TAZ65581:TAZ65585 SRD65581:SRD65585 SHH65581:SHH65585 RXL65581:RXL65585 RNP65581:RNP65585 RDT65581:RDT65585 QTX65581:QTX65585 QKB65581:QKB65585 QAF65581:QAF65585 PQJ65581:PQJ65585 PGN65581:PGN65585 OWR65581:OWR65585 OMV65581:OMV65585 OCZ65581:OCZ65585 NTD65581:NTD65585 NJH65581:NJH65585 MZL65581:MZL65585 MPP65581:MPP65585 MFT65581:MFT65585 LVX65581:LVX65585 LMB65581:LMB65585 LCF65581:LCF65585 KSJ65581:KSJ65585 KIN65581:KIN65585 JYR65581:JYR65585 JOV65581:JOV65585 JEZ65581:JEZ65585 IVD65581:IVD65585 ILH65581:ILH65585 IBL65581:IBL65585 HRP65581:HRP65585 HHT65581:HHT65585 GXX65581:GXX65585 GOB65581:GOB65585 GEF65581:GEF65585 FUJ65581:FUJ65585 FKN65581:FKN65585 FAR65581:FAR65585 EQV65581:EQV65585 EGZ65581:EGZ65585 DXD65581:DXD65585 DNH65581:DNH65585 DDL65581:DDL65585 CTP65581:CTP65585 CJT65581:CJT65585 BZX65581:BZX65585 BQB65581:BQB65585 BGF65581:BGF65585 AWJ65581:AWJ65585 AMN65581:AMN65585 ACR65581:ACR65585 SV65581:SV65585 IZ65581:IZ65585 D65581:D65585 WVJ52:WVJ53 WLN52:WLN53 WBR52:WBR53 VRV52:VRV53 VHZ52:VHZ53 UYD52:UYD53 UOH52:UOH53 UEL52:UEL53 TUP52:TUP53 TKT52:TKT53 TAX52:TAX53 SRB52:SRB53 SHF52:SHF53 RXJ52:RXJ53 RNN52:RNN53 RDR52:RDR53 QTV52:QTV53 QJZ52:QJZ53 QAD52:QAD53 PQH52:PQH53 PGL52:PGL53 OWP52:OWP53 OMT52:OMT53 OCX52:OCX53 NTB52:NTB53 NJF52:NJF53 MZJ52:MZJ53 MPN52:MPN53 MFR52:MFR53 LVV52:LVV53 LLZ52:LLZ53 LCD52:LCD53 KSH52:KSH53 KIL52:KIL53 JYP52:JYP53 JOT52:JOT53 JEX52:JEX53 IVB52:IVB53 ILF52:ILF53 IBJ52:IBJ53 HRN52:HRN53 HHR52:HHR53 GXV52:GXV53 GNZ52:GNZ53 GED52:GED53 FUH52:FUH53 FKL52:FKL53 FAP52:FAP53 EQT52:EQT53 EGX52:EGX53 DXB52:DXB53 DNF52:DNF53 DDJ52:DDJ53 CTN52:CTN53 CJR52:CJR53 BZV52:BZV53 BPZ52:BPZ53 BGD52:BGD53 AWH52:AWH53 AML52:AML53 ACP52:ACP53 ST52:ST53 IX52:IX53 E52 D51:D52" xr:uid="{85CD5634-8381-4084-A0CB-764E1F3E2009}">
      <formula1>$D$69:$D$403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F65582:F65585 JB65582:JB65585 SX65582:SX65585 ACT65582:ACT65585 AMP65582:AMP65585 AWL65582:AWL65585 BGH65582:BGH65585 BQD65582:BQD65585 BZZ65582:BZZ65585 CJV65582:CJV65585 CTR65582:CTR65585 DDN65582:DDN65585 DNJ65582:DNJ65585 DXF65582:DXF65585 EHB65582:EHB65585 EQX65582:EQX65585 FAT65582:FAT65585 FKP65582:FKP65585 FUL65582:FUL65585 GEH65582:GEH65585 GOD65582:GOD65585 GXZ65582:GXZ65585 HHV65582:HHV65585 HRR65582:HRR65585 IBN65582:IBN65585 ILJ65582:ILJ65585 IVF65582:IVF65585 JFB65582:JFB65585 JOX65582:JOX65585 JYT65582:JYT65585 KIP65582:KIP65585 KSL65582:KSL65585 LCH65582:LCH65585 LMD65582:LMD65585 LVZ65582:LVZ65585 MFV65582:MFV65585 MPR65582:MPR65585 MZN65582:MZN65585 NJJ65582:NJJ65585 NTF65582:NTF65585 ODB65582:ODB65585 OMX65582:OMX65585 OWT65582:OWT65585 PGP65582:PGP65585 PQL65582:PQL65585 QAH65582:QAH65585 QKD65582:QKD65585 QTZ65582:QTZ65585 RDV65582:RDV65585 RNR65582:RNR65585 RXN65582:RXN65585 SHJ65582:SHJ65585 SRF65582:SRF65585 TBB65582:TBB65585 TKX65582:TKX65585 TUT65582:TUT65585 UEP65582:UEP65585 UOL65582:UOL65585 UYH65582:UYH65585 VID65582:VID65585 VRZ65582:VRZ65585 WBV65582:WBV65585 WLR65582:WLR65585 WVN65582:WVN65585 F131118:F131121 JB131118:JB131121 SX131118:SX131121 ACT131118:ACT131121 AMP131118:AMP131121 AWL131118:AWL131121 BGH131118:BGH131121 BQD131118:BQD131121 BZZ131118:BZZ131121 CJV131118:CJV131121 CTR131118:CTR131121 DDN131118:DDN131121 DNJ131118:DNJ131121 DXF131118:DXF131121 EHB131118:EHB131121 EQX131118:EQX131121 FAT131118:FAT131121 FKP131118:FKP131121 FUL131118:FUL131121 GEH131118:GEH131121 GOD131118:GOD131121 GXZ131118:GXZ131121 HHV131118:HHV131121 HRR131118:HRR131121 IBN131118:IBN131121 ILJ131118:ILJ131121 IVF131118:IVF131121 JFB131118:JFB131121 JOX131118:JOX131121 JYT131118:JYT131121 KIP131118:KIP131121 KSL131118:KSL131121 LCH131118:LCH131121 LMD131118:LMD131121 LVZ131118:LVZ131121 MFV131118:MFV131121 MPR131118:MPR131121 MZN131118:MZN131121 NJJ131118:NJJ131121 NTF131118:NTF131121 ODB131118:ODB131121 OMX131118:OMX131121 OWT131118:OWT131121 PGP131118:PGP131121 PQL131118:PQL131121 QAH131118:QAH131121 QKD131118:QKD131121 QTZ131118:QTZ131121 RDV131118:RDV131121 RNR131118:RNR131121 RXN131118:RXN131121 SHJ131118:SHJ131121 SRF131118:SRF131121 TBB131118:TBB131121 TKX131118:TKX131121 TUT131118:TUT131121 UEP131118:UEP131121 UOL131118:UOL131121 UYH131118:UYH131121 VID131118:VID131121 VRZ131118:VRZ131121 WBV131118:WBV131121 WLR131118:WLR131121 WVN131118:WVN131121 F196654:F196657 JB196654:JB196657 SX196654:SX196657 ACT196654:ACT196657 AMP196654:AMP196657 AWL196654:AWL196657 BGH196654:BGH196657 BQD196654:BQD196657 BZZ196654:BZZ196657 CJV196654:CJV196657 CTR196654:CTR196657 DDN196654:DDN196657 DNJ196654:DNJ196657 DXF196654:DXF196657 EHB196654:EHB196657 EQX196654:EQX196657 FAT196654:FAT196657 FKP196654:FKP196657 FUL196654:FUL196657 GEH196654:GEH196657 GOD196654:GOD196657 GXZ196654:GXZ196657 HHV196654:HHV196657 HRR196654:HRR196657 IBN196654:IBN196657 ILJ196654:ILJ196657 IVF196654:IVF196657 JFB196654:JFB196657 JOX196654:JOX196657 JYT196654:JYT196657 KIP196654:KIP196657 KSL196654:KSL196657 LCH196654:LCH196657 LMD196654:LMD196657 LVZ196654:LVZ196657 MFV196654:MFV196657 MPR196654:MPR196657 MZN196654:MZN196657 NJJ196654:NJJ196657 NTF196654:NTF196657 ODB196654:ODB196657 OMX196654:OMX196657 OWT196654:OWT196657 PGP196654:PGP196657 PQL196654:PQL196657 QAH196654:QAH196657 QKD196654:QKD196657 QTZ196654:QTZ196657 RDV196654:RDV196657 RNR196654:RNR196657 RXN196654:RXN196657 SHJ196654:SHJ196657 SRF196654:SRF196657 TBB196654:TBB196657 TKX196654:TKX196657 TUT196654:TUT196657 UEP196654:UEP196657 UOL196654:UOL196657 UYH196654:UYH196657 VID196654:VID196657 VRZ196654:VRZ196657 WBV196654:WBV196657 WLR196654:WLR196657 WVN196654:WVN196657 F262190:F262193 JB262190:JB262193 SX262190:SX262193 ACT262190:ACT262193 AMP262190:AMP262193 AWL262190:AWL262193 BGH262190:BGH262193 BQD262190:BQD262193 BZZ262190:BZZ262193 CJV262190:CJV262193 CTR262190:CTR262193 DDN262190:DDN262193 DNJ262190:DNJ262193 DXF262190:DXF262193 EHB262190:EHB262193 EQX262190:EQX262193 FAT262190:FAT262193 FKP262190:FKP262193 FUL262190:FUL262193 GEH262190:GEH262193 GOD262190:GOD262193 GXZ262190:GXZ262193 HHV262190:HHV262193 HRR262190:HRR262193 IBN262190:IBN262193 ILJ262190:ILJ262193 IVF262190:IVF262193 JFB262190:JFB262193 JOX262190:JOX262193 JYT262190:JYT262193 KIP262190:KIP262193 KSL262190:KSL262193 LCH262190:LCH262193 LMD262190:LMD262193 LVZ262190:LVZ262193 MFV262190:MFV262193 MPR262190:MPR262193 MZN262190:MZN262193 NJJ262190:NJJ262193 NTF262190:NTF262193 ODB262190:ODB262193 OMX262190:OMX262193 OWT262190:OWT262193 PGP262190:PGP262193 PQL262190:PQL262193 QAH262190:QAH262193 QKD262190:QKD262193 QTZ262190:QTZ262193 RDV262190:RDV262193 RNR262190:RNR262193 RXN262190:RXN262193 SHJ262190:SHJ262193 SRF262190:SRF262193 TBB262190:TBB262193 TKX262190:TKX262193 TUT262190:TUT262193 UEP262190:UEP262193 UOL262190:UOL262193 UYH262190:UYH262193 VID262190:VID262193 VRZ262190:VRZ262193 WBV262190:WBV262193 WLR262190:WLR262193 WVN262190:WVN262193 F327726:F327729 JB327726:JB327729 SX327726:SX327729 ACT327726:ACT327729 AMP327726:AMP327729 AWL327726:AWL327729 BGH327726:BGH327729 BQD327726:BQD327729 BZZ327726:BZZ327729 CJV327726:CJV327729 CTR327726:CTR327729 DDN327726:DDN327729 DNJ327726:DNJ327729 DXF327726:DXF327729 EHB327726:EHB327729 EQX327726:EQX327729 FAT327726:FAT327729 FKP327726:FKP327729 FUL327726:FUL327729 GEH327726:GEH327729 GOD327726:GOD327729 GXZ327726:GXZ327729 HHV327726:HHV327729 HRR327726:HRR327729 IBN327726:IBN327729 ILJ327726:ILJ327729 IVF327726:IVF327729 JFB327726:JFB327729 JOX327726:JOX327729 JYT327726:JYT327729 KIP327726:KIP327729 KSL327726:KSL327729 LCH327726:LCH327729 LMD327726:LMD327729 LVZ327726:LVZ327729 MFV327726:MFV327729 MPR327726:MPR327729 MZN327726:MZN327729 NJJ327726:NJJ327729 NTF327726:NTF327729 ODB327726:ODB327729 OMX327726:OMX327729 OWT327726:OWT327729 PGP327726:PGP327729 PQL327726:PQL327729 QAH327726:QAH327729 QKD327726:QKD327729 QTZ327726:QTZ327729 RDV327726:RDV327729 RNR327726:RNR327729 RXN327726:RXN327729 SHJ327726:SHJ327729 SRF327726:SRF327729 TBB327726:TBB327729 TKX327726:TKX327729 TUT327726:TUT327729 UEP327726:UEP327729 UOL327726:UOL327729 UYH327726:UYH327729 VID327726:VID327729 VRZ327726:VRZ327729 WBV327726:WBV327729 WLR327726:WLR327729 WVN327726:WVN327729 F393262:F393265 JB393262:JB393265 SX393262:SX393265 ACT393262:ACT393265 AMP393262:AMP393265 AWL393262:AWL393265 BGH393262:BGH393265 BQD393262:BQD393265 BZZ393262:BZZ393265 CJV393262:CJV393265 CTR393262:CTR393265 DDN393262:DDN393265 DNJ393262:DNJ393265 DXF393262:DXF393265 EHB393262:EHB393265 EQX393262:EQX393265 FAT393262:FAT393265 FKP393262:FKP393265 FUL393262:FUL393265 GEH393262:GEH393265 GOD393262:GOD393265 GXZ393262:GXZ393265 HHV393262:HHV393265 HRR393262:HRR393265 IBN393262:IBN393265 ILJ393262:ILJ393265 IVF393262:IVF393265 JFB393262:JFB393265 JOX393262:JOX393265 JYT393262:JYT393265 KIP393262:KIP393265 KSL393262:KSL393265 LCH393262:LCH393265 LMD393262:LMD393265 LVZ393262:LVZ393265 MFV393262:MFV393265 MPR393262:MPR393265 MZN393262:MZN393265 NJJ393262:NJJ393265 NTF393262:NTF393265 ODB393262:ODB393265 OMX393262:OMX393265 OWT393262:OWT393265 PGP393262:PGP393265 PQL393262:PQL393265 QAH393262:QAH393265 QKD393262:QKD393265 QTZ393262:QTZ393265 RDV393262:RDV393265 RNR393262:RNR393265 RXN393262:RXN393265 SHJ393262:SHJ393265 SRF393262:SRF393265 TBB393262:TBB393265 TKX393262:TKX393265 TUT393262:TUT393265 UEP393262:UEP393265 UOL393262:UOL393265 UYH393262:UYH393265 VID393262:VID393265 VRZ393262:VRZ393265 WBV393262:WBV393265 WLR393262:WLR393265 WVN393262:WVN393265 F458798:F458801 JB458798:JB458801 SX458798:SX458801 ACT458798:ACT458801 AMP458798:AMP458801 AWL458798:AWL458801 BGH458798:BGH458801 BQD458798:BQD458801 BZZ458798:BZZ458801 CJV458798:CJV458801 CTR458798:CTR458801 DDN458798:DDN458801 DNJ458798:DNJ458801 DXF458798:DXF458801 EHB458798:EHB458801 EQX458798:EQX458801 FAT458798:FAT458801 FKP458798:FKP458801 FUL458798:FUL458801 GEH458798:GEH458801 GOD458798:GOD458801 GXZ458798:GXZ458801 HHV458798:HHV458801 HRR458798:HRR458801 IBN458798:IBN458801 ILJ458798:ILJ458801 IVF458798:IVF458801 JFB458798:JFB458801 JOX458798:JOX458801 JYT458798:JYT458801 KIP458798:KIP458801 KSL458798:KSL458801 LCH458798:LCH458801 LMD458798:LMD458801 LVZ458798:LVZ458801 MFV458798:MFV458801 MPR458798:MPR458801 MZN458798:MZN458801 NJJ458798:NJJ458801 NTF458798:NTF458801 ODB458798:ODB458801 OMX458798:OMX458801 OWT458798:OWT458801 PGP458798:PGP458801 PQL458798:PQL458801 QAH458798:QAH458801 QKD458798:QKD458801 QTZ458798:QTZ458801 RDV458798:RDV458801 RNR458798:RNR458801 RXN458798:RXN458801 SHJ458798:SHJ458801 SRF458798:SRF458801 TBB458798:TBB458801 TKX458798:TKX458801 TUT458798:TUT458801 UEP458798:UEP458801 UOL458798:UOL458801 UYH458798:UYH458801 VID458798:VID458801 VRZ458798:VRZ458801 WBV458798:WBV458801 WLR458798:WLR458801 WVN458798:WVN458801 F524334:F524337 JB524334:JB524337 SX524334:SX524337 ACT524334:ACT524337 AMP524334:AMP524337 AWL524334:AWL524337 BGH524334:BGH524337 BQD524334:BQD524337 BZZ524334:BZZ524337 CJV524334:CJV524337 CTR524334:CTR524337 DDN524334:DDN524337 DNJ524334:DNJ524337 DXF524334:DXF524337 EHB524334:EHB524337 EQX524334:EQX524337 FAT524334:FAT524337 FKP524334:FKP524337 FUL524334:FUL524337 GEH524334:GEH524337 GOD524334:GOD524337 GXZ524334:GXZ524337 HHV524334:HHV524337 HRR524334:HRR524337 IBN524334:IBN524337 ILJ524334:ILJ524337 IVF524334:IVF524337 JFB524334:JFB524337 JOX524334:JOX524337 JYT524334:JYT524337 KIP524334:KIP524337 KSL524334:KSL524337 LCH524334:LCH524337 LMD524334:LMD524337 LVZ524334:LVZ524337 MFV524334:MFV524337 MPR524334:MPR524337 MZN524334:MZN524337 NJJ524334:NJJ524337 NTF524334:NTF524337 ODB524334:ODB524337 OMX524334:OMX524337 OWT524334:OWT524337 PGP524334:PGP524337 PQL524334:PQL524337 QAH524334:QAH524337 QKD524334:QKD524337 QTZ524334:QTZ524337 RDV524334:RDV524337 RNR524334:RNR524337 RXN524334:RXN524337 SHJ524334:SHJ524337 SRF524334:SRF524337 TBB524334:TBB524337 TKX524334:TKX524337 TUT524334:TUT524337 UEP524334:UEP524337 UOL524334:UOL524337 UYH524334:UYH524337 VID524334:VID524337 VRZ524334:VRZ524337 WBV524334:WBV524337 WLR524334:WLR524337 WVN524334:WVN524337 F589870:F589873 JB589870:JB589873 SX589870:SX589873 ACT589870:ACT589873 AMP589870:AMP589873 AWL589870:AWL589873 BGH589870:BGH589873 BQD589870:BQD589873 BZZ589870:BZZ589873 CJV589870:CJV589873 CTR589870:CTR589873 DDN589870:DDN589873 DNJ589870:DNJ589873 DXF589870:DXF589873 EHB589870:EHB589873 EQX589870:EQX589873 FAT589870:FAT589873 FKP589870:FKP589873 FUL589870:FUL589873 GEH589870:GEH589873 GOD589870:GOD589873 GXZ589870:GXZ589873 HHV589870:HHV589873 HRR589870:HRR589873 IBN589870:IBN589873 ILJ589870:ILJ589873 IVF589870:IVF589873 JFB589870:JFB589873 JOX589870:JOX589873 JYT589870:JYT589873 KIP589870:KIP589873 KSL589870:KSL589873 LCH589870:LCH589873 LMD589870:LMD589873 LVZ589870:LVZ589873 MFV589870:MFV589873 MPR589870:MPR589873 MZN589870:MZN589873 NJJ589870:NJJ589873 NTF589870:NTF589873 ODB589870:ODB589873 OMX589870:OMX589873 OWT589870:OWT589873 PGP589870:PGP589873 PQL589870:PQL589873 QAH589870:QAH589873 QKD589870:QKD589873 QTZ589870:QTZ589873 RDV589870:RDV589873 RNR589870:RNR589873 RXN589870:RXN589873 SHJ589870:SHJ589873 SRF589870:SRF589873 TBB589870:TBB589873 TKX589870:TKX589873 TUT589870:TUT589873 UEP589870:UEP589873 UOL589870:UOL589873 UYH589870:UYH589873 VID589870:VID589873 VRZ589870:VRZ589873 WBV589870:WBV589873 WLR589870:WLR589873 WVN589870:WVN589873 F655406:F655409 JB655406:JB655409 SX655406:SX655409 ACT655406:ACT655409 AMP655406:AMP655409 AWL655406:AWL655409 BGH655406:BGH655409 BQD655406:BQD655409 BZZ655406:BZZ655409 CJV655406:CJV655409 CTR655406:CTR655409 DDN655406:DDN655409 DNJ655406:DNJ655409 DXF655406:DXF655409 EHB655406:EHB655409 EQX655406:EQX655409 FAT655406:FAT655409 FKP655406:FKP655409 FUL655406:FUL655409 GEH655406:GEH655409 GOD655406:GOD655409 GXZ655406:GXZ655409 HHV655406:HHV655409 HRR655406:HRR655409 IBN655406:IBN655409 ILJ655406:ILJ655409 IVF655406:IVF655409 JFB655406:JFB655409 JOX655406:JOX655409 JYT655406:JYT655409 KIP655406:KIP655409 KSL655406:KSL655409 LCH655406:LCH655409 LMD655406:LMD655409 LVZ655406:LVZ655409 MFV655406:MFV655409 MPR655406:MPR655409 MZN655406:MZN655409 NJJ655406:NJJ655409 NTF655406:NTF655409 ODB655406:ODB655409 OMX655406:OMX655409 OWT655406:OWT655409 PGP655406:PGP655409 PQL655406:PQL655409 QAH655406:QAH655409 QKD655406:QKD655409 QTZ655406:QTZ655409 RDV655406:RDV655409 RNR655406:RNR655409 RXN655406:RXN655409 SHJ655406:SHJ655409 SRF655406:SRF655409 TBB655406:TBB655409 TKX655406:TKX655409 TUT655406:TUT655409 UEP655406:UEP655409 UOL655406:UOL655409 UYH655406:UYH655409 VID655406:VID655409 VRZ655406:VRZ655409 WBV655406:WBV655409 WLR655406:WLR655409 WVN655406:WVN655409 F720942:F720945 JB720942:JB720945 SX720942:SX720945 ACT720942:ACT720945 AMP720942:AMP720945 AWL720942:AWL720945 BGH720942:BGH720945 BQD720942:BQD720945 BZZ720942:BZZ720945 CJV720942:CJV720945 CTR720942:CTR720945 DDN720942:DDN720945 DNJ720942:DNJ720945 DXF720942:DXF720945 EHB720942:EHB720945 EQX720942:EQX720945 FAT720942:FAT720945 FKP720942:FKP720945 FUL720942:FUL720945 GEH720942:GEH720945 GOD720942:GOD720945 GXZ720942:GXZ720945 HHV720942:HHV720945 HRR720942:HRR720945 IBN720942:IBN720945 ILJ720942:ILJ720945 IVF720942:IVF720945 JFB720942:JFB720945 JOX720942:JOX720945 JYT720942:JYT720945 KIP720942:KIP720945 KSL720942:KSL720945 LCH720942:LCH720945 LMD720942:LMD720945 LVZ720942:LVZ720945 MFV720942:MFV720945 MPR720942:MPR720945 MZN720942:MZN720945 NJJ720942:NJJ720945 NTF720942:NTF720945 ODB720942:ODB720945 OMX720942:OMX720945 OWT720942:OWT720945 PGP720942:PGP720945 PQL720942:PQL720945 QAH720942:QAH720945 QKD720942:QKD720945 QTZ720942:QTZ720945 RDV720942:RDV720945 RNR720942:RNR720945 RXN720942:RXN720945 SHJ720942:SHJ720945 SRF720942:SRF720945 TBB720942:TBB720945 TKX720942:TKX720945 TUT720942:TUT720945 UEP720942:UEP720945 UOL720942:UOL720945 UYH720942:UYH720945 VID720942:VID720945 VRZ720942:VRZ720945 WBV720942:WBV720945 WLR720942:WLR720945 WVN720942:WVN720945 F786478:F786481 JB786478:JB786481 SX786478:SX786481 ACT786478:ACT786481 AMP786478:AMP786481 AWL786478:AWL786481 BGH786478:BGH786481 BQD786478:BQD786481 BZZ786478:BZZ786481 CJV786478:CJV786481 CTR786478:CTR786481 DDN786478:DDN786481 DNJ786478:DNJ786481 DXF786478:DXF786481 EHB786478:EHB786481 EQX786478:EQX786481 FAT786478:FAT786481 FKP786478:FKP786481 FUL786478:FUL786481 GEH786478:GEH786481 GOD786478:GOD786481 GXZ786478:GXZ786481 HHV786478:HHV786481 HRR786478:HRR786481 IBN786478:IBN786481 ILJ786478:ILJ786481 IVF786478:IVF786481 JFB786478:JFB786481 JOX786478:JOX786481 JYT786478:JYT786481 KIP786478:KIP786481 KSL786478:KSL786481 LCH786478:LCH786481 LMD786478:LMD786481 LVZ786478:LVZ786481 MFV786478:MFV786481 MPR786478:MPR786481 MZN786478:MZN786481 NJJ786478:NJJ786481 NTF786478:NTF786481 ODB786478:ODB786481 OMX786478:OMX786481 OWT786478:OWT786481 PGP786478:PGP786481 PQL786478:PQL786481 QAH786478:QAH786481 QKD786478:QKD786481 QTZ786478:QTZ786481 RDV786478:RDV786481 RNR786478:RNR786481 RXN786478:RXN786481 SHJ786478:SHJ786481 SRF786478:SRF786481 TBB786478:TBB786481 TKX786478:TKX786481 TUT786478:TUT786481 UEP786478:UEP786481 UOL786478:UOL786481 UYH786478:UYH786481 VID786478:VID786481 VRZ786478:VRZ786481 WBV786478:WBV786481 WLR786478:WLR786481 WVN786478:WVN786481 F852014:F852017 JB852014:JB852017 SX852014:SX852017 ACT852014:ACT852017 AMP852014:AMP852017 AWL852014:AWL852017 BGH852014:BGH852017 BQD852014:BQD852017 BZZ852014:BZZ852017 CJV852014:CJV852017 CTR852014:CTR852017 DDN852014:DDN852017 DNJ852014:DNJ852017 DXF852014:DXF852017 EHB852014:EHB852017 EQX852014:EQX852017 FAT852014:FAT852017 FKP852014:FKP852017 FUL852014:FUL852017 GEH852014:GEH852017 GOD852014:GOD852017 GXZ852014:GXZ852017 HHV852014:HHV852017 HRR852014:HRR852017 IBN852014:IBN852017 ILJ852014:ILJ852017 IVF852014:IVF852017 JFB852014:JFB852017 JOX852014:JOX852017 JYT852014:JYT852017 KIP852014:KIP852017 KSL852014:KSL852017 LCH852014:LCH852017 LMD852014:LMD852017 LVZ852014:LVZ852017 MFV852014:MFV852017 MPR852014:MPR852017 MZN852014:MZN852017 NJJ852014:NJJ852017 NTF852014:NTF852017 ODB852014:ODB852017 OMX852014:OMX852017 OWT852014:OWT852017 PGP852014:PGP852017 PQL852014:PQL852017 QAH852014:QAH852017 QKD852014:QKD852017 QTZ852014:QTZ852017 RDV852014:RDV852017 RNR852014:RNR852017 RXN852014:RXN852017 SHJ852014:SHJ852017 SRF852014:SRF852017 TBB852014:TBB852017 TKX852014:TKX852017 TUT852014:TUT852017 UEP852014:UEP852017 UOL852014:UOL852017 UYH852014:UYH852017 VID852014:VID852017 VRZ852014:VRZ852017 WBV852014:WBV852017 WLR852014:WLR852017 WVN852014:WVN852017 F917550:F917553 JB917550:JB917553 SX917550:SX917553 ACT917550:ACT917553 AMP917550:AMP917553 AWL917550:AWL917553 BGH917550:BGH917553 BQD917550:BQD917553 BZZ917550:BZZ917553 CJV917550:CJV917553 CTR917550:CTR917553 DDN917550:DDN917553 DNJ917550:DNJ917553 DXF917550:DXF917553 EHB917550:EHB917553 EQX917550:EQX917553 FAT917550:FAT917553 FKP917550:FKP917553 FUL917550:FUL917553 GEH917550:GEH917553 GOD917550:GOD917553 GXZ917550:GXZ917553 HHV917550:HHV917553 HRR917550:HRR917553 IBN917550:IBN917553 ILJ917550:ILJ917553 IVF917550:IVF917553 JFB917550:JFB917553 JOX917550:JOX917553 JYT917550:JYT917553 KIP917550:KIP917553 KSL917550:KSL917553 LCH917550:LCH917553 LMD917550:LMD917553 LVZ917550:LVZ917553 MFV917550:MFV917553 MPR917550:MPR917553 MZN917550:MZN917553 NJJ917550:NJJ917553 NTF917550:NTF917553 ODB917550:ODB917553 OMX917550:OMX917553 OWT917550:OWT917553 PGP917550:PGP917553 PQL917550:PQL917553 QAH917550:QAH917553 QKD917550:QKD917553 QTZ917550:QTZ917553 RDV917550:RDV917553 RNR917550:RNR917553 RXN917550:RXN917553 SHJ917550:SHJ917553 SRF917550:SRF917553 TBB917550:TBB917553 TKX917550:TKX917553 TUT917550:TUT917553 UEP917550:UEP917553 UOL917550:UOL917553 UYH917550:UYH917553 VID917550:VID917553 VRZ917550:VRZ917553 WBV917550:WBV917553 WLR917550:WLR917553 WVN917550:WVN917553 F983086:F983089 JB983086:JB983089 SX983086:SX983089 ACT983086:ACT983089 AMP983086:AMP983089 AWL983086:AWL983089 BGH983086:BGH983089 BQD983086:BQD983089 BZZ983086:BZZ983089 CJV983086:CJV983089 CTR983086:CTR983089 DDN983086:DDN983089 DNJ983086:DNJ983089 DXF983086:DXF983089 EHB983086:EHB983089 EQX983086:EQX983089 FAT983086:FAT983089 FKP983086:FKP983089 FUL983086:FUL983089 GEH983086:GEH983089 GOD983086:GOD983089 GXZ983086:GXZ983089 HHV983086:HHV983089 HRR983086:HRR983089 IBN983086:IBN983089 ILJ983086:ILJ983089 IVF983086:IVF983089 JFB983086:JFB983089 JOX983086:JOX983089 JYT983086:JYT983089 KIP983086:KIP983089 KSL983086:KSL983089 LCH983086:LCH983089 LMD983086:LMD983089 LVZ983086:LVZ983089 MFV983086:MFV983089 MPR983086:MPR983089 MZN983086:MZN983089 NJJ983086:NJJ983089 NTF983086:NTF983089 ODB983086:ODB983089 OMX983086:OMX983089 OWT983086:OWT983089 PGP983086:PGP983089 PQL983086:PQL983089 QAH983086:QAH983089 QKD983086:QKD983089 QTZ983086:QTZ983089 RDV983086:RDV983089 RNR983086:RNR983089 RXN983086:RXN983089 SHJ983086:SHJ983089 SRF983086:SRF983089 TBB983086:TBB983089 TKX983086:TKX983089 TUT983086:TUT983089 UEP983086:UEP983089 UOL983086:UOL983089 UYH983086:UYH983089 VID983086:VID983089 VRZ983086:VRZ983089 WBV983086:WBV983089 WLR983086:WLR983089 WVN983086:WVN983089 F52" xr:uid="{4402FF55-1DC8-4965-8729-44708FB1AF9B}">
      <formula1>"1, 2, 3"</formula1>
    </dataValidation>
    <dataValidation type="list" errorStyle="warning" allowBlank="1" showInputMessage="1" showErrorMessage="1" errorTitle="Factor" error="This factor is not included in the drop-down list. Is this the factor you want to use?" sqref="WVP983085:WVP983089 WLT983085:WLT983089 WBX983085:WBX983089 VSB983085:VSB983089 VIF983085:VIF983089 UYJ983085:UYJ983089 UON983085:UON983089 UER983085:UER983089 TUV983085:TUV983089 TKZ983085:TKZ983089 TBD983085:TBD983089 SRH983085:SRH983089 SHL983085:SHL983089 RXP983085:RXP983089 RNT983085:RNT983089 RDX983085:RDX983089 QUB983085:QUB983089 QKF983085:QKF983089 QAJ983085:QAJ983089 PQN983085:PQN983089 PGR983085:PGR983089 OWV983085:OWV983089 OMZ983085:OMZ983089 ODD983085:ODD983089 NTH983085:NTH983089 NJL983085:NJL983089 MZP983085:MZP983089 MPT983085:MPT983089 MFX983085:MFX983089 LWB983085:LWB983089 LMF983085:LMF983089 LCJ983085:LCJ983089 KSN983085:KSN983089 KIR983085:KIR983089 JYV983085:JYV983089 JOZ983085:JOZ983089 JFD983085:JFD983089 IVH983085:IVH983089 ILL983085:ILL983089 IBP983085:IBP983089 HRT983085:HRT983089 HHX983085:HHX983089 GYB983085:GYB983089 GOF983085:GOF983089 GEJ983085:GEJ983089 FUN983085:FUN983089 FKR983085:FKR983089 FAV983085:FAV983089 EQZ983085:EQZ983089 EHD983085:EHD983089 DXH983085:DXH983089 DNL983085:DNL983089 DDP983085:DDP983089 CTT983085:CTT983089 CJX983085:CJX983089 CAB983085:CAB983089 BQF983085:BQF983089 BGJ983085:BGJ983089 AWN983085:AWN983089 AMR983085:AMR983089 ACV983085:ACV983089 SZ983085:SZ983089 JD983085:JD983089 H983085:H983089 WVP917549:WVP917553 WLT917549:WLT917553 WBX917549:WBX917553 VSB917549:VSB917553 VIF917549:VIF917553 UYJ917549:UYJ917553 UON917549:UON917553 UER917549:UER917553 TUV917549:TUV917553 TKZ917549:TKZ917553 TBD917549:TBD917553 SRH917549:SRH917553 SHL917549:SHL917553 RXP917549:RXP917553 RNT917549:RNT917553 RDX917549:RDX917553 QUB917549:QUB917553 QKF917549:QKF917553 QAJ917549:QAJ917553 PQN917549:PQN917553 PGR917549:PGR917553 OWV917549:OWV917553 OMZ917549:OMZ917553 ODD917549:ODD917553 NTH917549:NTH917553 NJL917549:NJL917553 MZP917549:MZP917553 MPT917549:MPT917553 MFX917549:MFX917553 LWB917549:LWB917553 LMF917549:LMF917553 LCJ917549:LCJ917553 KSN917549:KSN917553 KIR917549:KIR917553 JYV917549:JYV917553 JOZ917549:JOZ917553 JFD917549:JFD917553 IVH917549:IVH917553 ILL917549:ILL917553 IBP917549:IBP917553 HRT917549:HRT917553 HHX917549:HHX917553 GYB917549:GYB917553 GOF917549:GOF917553 GEJ917549:GEJ917553 FUN917549:FUN917553 FKR917549:FKR917553 FAV917549:FAV917553 EQZ917549:EQZ917553 EHD917549:EHD917553 DXH917549:DXH917553 DNL917549:DNL917553 DDP917549:DDP917553 CTT917549:CTT917553 CJX917549:CJX917553 CAB917549:CAB917553 BQF917549:BQF917553 BGJ917549:BGJ917553 AWN917549:AWN917553 AMR917549:AMR917553 ACV917549:ACV917553 SZ917549:SZ917553 JD917549:JD917553 H917549:H917553 WVP852013:WVP852017 WLT852013:WLT852017 WBX852013:WBX852017 VSB852013:VSB852017 VIF852013:VIF852017 UYJ852013:UYJ852017 UON852013:UON852017 UER852013:UER852017 TUV852013:TUV852017 TKZ852013:TKZ852017 TBD852013:TBD852017 SRH852013:SRH852017 SHL852013:SHL852017 RXP852013:RXP852017 RNT852013:RNT852017 RDX852013:RDX852017 QUB852013:QUB852017 QKF852013:QKF852017 QAJ852013:QAJ852017 PQN852013:PQN852017 PGR852013:PGR852017 OWV852013:OWV852017 OMZ852013:OMZ852017 ODD852013:ODD852017 NTH852013:NTH852017 NJL852013:NJL852017 MZP852013:MZP852017 MPT852013:MPT852017 MFX852013:MFX852017 LWB852013:LWB852017 LMF852013:LMF852017 LCJ852013:LCJ852017 KSN852013:KSN852017 KIR852013:KIR852017 JYV852013:JYV852017 JOZ852013:JOZ852017 JFD852013:JFD852017 IVH852013:IVH852017 ILL852013:ILL852017 IBP852013:IBP852017 HRT852013:HRT852017 HHX852013:HHX852017 GYB852013:GYB852017 GOF852013:GOF852017 GEJ852013:GEJ852017 FUN852013:FUN852017 FKR852013:FKR852017 FAV852013:FAV852017 EQZ852013:EQZ852017 EHD852013:EHD852017 DXH852013:DXH852017 DNL852013:DNL852017 DDP852013:DDP852017 CTT852013:CTT852017 CJX852013:CJX852017 CAB852013:CAB852017 BQF852013:BQF852017 BGJ852013:BGJ852017 AWN852013:AWN852017 AMR852013:AMR852017 ACV852013:ACV852017 SZ852013:SZ852017 JD852013:JD852017 H852013:H852017 WVP786477:WVP786481 WLT786477:WLT786481 WBX786477:WBX786481 VSB786477:VSB786481 VIF786477:VIF786481 UYJ786477:UYJ786481 UON786477:UON786481 UER786477:UER786481 TUV786477:TUV786481 TKZ786477:TKZ786481 TBD786477:TBD786481 SRH786477:SRH786481 SHL786477:SHL786481 RXP786477:RXP786481 RNT786477:RNT786481 RDX786477:RDX786481 QUB786477:QUB786481 QKF786477:QKF786481 QAJ786477:QAJ786481 PQN786477:PQN786481 PGR786477:PGR786481 OWV786477:OWV786481 OMZ786477:OMZ786481 ODD786477:ODD786481 NTH786477:NTH786481 NJL786477:NJL786481 MZP786477:MZP786481 MPT786477:MPT786481 MFX786477:MFX786481 LWB786477:LWB786481 LMF786477:LMF786481 LCJ786477:LCJ786481 KSN786477:KSN786481 KIR786477:KIR786481 JYV786477:JYV786481 JOZ786477:JOZ786481 JFD786477:JFD786481 IVH786477:IVH786481 ILL786477:ILL786481 IBP786477:IBP786481 HRT786477:HRT786481 HHX786477:HHX786481 GYB786477:GYB786481 GOF786477:GOF786481 GEJ786477:GEJ786481 FUN786477:FUN786481 FKR786477:FKR786481 FAV786477:FAV786481 EQZ786477:EQZ786481 EHD786477:EHD786481 DXH786477:DXH786481 DNL786477:DNL786481 DDP786477:DDP786481 CTT786477:CTT786481 CJX786477:CJX786481 CAB786477:CAB786481 BQF786477:BQF786481 BGJ786477:BGJ786481 AWN786477:AWN786481 AMR786477:AMR786481 ACV786477:ACV786481 SZ786477:SZ786481 JD786477:JD786481 H786477:H786481 WVP720941:WVP720945 WLT720941:WLT720945 WBX720941:WBX720945 VSB720941:VSB720945 VIF720941:VIF720945 UYJ720941:UYJ720945 UON720941:UON720945 UER720941:UER720945 TUV720941:TUV720945 TKZ720941:TKZ720945 TBD720941:TBD720945 SRH720941:SRH720945 SHL720941:SHL720945 RXP720941:RXP720945 RNT720941:RNT720945 RDX720941:RDX720945 QUB720941:QUB720945 QKF720941:QKF720945 QAJ720941:QAJ720945 PQN720941:PQN720945 PGR720941:PGR720945 OWV720941:OWV720945 OMZ720941:OMZ720945 ODD720941:ODD720945 NTH720941:NTH720945 NJL720941:NJL720945 MZP720941:MZP720945 MPT720941:MPT720945 MFX720941:MFX720945 LWB720941:LWB720945 LMF720941:LMF720945 LCJ720941:LCJ720945 KSN720941:KSN720945 KIR720941:KIR720945 JYV720941:JYV720945 JOZ720941:JOZ720945 JFD720941:JFD720945 IVH720941:IVH720945 ILL720941:ILL720945 IBP720941:IBP720945 HRT720941:HRT720945 HHX720941:HHX720945 GYB720941:GYB720945 GOF720941:GOF720945 GEJ720941:GEJ720945 FUN720941:FUN720945 FKR720941:FKR720945 FAV720941:FAV720945 EQZ720941:EQZ720945 EHD720941:EHD720945 DXH720941:DXH720945 DNL720941:DNL720945 DDP720941:DDP720945 CTT720941:CTT720945 CJX720941:CJX720945 CAB720941:CAB720945 BQF720941:BQF720945 BGJ720941:BGJ720945 AWN720941:AWN720945 AMR720941:AMR720945 ACV720941:ACV720945 SZ720941:SZ720945 JD720941:JD720945 H720941:H720945 WVP655405:WVP655409 WLT655405:WLT655409 WBX655405:WBX655409 VSB655405:VSB655409 VIF655405:VIF655409 UYJ655405:UYJ655409 UON655405:UON655409 UER655405:UER655409 TUV655405:TUV655409 TKZ655405:TKZ655409 TBD655405:TBD655409 SRH655405:SRH655409 SHL655405:SHL655409 RXP655405:RXP655409 RNT655405:RNT655409 RDX655405:RDX655409 QUB655405:QUB655409 QKF655405:QKF655409 QAJ655405:QAJ655409 PQN655405:PQN655409 PGR655405:PGR655409 OWV655405:OWV655409 OMZ655405:OMZ655409 ODD655405:ODD655409 NTH655405:NTH655409 NJL655405:NJL655409 MZP655405:MZP655409 MPT655405:MPT655409 MFX655405:MFX655409 LWB655405:LWB655409 LMF655405:LMF655409 LCJ655405:LCJ655409 KSN655405:KSN655409 KIR655405:KIR655409 JYV655405:JYV655409 JOZ655405:JOZ655409 JFD655405:JFD655409 IVH655405:IVH655409 ILL655405:ILL655409 IBP655405:IBP655409 HRT655405:HRT655409 HHX655405:HHX655409 GYB655405:GYB655409 GOF655405:GOF655409 GEJ655405:GEJ655409 FUN655405:FUN655409 FKR655405:FKR655409 FAV655405:FAV655409 EQZ655405:EQZ655409 EHD655405:EHD655409 DXH655405:DXH655409 DNL655405:DNL655409 DDP655405:DDP655409 CTT655405:CTT655409 CJX655405:CJX655409 CAB655405:CAB655409 BQF655405:BQF655409 BGJ655405:BGJ655409 AWN655405:AWN655409 AMR655405:AMR655409 ACV655405:ACV655409 SZ655405:SZ655409 JD655405:JD655409 H655405:H655409 WVP589869:WVP589873 WLT589869:WLT589873 WBX589869:WBX589873 VSB589869:VSB589873 VIF589869:VIF589873 UYJ589869:UYJ589873 UON589869:UON589873 UER589869:UER589873 TUV589869:TUV589873 TKZ589869:TKZ589873 TBD589869:TBD589873 SRH589869:SRH589873 SHL589869:SHL589873 RXP589869:RXP589873 RNT589869:RNT589873 RDX589869:RDX589873 QUB589869:QUB589873 QKF589869:QKF589873 QAJ589869:QAJ589873 PQN589869:PQN589873 PGR589869:PGR589873 OWV589869:OWV589873 OMZ589869:OMZ589873 ODD589869:ODD589873 NTH589869:NTH589873 NJL589869:NJL589873 MZP589869:MZP589873 MPT589869:MPT589873 MFX589869:MFX589873 LWB589869:LWB589873 LMF589869:LMF589873 LCJ589869:LCJ589873 KSN589869:KSN589873 KIR589869:KIR589873 JYV589869:JYV589873 JOZ589869:JOZ589873 JFD589869:JFD589873 IVH589869:IVH589873 ILL589869:ILL589873 IBP589869:IBP589873 HRT589869:HRT589873 HHX589869:HHX589873 GYB589869:GYB589873 GOF589869:GOF589873 GEJ589869:GEJ589873 FUN589869:FUN589873 FKR589869:FKR589873 FAV589869:FAV589873 EQZ589869:EQZ589873 EHD589869:EHD589873 DXH589869:DXH589873 DNL589869:DNL589873 DDP589869:DDP589873 CTT589869:CTT589873 CJX589869:CJX589873 CAB589869:CAB589873 BQF589869:BQF589873 BGJ589869:BGJ589873 AWN589869:AWN589873 AMR589869:AMR589873 ACV589869:ACV589873 SZ589869:SZ589873 JD589869:JD589873 H589869:H589873 WVP524333:WVP524337 WLT524333:WLT524337 WBX524333:WBX524337 VSB524333:VSB524337 VIF524333:VIF524337 UYJ524333:UYJ524337 UON524333:UON524337 UER524333:UER524337 TUV524333:TUV524337 TKZ524333:TKZ524337 TBD524333:TBD524337 SRH524333:SRH524337 SHL524333:SHL524337 RXP524333:RXP524337 RNT524333:RNT524337 RDX524333:RDX524337 QUB524333:QUB524337 QKF524333:QKF524337 QAJ524333:QAJ524337 PQN524333:PQN524337 PGR524333:PGR524337 OWV524333:OWV524337 OMZ524333:OMZ524337 ODD524333:ODD524337 NTH524333:NTH524337 NJL524333:NJL524337 MZP524333:MZP524337 MPT524333:MPT524337 MFX524333:MFX524337 LWB524333:LWB524337 LMF524333:LMF524337 LCJ524333:LCJ524337 KSN524333:KSN524337 KIR524333:KIR524337 JYV524333:JYV524337 JOZ524333:JOZ524337 JFD524333:JFD524337 IVH524333:IVH524337 ILL524333:ILL524337 IBP524333:IBP524337 HRT524333:HRT524337 HHX524333:HHX524337 GYB524333:GYB524337 GOF524333:GOF524337 GEJ524333:GEJ524337 FUN524333:FUN524337 FKR524333:FKR524337 FAV524333:FAV524337 EQZ524333:EQZ524337 EHD524333:EHD524337 DXH524333:DXH524337 DNL524333:DNL524337 DDP524333:DDP524337 CTT524333:CTT524337 CJX524333:CJX524337 CAB524333:CAB524337 BQF524333:BQF524337 BGJ524333:BGJ524337 AWN524333:AWN524337 AMR524333:AMR524337 ACV524333:ACV524337 SZ524333:SZ524337 JD524333:JD524337 H524333:H524337 WVP458797:WVP458801 WLT458797:WLT458801 WBX458797:WBX458801 VSB458797:VSB458801 VIF458797:VIF458801 UYJ458797:UYJ458801 UON458797:UON458801 UER458797:UER458801 TUV458797:TUV458801 TKZ458797:TKZ458801 TBD458797:TBD458801 SRH458797:SRH458801 SHL458797:SHL458801 RXP458797:RXP458801 RNT458797:RNT458801 RDX458797:RDX458801 QUB458797:QUB458801 QKF458797:QKF458801 QAJ458797:QAJ458801 PQN458797:PQN458801 PGR458797:PGR458801 OWV458797:OWV458801 OMZ458797:OMZ458801 ODD458797:ODD458801 NTH458797:NTH458801 NJL458797:NJL458801 MZP458797:MZP458801 MPT458797:MPT458801 MFX458797:MFX458801 LWB458797:LWB458801 LMF458797:LMF458801 LCJ458797:LCJ458801 KSN458797:KSN458801 KIR458797:KIR458801 JYV458797:JYV458801 JOZ458797:JOZ458801 JFD458797:JFD458801 IVH458797:IVH458801 ILL458797:ILL458801 IBP458797:IBP458801 HRT458797:HRT458801 HHX458797:HHX458801 GYB458797:GYB458801 GOF458797:GOF458801 GEJ458797:GEJ458801 FUN458797:FUN458801 FKR458797:FKR458801 FAV458797:FAV458801 EQZ458797:EQZ458801 EHD458797:EHD458801 DXH458797:DXH458801 DNL458797:DNL458801 DDP458797:DDP458801 CTT458797:CTT458801 CJX458797:CJX458801 CAB458797:CAB458801 BQF458797:BQF458801 BGJ458797:BGJ458801 AWN458797:AWN458801 AMR458797:AMR458801 ACV458797:ACV458801 SZ458797:SZ458801 JD458797:JD458801 H458797:H458801 WVP393261:WVP393265 WLT393261:WLT393265 WBX393261:WBX393265 VSB393261:VSB393265 VIF393261:VIF393265 UYJ393261:UYJ393265 UON393261:UON393265 UER393261:UER393265 TUV393261:TUV393265 TKZ393261:TKZ393265 TBD393261:TBD393265 SRH393261:SRH393265 SHL393261:SHL393265 RXP393261:RXP393265 RNT393261:RNT393265 RDX393261:RDX393265 QUB393261:QUB393265 QKF393261:QKF393265 QAJ393261:QAJ393265 PQN393261:PQN393265 PGR393261:PGR393265 OWV393261:OWV393265 OMZ393261:OMZ393265 ODD393261:ODD393265 NTH393261:NTH393265 NJL393261:NJL393265 MZP393261:MZP393265 MPT393261:MPT393265 MFX393261:MFX393265 LWB393261:LWB393265 LMF393261:LMF393265 LCJ393261:LCJ393265 KSN393261:KSN393265 KIR393261:KIR393265 JYV393261:JYV393265 JOZ393261:JOZ393265 JFD393261:JFD393265 IVH393261:IVH393265 ILL393261:ILL393265 IBP393261:IBP393265 HRT393261:HRT393265 HHX393261:HHX393265 GYB393261:GYB393265 GOF393261:GOF393265 GEJ393261:GEJ393265 FUN393261:FUN393265 FKR393261:FKR393265 FAV393261:FAV393265 EQZ393261:EQZ393265 EHD393261:EHD393265 DXH393261:DXH393265 DNL393261:DNL393265 DDP393261:DDP393265 CTT393261:CTT393265 CJX393261:CJX393265 CAB393261:CAB393265 BQF393261:BQF393265 BGJ393261:BGJ393265 AWN393261:AWN393265 AMR393261:AMR393265 ACV393261:ACV393265 SZ393261:SZ393265 JD393261:JD393265 H393261:H393265 WVP327725:WVP327729 WLT327725:WLT327729 WBX327725:WBX327729 VSB327725:VSB327729 VIF327725:VIF327729 UYJ327725:UYJ327729 UON327725:UON327729 UER327725:UER327729 TUV327725:TUV327729 TKZ327725:TKZ327729 TBD327725:TBD327729 SRH327725:SRH327729 SHL327725:SHL327729 RXP327725:RXP327729 RNT327725:RNT327729 RDX327725:RDX327729 QUB327725:QUB327729 QKF327725:QKF327729 QAJ327725:QAJ327729 PQN327725:PQN327729 PGR327725:PGR327729 OWV327725:OWV327729 OMZ327725:OMZ327729 ODD327725:ODD327729 NTH327725:NTH327729 NJL327725:NJL327729 MZP327725:MZP327729 MPT327725:MPT327729 MFX327725:MFX327729 LWB327725:LWB327729 LMF327725:LMF327729 LCJ327725:LCJ327729 KSN327725:KSN327729 KIR327725:KIR327729 JYV327725:JYV327729 JOZ327725:JOZ327729 JFD327725:JFD327729 IVH327725:IVH327729 ILL327725:ILL327729 IBP327725:IBP327729 HRT327725:HRT327729 HHX327725:HHX327729 GYB327725:GYB327729 GOF327725:GOF327729 GEJ327725:GEJ327729 FUN327725:FUN327729 FKR327725:FKR327729 FAV327725:FAV327729 EQZ327725:EQZ327729 EHD327725:EHD327729 DXH327725:DXH327729 DNL327725:DNL327729 DDP327725:DDP327729 CTT327725:CTT327729 CJX327725:CJX327729 CAB327725:CAB327729 BQF327725:BQF327729 BGJ327725:BGJ327729 AWN327725:AWN327729 AMR327725:AMR327729 ACV327725:ACV327729 SZ327725:SZ327729 JD327725:JD327729 H327725:H327729 WVP262189:WVP262193 WLT262189:WLT262193 WBX262189:WBX262193 VSB262189:VSB262193 VIF262189:VIF262193 UYJ262189:UYJ262193 UON262189:UON262193 UER262189:UER262193 TUV262189:TUV262193 TKZ262189:TKZ262193 TBD262189:TBD262193 SRH262189:SRH262193 SHL262189:SHL262193 RXP262189:RXP262193 RNT262189:RNT262193 RDX262189:RDX262193 QUB262189:QUB262193 QKF262189:QKF262193 QAJ262189:QAJ262193 PQN262189:PQN262193 PGR262189:PGR262193 OWV262189:OWV262193 OMZ262189:OMZ262193 ODD262189:ODD262193 NTH262189:NTH262193 NJL262189:NJL262193 MZP262189:MZP262193 MPT262189:MPT262193 MFX262189:MFX262193 LWB262189:LWB262193 LMF262189:LMF262193 LCJ262189:LCJ262193 KSN262189:KSN262193 KIR262189:KIR262193 JYV262189:JYV262193 JOZ262189:JOZ262193 JFD262189:JFD262193 IVH262189:IVH262193 ILL262189:ILL262193 IBP262189:IBP262193 HRT262189:HRT262193 HHX262189:HHX262193 GYB262189:GYB262193 GOF262189:GOF262193 GEJ262189:GEJ262193 FUN262189:FUN262193 FKR262189:FKR262193 FAV262189:FAV262193 EQZ262189:EQZ262193 EHD262189:EHD262193 DXH262189:DXH262193 DNL262189:DNL262193 DDP262189:DDP262193 CTT262189:CTT262193 CJX262189:CJX262193 CAB262189:CAB262193 BQF262189:BQF262193 BGJ262189:BGJ262193 AWN262189:AWN262193 AMR262189:AMR262193 ACV262189:ACV262193 SZ262189:SZ262193 JD262189:JD262193 H262189:H262193 WVP196653:WVP196657 WLT196653:WLT196657 WBX196653:WBX196657 VSB196653:VSB196657 VIF196653:VIF196657 UYJ196653:UYJ196657 UON196653:UON196657 UER196653:UER196657 TUV196653:TUV196657 TKZ196653:TKZ196657 TBD196653:TBD196657 SRH196653:SRH196657 SHL196653:SHL196657 RXP196653:RXP196657 RNT196653:RNT196657 RDX196653:RDX196657 QUB196653:QUB196657 QKF196653:QKF196657 QAJ196653:QAJ196657 PQN196653:PQN196657 PGR196653:PGR196657 OWV196653:OWV196657 OMZ196653:OMZ196657 ODD196653:ODD196657 NTH196653:NTH196657 NJL196653:NJL196657 MZP196653:MZP196657 MPT196653:MPT196657 MFX196653:MFX196657 LWB196653:LWB196657 LMF196653:LMF196657 LCJ196653:LCJ196657 KSN196653:KSN196657 KIR196653:KIR196657 JYV196653:JYV196657 JOZ196653:JOZ196657 JFD196653:JFD196657 IVH196653:IVH196657 ILL196653:ILL196657 IBP196653:IBP196657 HRT196653:HRT196657 HHX196653:HHX196657 GYB196653:GYB196657 GOF196653:GOF196657 GEJ196653:GEJ196657 FUN196653:FUN196657 FKR196653:FKR196657 FAV196653:FAV196657 EQZ196653:EQZ196657 EHD196653:EHD196657 DXH196653:DXH196657 DNL196653:DNL196657 DDP196653:DDP196657 CTT196653:CTT196657 CJX196653:CJX196657 CAB196653:CAB196657 BQF196653:BQF196657 BGJ196653:BGJ196657 AWN196653:AWN196657 AMR196653:AMR196657 ACV196653:ACV196657 SZ196653:SZ196657 JD196653:JD196657 H196653:H196657 WVP131117:WVP131121 WLT131117:WLT131121 WBX131117:WBX131121 VSB131117:VSB131121 VIF131117:VIF131121 UYJ131117:UYJ131121 UON131117:UON131121 UER131117:UER131121 TUV131117:TUV131121 TKZ131117:TKZ131121 TBD131117:TBD131121 SRH131117:SRH131121 SHL131117:SHL131121 RXP131117:RXP131121 RNT131117:RNT131121 RDX131117:RDX131121 QUB131117:QUB131121 QKF131117:QKF131121 QAJ131117:QAJ131121 PQN131117:PQN131121 PGR131117:PGR131121 OWV131117:OWV131121 OMZ131117:OMZ131121 ODD131117:ODD131121 NTH131117:NTH131121 NJL131117:NJL131121 MZP131117:MZP131121 MPT131117:MPT131121 MFX131117:MFX131121 LWB131117:LWB131121 LMF131117:LMF131121 LCJ131117:LCJ131121 KSN131117:KSN131121 KIR131117:KIR131121 JYV131117:JYV131121 JOZ131117:JOZ131121 JFD131117:JFD131121 IVH131117:IVH131121 ILL131117:ILL131121 IBP131117:IBP131121 HRT131117:HRT131121 HHX131117:HHX131121 GYB131117:GYB131121 GOF131117:GOF131121 GEJ131117:GEJ131121 FUN131117:FUN131121 FKR131117:FKR131121 FAV131117:FAV131121 EQZ131117:EQZ131121 EHD131117:EHD131121 DXH131117:DXH131121 DNL131117:DNL131121 DDP131117:DDP131121 CTT131117:CTT131121 CJX131117:CJX131121 CAB131117:CAB131121 BQF131117:BQF131121 BGJ131117:BGJ131121 AWN131117:AWN131121 AMR131117:AMR131121 ACV131117:ACV131121 SZ131117:SZ131121 JD131117:JD131121 H131117:H131121 WVP65581:WVP65585 WLT65581:WLT65585 WBX65581:WBX65585 VSB65581:VSB65585 VIF65581:VIF65585 UYJ65581:UYJ65585 UON65581:UON65585 UER65581:UER65585 TUV65581:TUV65585 TKZ65581:TKZ65585 TBD65581:TBD65585 SRH65581:SRH65585 SHL65581:SHL65585 RXP65581:RXP65585 RNT65581:RNT65585 RDX65581:RDX65585 QUB65581:QUB65585 QKF65581:QKF65585 QAJ65581:QAJ65585 PQN65581:PQN65585 PGR65581:PGR65585 OWV65581:OWV65585 OMZ65581:OMZ65585 ODD65581:ODD65585 NTH65581:NTH65585 NJL65581:NJL65585 MZP65581:MZP65585 MPT65581:MPT65585 MFX65581:MFX65585 LWB65581:LWB65585 LMF65581:LMF65585 LCJ65581:LCJ65585 KSN65581:KSN65585 KIR65581:KIR65585 JYV65581:JYV65585 JOZ65581:JOZ65585 JFD65581:JFD65585 IVH65581:IVH65585 ILL65581:ILL65585 IBP65581:IBP65585 HRT65581:HRT65585 HHX65581:HHX65585 GYB65581:GYB65585 GOF65581:GOF65585 GEJ65581:GEJ65585 FUN65581:FUN65585 FKR65581:FKR65585 FAV65581:FAV65585 EQZ65581:EQZ65585 EHD65581:EHD65585 DXH65581:DXH65585 DNL65581:DNL65585 DDP65581:DDP65585 CTT65581:CTT65585 CJX65581:CJX65585 CAB65581:CAB65585 BQF65581:BQF65585 BGJ65581:BGJ65585 AWN65581:AWN65585 AMR65581:AMR65585 ACV65581:ACV65585 SZ65581:SZ65585 JD65581:JD65585 H65581:H65585 WVN52:WVN53 WLR52:WLR53 WBV52:WBV53 VRZ52:VRZ53 VID52:VID53 UYH52:UYH53 UOL52:UOL53 UEP52:UEP53 TUT52:TUT53 TKX52:TKX53 TBB52:TBB53 SRF52:SRF53 SHJ52:SHJ53 RXN52:RXN53 RNR52:RNR53 RDV52:RDV53 QTZ52:QTZ53 QKD52:QKD53 QAH52:QAH53 PQL52:PQL53 PGP52:PGP53 OWT52:OWT53 OMX52:OMX53 ODB52:ODB53 NTF52:NTF53 NJJ52:NJJ53 MZN52:MZN53 MPR52:MPR53 MFV52:MFV53 LVZ52:LVZ53 LMD52:LMD53 LCH52:LCH53 KSL52:KSL53 KIP52:KIP53 JYT52:JYT53 JOX52:JOX53 JFB52:JFB53 IVF52:IVF53 ILJ52:ILJ53 IBN52:IBN53 HRR52:HRR53 HHV52:HHV53 GXZ52:GXZ53 GOD52:GOD53 GEH52:GEH53 FUL52:FUL53 FKP52:FKP53 FAT52:FAT53 EQX52:EQX53 EHB52:EHB53 DXF52:DXF53 DNJ52:DNJ53 DDN52:DDN53 CTR52:CTR53 CJV52:CJV53 BZZ52:BZZ53 BQD52:BQD53 BGH52:BGH53 AWL52:AWL53 AMP52:AMP53 ACT52:ACT53 SX52:SX53 JB52:JB53 H52" xr:uid="{62EBE925-368E-4731-A832-E088CBE7160F}">
      <formula1>$H$69:$H$160</formula1>
    </dataValidation>
  </dataValidations>
  <pageMargins left="0.75" right="0.25" top="0.5" bottom="0.3" header="0.5" footer="0.5"/>
  <pageSetup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0C106-2AB4-419C-B46B-CFF930BFFE81}">
  <sheetPr>
    <pageSetUpPr fitToPage="1"/>
  </sheetPr>
  <dimension ref="A1:V401"/>
  <sheetViews>
    <sheetView view="pageBreakPreview" zoomScale="80" zoomScaleNormal="100" zoomScaleSheetLayoutView="80" workbookViewId="0"/>
  </sheetViews>
  <sheetFormatPr defaultColWidth="10" defaultRowHeight="12.75" x14ac:dyDescent="0.2"/>
  <cols>
    <col min="1" max="1" width="2.5703125" style="24" customWidth="1"/>
    <col min="2" max="2" width="7.28515625" style="24" customWidth="1"/>
    <col min="3" max="3" width="23.5703125" style="24" customWidth="1"/>
    <col min="4" max="4" width="9.7109375" style="24" customWidth="1"/>
    <col min="5" max="5" width="9.7109375" style="24" hidden="1" customWidth="1"/>
    <col min="6" max="6" width="4.7109375" style="24" customWidth="1"/>
    <col min="7" max="7" width="14.42578125" style="24" customWidth="1"/>
    <col min="8" max="8" width="11.28515625" style="24" customWidth="1"/>
    <col min="9" max="9" width="11.140625" style="24" bestFit="1" customWidth="1"/>
    <col min="10" max="10" width="13" style="24" customWidth="1"/>
    <col min="11" max="11" width="8.28515625" style="24" customWidth="1"/>
    <col min="12" max="12" width="12.85546875" style="50" bestFit="1" customWidth="1"/>
    <col min="13" max="13" width="12.7109375" style="50" bestFit="1" customWidth="1"/>
    <col min="14" max="15" width="10" style="50"/>
    <col min="16" max="16" width="14.140625" style="50" bestFit="1" customWidth="1"/>
    <col min="17" max="17" width="10" style="50"/>
    <col min="18" max="18" width="11.5703125" style="50" bestFit="1" customWidth="1"/>
    <col min="19" max="19" width="13.28515625" style="50" customWidth="1"/>
    <col min="20" max="20" width="11.5703125" style="50" bestFit="1" customWidth="1"/>
    <col min="21" max="22" width="10" style="50"/>
    <col min="23" max="256" width="10" style="24"/>
    <col min="257" max="257" width="2.5703125" style="24" customWidth="1"/>
    <col min="258" max="258" width="7.28515625" style="24" customWidth="1"/>
    <col min="259" max="259" width="23.5703125" style="24" customWidth="1"/>
    <col min="260" max="260" width="9.7109375" style="24" customWidth="1"/>
    <col min="261" max="261" width="0" style="24" hidden="1" customWidth="1"/>
    <col min="262" max="262" width="4.7109375" style="24" customWidth="1"/>
    <col min="263" max="263" width="14.42578125" style="24" customWidth="1"/>
    <col min="264" max="264" width="11.28515625" style="24" customWidth="1"/>
    <col min="265" max="265" width="10.28515625" style="24" customWidth="1"/>
    <col min="266" max="266" width="13" style="24" customWidth="1"/>
    <col min="267" max="267" width="8.28515625" style="24" customWidth="1"/>
    <col min="268" max="512" width="10" style="24"/>
    <col min="513" max="513" width="2.5703125" style="24" customWidth="1"/>
    <col min="514" max="514" width="7.28515625" style="24" customWidth="1"/>
    <col min="515" max="515" width="23.5703125" style="24" customWidth="1"/>
    <col min="516" max="516" width="9.7109375" style="24" customWidth="1"/>
    <col min="517" max="517" width="0" style="24" hidden="1" customWidth="1"/>
    <col min="518" max="518" width="4.7109375" style="24" customWidth="1"/>
    <col min="519" max="519" width="14.42578125" style="24" customWidth="1"/>
    <col min="520" max="520" width="11.28515625" style="24" customWidth="1"/>
    <col min="521" max="521" width="10.28515625" style="24" customWidth="1"/>
    <col min="522" max="522" width="13" style="24" customWidth="1"/>
    <col min="523" max="523" width="8.28515625" style="24" customWidth="1"/>
    <col min="524" max="768" width="10" style="24"/>
    <col min="769" max="769" width="2.5703125" style="24" customWidth="1"/>
    <col min="770" max="770" width="7.28515625" style="24" customWidth="1"/>
    <col min="771" max="771" width="23.5703125" style="24" customWidth="1"/>
    <col min="772" max="772" width="9.7109375" style="24" customWidth="1"/>
    <col min="773" max="773" width="0" style="24" hidden="1" customWidth="1"/>
    <col min="774" max="774" width="4.7109375" style="24" customWidth="1"/>
    <col min="775" max="775" width="14.42578125" style="24" customWidth="1"/>
    <col min="776" max="776" width="11.28515625" style="24" customWidth="1"/>
    <col min="777" max="777" width="10.28515625" style="24" customWidth="1"/>
    <col min="778" max="778" width="13" style="24" customWidth="1"/>
    <col min="779" max="779" width="8.28515625" style="24" customWidth="1"/>
    <col min="780" max="1024" width="10" style="24"/>
    <col min="1025" max="1025" width="2.5703125" style="24" customWidth="1"/>
    <col min="1026" max="1026" width="7.28515625" style="24" customWidth="1"/>
    <col min="1027" max="1027" width="23.5703125" style="24" customWidth="1"/>
    <col min="1028" max="1028" width="9.7109375" style="24" customWidth="1"/>
    <col min="1029" max="1029" width="0" style="24" hidden="1" customWidth="1"/>
    <col min="1030" max="1030" width="4.7109375" style="24" customWidth="1"/>
    <col min="1031" max="1031" width="14.42578125" style="24" customWidth="1"/>
    <col min="1032" max="1032" width="11.28515625" style="24" customWidth="1"/>
    <col min="1033" max="1033" width="10.28515625" style="24" customWidth="1"/>
    <col min="1034" max="1034" width="13" style="24" customWidth="1"/>
    <col min="1035" max="1035" width="8.28515625" style="24" customWidth="1"/>
    <col min="1036" max="1280" width="10" style="24"/>
    <col min="1281" max="1281" width="2.5703125" style="24" customWidth="1"/>
    <col min="1282" max="1282" width="7.28515625" style="24" customWidth="1"/>
    <col min="1283" max="1283" width="23.5703125" style="24" customWidth="1"/>
    <col min="1284" max="1284" width="9.7109375" style="24" customWidth="1"/>
    <col min="1285" max="1285" width="0" style="24" hidden="1" customWidth="1"/>
    <col min="1286" max="1286" width="4.7109375" style="24" customWidth="1"/>
    <col min="1287" max="1287" width="14.42578125" style="24" customWidth="1"/>
    <col min="1288" max="1288" width="11.28515625" style="24" customWidth="1"/>
    <col min="1289" max="1289" width="10.28515625" style="24" customWidth="1"/>
    <col min="1290" max="1290" width="13" style="24" customWidth="1"/>
    <col min="1291" max="1291" width="8.28515625" style="24" customWidth="1"/>
    <col min="1292" max="1536" width="10" style="24"/>
    <col min="1537" max="1537" width="2.5703125" style="24" customWidth="1"/>
    <col min="1538" max="1538" width="7.28515625" style="24" customWidth="1"/>
    <col min="1539" max="1539" width="23.5703125" style="24" customWidth="1"/>
    <col min="1540" max="1540" width="9.7109375" style="24" customWidth="1"/>
    <col min="1541" max="1541" width="0" style="24" hidden="1" customWidth="1"/>
    <col min="1542" max="1542" width="4.7109375" style="24" customWidth="1"/>
    <col min="1543" max="1543" width="14.42578125" style="24" customWidth="1"/>
    <col min="1544" max="1544" width="11.28515625" style="24" customWidth="1"/>
    <col min="1545" max="1545" width="10.28515625" style="24" customWidth="1"/>
    <col min="1546" max="1546" width="13" style="24" customWidth="1"/>
    <col min="1547" max="1547" width="8.28515625" style="24" customWidth="1"/>
    <col min="1548" max="1792" width="10" style="24"/>
    <col min="1793" max="1793" width="2.5703125" style="24" customWidth="1"/>
    <col min="1794" max="1794" width="7.28515625" style="24" customWidth="1"/>
    <col min="1795" max="1795" width="23.5703125" style="24" customWidth="1"/>
    <col min="1796" max="1796" width="9.7109375" style="24" customWidth="1"/>
    <col min="1797" max="1797" width="0" style="24" hidden="1" customWidth="1"/>
    <col min="1798" max="1798" width="4.7109375" style="24" customWidth="1"/>
    <col min="1799" max="1799" width="14.42578125" style="24" customWidth="1"/>
    <col min="1800" max="1800" width="11.28515625" style="24" customWidth="1"/>
    <col min="1801" max="1801" width="10.28515625" style="24" customWidth="1"/>
    <col min="1802" max="1802" width="13" style="24" customWidth="1"/>
    <col min="1803" max="1803" width="8.28515625" style="24" customWidth="1"/>
    <col min="1804" max="2048" width="10" style="24"/>
    <col min="2049" max="2049" width="2.5703125" style="24" customWidth="1"/>
    <col min="2050" max="2050" width="7.28515625" style="24" customWidth="1"/>
    <col min="2051" max="2051" width="23.5703125" style="24" customWidth="1"/>
    <col min="2052" max="2052" width="9.7109375" style="24" customWidth="1"/>
    <col min="2053" max="2053" width="0" style="24" hidden="1" customWidth="1"/>
    <col min="2054" max="2054" width="4.7109375" style="24" customWidth="1"/>
    <col min="2055" max="2055" width="14.42578125" style="24" customWidth="1"/>
    <col min="2056" max="2056" width="11.28515625" style="24" customWidth="1"/>
    <col min="2057" max="2057" width="10.28515625" style="24" customWidth="1"/>
    <col min="2058" max="2058" width="13" style="24" customWidth="1"/>
    <col min="2059" max="2059" width="8.28515625" style="24" customWidth="1"/>
    <col min="2060" max="2304" width="10" style="24"/>
    <col min="2305" max="2305" width="2.5703125" style="24" customWidth="1"/>
    <col min="2306" max="2306" width="7.28515625" style="24" customWidth="1"/>
    <col min="2307" max="2307" width="23.5703125" style="24" customWidth="1"/>
    <col min="2308" max="2308" width="9.7109375" style="24" customWidth="1"/>
    <col min="2309" max="2309" width="0" style="24" hidden="1" customWidth="1"/>
    <col min="2310" max="2310" width="4.7109375" style="24" customWidth="1"/>
    <col min="2311" max="2311" width="14.42578125" style="24" customWidth="1"/>
    <col min="2312" max="2312" width="11.28515625" style="24" customWidth="1"/>
    <col min="2313" max="2313" width="10.28515625" style="24" customWidth="1"/>
    <col min="2314" max="2314" width="13" style="24" customWidth="1"/>
    <col min="2315" max="2315" width="8.28515625" style="24" customWidth="1"/>
    <col min="2316" max="2560" width="10" style="24"/>
    <col min="2561" max="2561" width="2.5703125" style="24" customWidth="1"/>
    <col min="2562" max="2562" width="7.28515625" style="24" customWidth="1"/>
    <col min="2563" max="2563" width="23.5703125" style="24" customWidth="1"/>
    <col min="2564" max="2564" width="9.7109375" style="24" customWidth="1"/>
    <col min="2565" max="2565" width="0" style="24" hidden="1" customWidth="1"/>
    <col min="2566" max="2566" width="4.7109375" style="24" customWidth="1"/>
    <col min="2567" max="2567" width="14.42578125" style="24" customWidth="1"/>
    <col min="2568" max="2568" width="11.28515625" style="24" customWidth="1"/>
    <col min="2569" max="2569" width="10.28515625" style="24" customWidth="1"/>
    <col min="2570" max="2570" width="13" style="24" customWidth="1"/>
    <col min="2571" max="2571" width="8.28515625" style="24" customWidth="1"/>
    <col min="2572" max="2816" width="10" style="24"/>
    <col min="2817" max="2817" width="2.5703125" style="24" customWidth="1"/>
    <col min="2818" max="2818" width="7.28515625" style="24" customWidth="1"/>
    <col min="2819" max="2819" width="23.5703125" style="24" customWidth="1"/>
    <col min="2820" max="2820" width="9.7109375" style="24" customWidth="1"/>
    <col min="2821" max="2821" width="0" style="24" hidden="1" customWidth="1"/>
    <col min="2822" max="2822" width="4.7109375" style="24" customWidth="1"/>
    <col min="2823" max="2823" width="14.42578125" style="24" customWidth="1"/>
    <col min="2824" max="2824" width="11.28515625" style="24" customWidth="1"/>
    <col min="2825" max="2825" width="10.28515625" style="24" customWidth="1"/>
    <col min="2826" max="2826" width="13" style="24" customWidth="1"/>
    <col min="2827" max="2827" width="8.28515625" style="24" customWidth="1"/>
    <col min="2828" max="3072" width="10" style="24"/>
    <col min="3073" max="3073" width="2.5703125" style="24" customWidth="1"/>
    <col min="3074" max="3074" width="7.28515625" style="24" customWidth="1"/>
    <col min="3075" max="3075" width="23.5703125" style="24" customWidth="1"/>
    <col min="3076" max="3076" width="9.7109375" style="24" customWidth="1"/>
    <col min="3077" max="3077" width="0" style="24" hidden="1" customWidth="1"/>
    <col min="3078" max="3078" width="4.7109375" style="24" customWidth="1"/>
    <col min="3079" max="3079" width="14.42578125" style="24" customWidth="1"/>
    <col min="3080" max="3080" width="11.28515625" style="24" customWidth="1"/>
    <col min="3081" max="3081" width="10.28515625" style="24" customWidth="1"/>
    <col min="3082" max="3082" width="13" style="24" customWidth="1"/>
    <col min="3083" max="3083" width="8.28515625" style="24" customWidth="1"/>
    <col min="3084" max="3328" width="10" style="24"/>
    <col min="3329" max="3329" width="2.5703125" style="24" customWidth="1"/>
    <col min="3330" max="3330" width="7.28515625" style="24" customWidth="1"/>
    <col min="3331" max="3331" width="23.5703125" style="24" customWidth="1"/>
    <col min="3332" max="3332" width="9.7109375" style="24" customWidth="1"/>
    <col min="3333" max="3333" width="0" style="24" hidden="1" customWidth="1"/>
    <col min="3334" max="3334" width="4.7109375" style="24" customWidth="1"/>
    <col min="3335" max="3335" width="14.42578125" style="24" customWidth="1"/>
    <col min="3336" max="3336" width="11.28515625" style="24" customWidth="1"/>
    <col min="3337" max="3337" width="10.28515625" style="24" customWidth="1"/>
    <col min="3338" max="3338" width="13" style="24" customWidth="1"/>
    <col min="3339" max="3339" width="8.28515625" style="24" customWidth="1"/>
    <col min="3340" max="3584" width="10" style="24"/>
    <col min="3585" max="3585" width="2.5703125" style="24" customWidth="1"/>
    <col min="3586" max="3586" width="7.28515625" style="24" customWidth="1"/>
    <col min="3587" max="3587" width="23.5703125" style="24" customWidth="1"/>
    <col min="3588" max="3588" width="9.7109375" style="24" customWidth="1"/>
    <col min="3589" max="3589" width="0" style="24" hidden="1" customWidth="1"/>
    <col min="3590" max="3590" width="4.7109375" style="24" customWidth="1"/>
    <col min="3591" max="3591" width="14.42578125" style="24" customWidth="1"/>
    <col min="3592" max="3592" width="11.28515625" style="24" customWidth="1"/>
    <col min="3593" max="3593" width="10.28515625" style="24" customWidth="1"/>
    <col min="3594" max="3594" width="13" style="24" customWidth="1"/>
    <col min="3595" max="3595" width="8.28515625" style="24" customWidth="1"/>
    <col min="3596" max="3840" width="10" style="24"/>
    <col min="3841" max="3841" width="2.5703125" style="24" customWidth="1"/>
    <col min="3842" max="3842" width="7.28515625" style="24" customWidth="1"/>
    <col min="3843" max="3843" width="23.5703125" style="24" customWidth="1"/>
    <col min="3844" max="3844" width="9.7109375" style="24" customWidth="1"/>
    <col min="3845" max="3845" width="0" style="24" hidden="1" customWidth="1"/>
    <col min="3846" max="3846" width="4.7109375" style="24" customWidth="1"/>
    <col min="3847" max="3847" width="14.42578125" style="24" customWidth="1"/>
    <col min="3848" max="3848" width="11.28515625" style="24" customWidth="1"/>
    <col min="3849" max="3849" width="10.28515625" style="24" customWidth="1"/>
    <col min="3850" max="3850" width="13" style="24" customWidth="1"/>
    <col min="3851" max="3851" width="8.28515625" style="24" customWidth="1"/>
    <col min="3852" max="4096" width="10" style="24"/>
    <col min="4097" max="4097" width="2.5703125" style="24" customWidth="1"/>
    <col min="4098" max="4098" width="7.28515625" style="24" customWidth="1"/>
    <col min="4099" max="4099" width="23.5703125" style="24" customWidth="1"/>
    <col min="4100" max="4100" width="9.7109375" style="24" customWidth="1"/>
    <col min="4101" max="4101" width="0" style="24" hidden="1" customWidth="1"/>
    <col min="4102" max="4102" width="4.7109375" style="24" customWidth="1"/>
    <col min="4103" max="4103" width="14.42578125" style="24" customWidth="1"/>
    <col min="4104" max="4104" width="11.28515625" style="24" customWidth="1"/>
    <col min="4105" max="4105" width="10.28515625" style="24" customWidth="1"/>
    <col min="4106" max="4106" width="13" style="24" customWidth="1"/>
    <col min="4107" max="4107" width="8.28515625" style="24" customWidth="1"/>
    <col min="4108" max="4352" width="10" style="24"/>
    <col min="4353" max="4353" width="2.5703125" style="24" customWidth="1"/>
    <col min="4354" max="4354" width="7.28515625" style="24" customWidth="1"/>
    <col min="4355" max="4355" width="23.5703125" style="24" customWidth="1"/>
    <col min="4356" max="4356" width="9.7109375" style="24" customWidth="1"/>
    <col min="4357" max="4357" width="0" style="24" hidden="1" customWidth="1"/>
    <col min="4358" max="4358" width="4.7109375" style="24" customWidth="1"/>
    <col min="4359" max="4359" width="14.42578125" style="24" customWidth="1"/>
    <col min="4360" max="4360" width="11.28515625" style="24" customWidth="1"/>
    <col min="4361" max="4361" width="10.28515625" style="24" customWidth="1"/>
    <col min="4362" max="4362" width="13" style="24" customWidth="1"/>
    <col min="4363" max="4363" width="8.28515625" style="24" customWidth="1"/>
    <col min="4364" max="4608" width="10" style="24"/>
    <col min="4609" max="4609" width="2.5703125" style="24" customWidth="1"/>
    <col min="4610" max="4610" width="7.28515625" style="24" customWidth="1"/>
    <col min="4611" max="4611" width="23.5703125" style="24" customWidth="1"/>
    <col min="4612" max="4612" width="9.7109375" style="24" customWidth="1"/>
    <col min="4613" max="4613" width="0" style="24" hidden="1" customWidth="1"/>
    <col min="4614" max="4614" width="4.7109375" style="24" customWidth="1"/>
    <col min="4615" max="4615" width="14.42578125" style="24" customWidth="1"/>
    <col min="4616" max="4616" width="11.28515625" style="24" customWidth="1"/>
    <col min="4617" max="4617" width="10.28515625" style="24" customWidth="1"/>
    <col min="4618" max="4618" width="13" style="24" customWidth="1"/>
    <col min="4619" max="4619" width="8.28515625" style="24" customWidth="1"/>
    <col min="4620" max="4864" width="10" style="24"/>
    <col min="4865" max="4865" width="2.5703125" style="24" customWidth="1"/>
    <col min="4866" max="4866" width="7.28515625" style="24" customWidth="1"/>
    <col min="4867" max="4867" width="23.5703125" style="24" customWidth="1"/>
    <col min="4868" max="4868" width="9.7109375" style="24" customWidth="1"/>
    <col min="4869" max="4869" width="0" style="24" hidden="1" customWidth="1"/>
    <col min="4870" max="4870" width="4.7109375" style="24" customWidth="1"/>
    <col min="4871" max="4871" width="14.42578125" style="24" customWidth="1"/>
    <col min="4872" max="4872" width="11.28515625" style="24" customWidth="1"/>
    <col min="4873" max="4873" width="10.28515625" style="24" customWidth="1"/>
    <col min="4874" max="4874" width="13" style="24" customWidth="1"/>
    <col min="4875" max="4875" width="8.28515625" style="24" customWidth="1"/>
    <col min="4876" max="5120" width="10" style="24"/>
    <col min="5121" max="5121" width="2.5703125" style="24" customWidth="1"/>
    <col min="5122" max="5122" width="7.28515625" style="24" customWidth="1"/>
    <col min="5123" max="5123" width="23.5703125" style="24" customWidth="1"/>
    <col min="5124" max="5124" width="9.7109375" style="24" customWidth="1"/>
    <col min="5125" max="5125" width="0" style="24" hidden="1" customWidth="1"/>
    <col min="5126" max="5126" width="4.7109375" style="24" customWidth="1"/>
    <col min="5127" max="5127" width="14.42578125" style="24" customWidth="1"/>
    <col min="5128" max="5128" width="11.28515625" style="24" customWidth="1"/>
    <col min="5129" max="5129" width="10.28515625" style="24" customWidth="1"/>
    <col min="5130" max="5130" width="13" style="24" customWidth="1"/>
    <col min="5131" max="5131" width="8.28515625" style="24" customWidth="1"/>
    <col min="5132" max="5376" width="10" style="24"/>
    <col min="5377" max="5377" width="2.5703125" style="24" customWidth="1"/>
    <col min="5378" max="5378" width="7.28515625" style="24" customWidth="1"/>
    <col min="5379" max="5379" width="23.5703125" style="24" customWidth="1"/>
    <col min="5380" max="5380" width="9.7109375" style="24" customWidth="1"/>
    <col min="5381" max="5381" width="0" style="24" hidden="1" customWidth="1"/>
    <col min="5382" max="5382" width="4.7109375" style="24" customWidth="1"/>
    <col min="5383" max="5383" width="14.42578125" style="24" customWidth="1"/>
    <col min="5384" max="5384" width="11.28515625" style="24" customWidth="1"/>
    <col min="5385" max="5385" width="10.28515625" style="24" customWidth="1"/>
    <col min="5386" max="5386" width="13" style="24" customWidth="1"/>
    <col min="5387" max="5387" width="8.28515625" style="24" customWidth="1"/>
    <col min="5388" max="5632" width="10" style="24"/>
    <col min="5633" max="5633" width="2.5703125" style="24" customWidth="1"/>
    <col min="5634" max="5634" width="7.28515625" style="24" customWidth="1"/>
    <col min="5635" max="5635" width="23.5703125" style="24" customWidth="1"/>
    <col min="5636" max="5636" width="9.7109375" style="24" customWidth="1"/>
    <col min="5637" max="5637" width="0" style="24" hidden="1" customWidth="1"/>
    <col min="5638" max="5638" width="4.7109375" style="24" customWidth="1"/>
    <col min="5639" max="5639" width="14.42578125" style="24" customWidth="1"/>
    <col min="5640" max="5640" width="11.28515625" style="24" customWidth="1"/>
    <col min="5641" max="5641" width="10.28515625" style="24" customWidth="1"/>
    <col min="5642" max="5642" width="13" style="24" customWidth="1"/>
    <col min="5643" max="5643" width="8.28515625" style="24" customWidth="1"/>
    <col min="5644" max="5888" width="10" style="24"/>
    <col min="5889" max="5889" width="2.5703125" style="24" customWidth="1"/>
    <col min="5890" max="5890" width="7.28515625" style="24" customWidth="1"/>
    <col min="5891" max="5891" width="23.5703125" style="24" customWidth="1"/>
    <col min="5892" max="5892" width="9.7109375" style="24" customWidth="1"/>
    <col min="5893" max="5893" width="0" style="24" hidden="1" customWidth="1"/>
    <col min="5894" max="5894" width="4.7109375" style="24" customWidth="1"/>
    <col min="5895" max="5895" width="14.42578125" style="24" customWidth="1"/>
    <col min="5896" max="5896" width="11.28515625" style="24" customWidth="1"/>
    <col min="5897" max="5897" width="10.28515625" style="24" customWidth="1"/>
    <col min="5898" max="5898" width="13" style="24" customWidth="1"/>
    <col min="5899" max="5899" width="8.28515625" style="24" customWidth="1"/>
    <col min="5900" max="6144" width="10" style="24"/>
    <col min="6145" max="6145" width="2.5703125" style="24" customWidth="1"/>
    <col min="6146" max="6146" width="7.28515625" style="24" customWidth="1"/>
    <col min="6147" max="6147" width="23.5703125" style="24" customWidth="1"/>
    <col min="6148" max="6148" width="9.7109375" style="24" customWidth="1"/>
    <col min="6149" max="6149" width="0" style="24" hidden="1" customWidth="1"/>
    <col min="6150" max="6150" width="4.7109375" style="24" customWidth="1"/>
    <col min="6151" max="6151" width="14.42578125" style="24" customWidth="1"/>
    <col min="6152" max="6152" width="11.28515625" style="24" customWidth="1"/>
    <col min="6153" max="6153" width="10.28515625" style="24" customWidth="1"/>
    <col min="6154" max="6154" width="13" style="24" customWidth="1"/>
    <col min="6155" max="6155" width="8.28515625" style="24" customWidth="1"/>
    <col min="6156" max="6400" width="10" style="24"/>
    <col min="6401" max="6401" width="2.5703125" style="24" customWidth="1"/>
    <col min="6402" max="6402" width="7.28515625" style="24" customWidth="1"/>
    <col min="6403" max="6403" width="23.5703125" style="24" customWidth="1"/>
    <col min="6404" max="6404" width="9.7109375" style="24" customWidth="1"/>
    <col min="6405" max="6405" width="0" style="24" hidden="1" customWidth="1"/>
    <col min="6406" max="6406" width="4.7109375" style="24" customWidth="1"/>
    <col min="6407" max="6407" width="14.42578125" style="24" customWidth="1"/>
    <col min="6408" max="6408" width="11.28515625" style="24" customWidth="1"/>
    <col min="6409" max="6409" width="10.28515625" style="24" customWidth="1"/>
    <col min="6410" max="6410" width="13" style="24" customWidth="1"/>
    <col min="6411" max="6411" width="8.28515625" style="24" customWidth="1"/>
    <col min="6412" max="6656" width="10" style="24"/>
    <col min="6657" max="6657" width="2.5703125" style="24" customWidth="1"/>
    <col min="6658" max="6658" width="7.28515625" style="24" customWidth="1"/>
    <col min="6659" max="6659" width="23.5703125" style="24" customWidth="1"/>
    <col min="6660" max="6660" width="9.7109375" style="24" customWidth="1"/>
    <col min="6661" max="6661" width="0" style="24" hidden="1" customWidth="1"/>
    <col min="6662" max="6662" width="4.7109375" style="24" customWidth="1"/>
    <col min="6663" max="6663" width="14.42578125" style="24" customWidth="1"/>
    <col min="6664" max="6664" width="11.28515625" style="24" customWidth="1"/>
    <col min="6665" max="6665" width="10.28515625" style="24" customWidth="1"/>
    <col min="6666" max="6666" width="13" style="24" customWidth="1"/>
    <col min="6667" max="6667" width="8.28515625" style="24" customWidth="1"/>
    <col min="6668" max="6912" width="10" style="24"/>
    <col min="6913" max="6913" width="2.5703125" style="24" customWidth="1"/>
    <col min="6914" max="6914" width="7.28515625" style="24" customWidth="1"/>
    <col min="6915" max="6915" width="23.5703125" style="24" customWidth="1"/>
    <col min="6916" max="6916" width="9.7109375" style="24" customWidth="1"/>
    <col min="6917" max="6917" width="0" style="24" hidden="1" customWidth="1"/>
    <col min="6918" max="6918" width="4.7109375" style="24" customWidth="1"/>
    <col min="6919" max="6919" width="14.42578125" style="24" customWidth="1"/>
    <col min="6920" max="6920" width="11.28515625" style="24" customWidth="1"/>
    <col min="6921" max="6921" width="10.28515625" style="24" customWidth="1"/>
    <col min="6922" max="6922" width="13" style="24" customWidth="1"/>
    <col min="6923" max="6923" width="8.28515625" style="24" customWidth="1"/>
    <col min="6924" max="7168" width="10" style="24"/>
    <col min="7169" max="7169" width="2.5703125" style="24" customWidth="1"/>
    <col min="7170" max="7170" width="7.28515625" style="24" customWidth="1"/>
    <col min="7171" max="7171" width="23.5703125" style="24" customWidth="1"/>
    <col min="7172" max="7172" width="9.7109375" style="24" customWidth="1"/>
    <col min="7173" max="7173" width="0" style="24" hidden="1" customWidth="1"/>
    <col min="7174" max="7174" width="4.7109375" style="24" customWidth="1"/>
    <col min="7175" max="7175" width="14.42578125" style="24" customWidth="1"/>
    <col min="7176" max="7176" width="11.28515625" style="24" customWidth="1"/>
    <col min="7177" max="7177" width="10.28515625" style="24" customWidth="1"/>
    <col min="7178" max="7178" width="13" style="24" customWidth="1"/>
    <col min="7179" max="7179" width="8.28515625" style="24" customWidth="1"/>
    <col min="7180" max="7424" width="10" style="24"/>
    <col min="7425" max="7425" width="2.5703125" style="24" customWidth="1"/>
    <col min="7426" max="7426" width="7.28515625" style="24" customWidth="1"/>
    <col min="7427" max="7427" width="23.5703125" style="24" customWidth="1"/>
    <col min="7428" max="7428" width="9.7109375" style="24" customWidth="1"/>
    <col min="7429" max="7429" width="0" style="24" hidden="1" customWidth="1"/>
    <col min="7430" max="7430" width="4.7109375" style="24" customWidth="1"/>
    <col min="7431" max="7431" width="14.42578125" style="24" customWidth="1"/>
    <col min="7432" max="7432" width="11.28515625" style="24" customWidth="1"/>
    <col min="7433" max="7433" width="10.28515625" style="24" customWidth="1"/>
    <col min="7434" max="7434" width="13" style="24" customWidth="1"/>
    <col min="7435" max="7435" width="8.28515625" style="24" customWidth="1"/>
    <col min="7436" max="7680" width="10" style="24"/>
    <col min="7681" max="7681" width="2.5703125" style="24" customWidth="1"/>
    <col min="7682" max="7682" width="7.28515625" style="24" customWidth="1"/>
    <col min="7683" max="7683" width="23.5703125" style="24" customWidth="1"/>
    <col min="7684" max="7684" width="9.7109375" style="24" customWidth="1"/>
    <col min="7685" max="7685" width="0" style="24" hidden="1" customWidth="1"/>
    <col min="7686" max="7686" width="4.7109375" style="24" customWidth="1"/>
    <col min="7687" max="7687" width="14.42578125" style="24" customWidth="1"/>
    <col min="7688" max="7688" width="11.28515625" style="24" customWidth="1"/>
    <col min="7689" max="7689" width="10.28515625" style="24" customWidth="1"/>
    <col min="7690" max="7690" width="13" style="24" customWidth="1"/>
    <col min="7691" max="7691" width="8.28515625" style="24" customWidth="1"/>
    <col min="7692" max="7936" width="10" style="24"/>
    <col min="7937" max="7937" width="2.5703125" style="24" customWidth="1"/>
    <col min="7938" max="7938" width="7.28515625" style="24" customWidth="1"/>
    <col min="7939" max="7939" width="23.5703125" style="24" customWidth="1"/>
    <col min="7940" max="7940" width="9.7109375" style="24" customWidth="1"/>
    <col min="7941" max="7941" width="0" style="24" hidden="1" customWidth="1"/>
    <col min="7942" max="7942" width="4.7109375" style="24" customWidth="1"/>
    <col min="7943" max="7943" width="14.42578125" style="24" customWidth="1"/>
    <col min="7944" max="7944" width="11.28515625" style="24" customWidth="1"/>
    <col min="7945" max="7945" width="10.28515625" style="24" customWidth="1"/>
    <col min="7946" max="7946" width="13" style="24" customWidth="1"/>
    <col min="7947" max="7947" width="8.28515625" style="24" customWidth="1"/>
    <col min="7948" max="8192" width="10" style="24"/>
    <col min="8193" max="8193" width="2.5703125" style="24" customWidth="1"/>
    <col min="8194" max="8194" width="7.28515625" style="24" customWidth="1"/>
    <col min="8195" max="8195" width="23.5703125" style="24" customWidth="1"/>
    <col min="8196" max="8196" width="9.7109375" style="24" customWidth="1"/>
    <col min="8197" max="8197" width="0" style="24" hidden="1" customWidth="1"/>
    <col min="8198" max="8198" width="4.7109375" style="24" customWidth="1"/>
    <col min="8199" max="8199" width="14.42578125" style="24" customWidth="1"/>
    <col min="8200" max="8200" width="11.28515625" style="24" customWidth="1"/>
    <col min="8201" max="8201" width="10.28515625" style="24" customWidth="1"/>
    <col min="8202" max="8202" width="13" style="24" customWidth="1"/>
    <col min="8203" max="8203" width="8.28515625" style="24" customWidth="1"/>
    <col min="8204" max="8448" width="10" style="24"/>
    <col min="8449" max="8449" width="2.5703125" style="24" customWidth="1"/>
    <col min="8450" max="8450" width="7.28515625" style="24" customWidth="1"/>
    <col min="8451" max="8451" width="23.5703125" style="24" customWidth="1"/>
    <col min="8452" max="8452" width="9.7109375" style="24" customWidth="1"/>
    <col min="8453" max="8453" width="0" style="24" hidden="1" customWidth="1"/>
    <col min="8454" max="8454" width="4.7109375" style="24" customWidth="1"/>
    <col min="8455" max="8455" width="14.42578125" style="24" customWidth="1"/>
    <col min="8456" max="8456" width="11.28515625" style="24" customWidth="1"/>
    <col min="8457" max="8457" width="10.28515625" style="24" customWidth="1"/>
    <col min="8458" max="8458" width="13" style="24" customWidth="1"/>
    <col min="8459" max="8459" width="8.28515625" style="24" customWidth="1"/>
    <col min="8460" max="8704" width="10" style="24"/>
    <col min="8705" max="8705" width="2.5703125" style="24" customWidth="1"/>
    <col min="8706" max="8706" width="7.28515625" style="24" customWidth="1"/>
    <col min="8707" max="8707" width="23.5703125" style="24" customWidth="1"/>
    <col min="8708" max="8708" width="9.7109375" style="24" customWidth="1"/>
    <col min="8709" max="8709" width="0" style="24" hidden="1" customWidth="1"/>
    <col min="8710" max="8710" width="4.7109375" style="24" customWidth="1"/>
    <col min="8711" max="8711" width="14.42578125" style="24" customWidth="1"/>
    <col min="8712" max="8712" width="11.28515625" style="24" customWidth="1"/>
    <col min="8713" max="8713" width="10.28515625" style="24" customWidth="1"/>
    <col min="8714" max="8714" width="13" style="24" customWidth="1"/>
    <col min="8715" max="8715" width="8.28515625" style="24" customWidth="1"/>
    <col min="8716" max="8960" width="10" style="24"/>
    <col min="8961" max="8961" width="2.5703125" style="24" customWidth="1"/>
    <col min="8962" max="8962" width="7.28515625" style="24" customWidth="1"/>
    <col min="8963" max="8963" width="23.5703125" style="24" customWidth="1"/>
    <col min="8964" max="8964" width="9.7109375" style="24" customWidth="1"/>
    <col min="8965" max="8965" width="0" style="24" hidden="1" customWidth="1"/>
    <col min="8966" max="8966" width="4.7109375" style="24" customWidth="1"/>
    <col min="8967" max="8967" width="14.42578125" style="24" customWidth="1"/>
    <col min="8968" max="8968" width="11.28515625" style="24" customWidth="1"/>
    <col min="8969" max="8969" width="10.28515625" style="24" customWidth="1"/>
    <col min="8970" max="8970" width="13" style="24" customWidth="1"/>
    <col min="8971" max="8971" width="8.28515625" style="24" customWidth="1"/>
    <col min="8972" max="9216" width="10" style="24"/>
    <col min="9217" max="9217" width="2.5703125" style="24" customWidth="1"/>
    <col min="9218" max="9218" width="7.28515625" style="24" customWidth="1"/>
    <col min="9219" max="9219" width="23.5703125" style="24" customWidth="1"/>
    <col min="9220" max="9220" width="9.7109375" style="24" customWidth="1"/>
    <col min="9221" max="9221" width="0" style="24" hidden="1" customWidth="1"/>
    <col min="9222" max="9222" width="4.7109375" style="24" customWidth="1"/>
    <col min="9223" max="9223" width="14.42578125" style="24" customWidth="1"/>
    <col min="9224" max="9224" width="11.28515625" style="24" customWidth="1"/>
    <col min="9225" max="9225" width="10.28515625" style="24" customWidth="1"/>
    <col min="9226" max="9226" width="13" style="24" customWidth="1"/>
    <col min="9227" max="9227" width="8.28515625" style="24" customWidth="1"/>
    <col min="9228" max="9472" width="10" style="24"/>
    <col min="9473" max="9473" width="2.5703125" style="24" customWidth="1"/>
    <col min="9474" max="9474" width="7.28515625" style="24" customWidth="1"/>
    <col min="9475" max="9475" width="23.5703125" style="24" customWidth="1"/>
    <col min="9476" max="9476" width="9.7109375" style="24" customWidth="1"/>
    <col min="9477" max="9477" width="0" style="24" hidden="1" customWidth="1"/>
    <col min="9478" max="9478" width="4.7109375" style="24" customWidth="1"/>
    <col min="9479" max="9479" width="14.42578125" style="24" customWidth="1"/>
    <col min="9480" max="9480" width="11.28515625" style="24" customWidth="1"/>
    <col min="9481" max="9481" width="10.28515625" style="24" customWidth="1"/>
    <col min="9482" max="9482" width="13" style="24" customWidth="1"/>
    <col min="9483" max="9483" width="8.28515625" style="24" customWidth="1"/>
    <col min="9484" max="9728" width="10" style="24"/>
    <col min="9729" max="9729" width="2.5703125" style="24" customWidth="1"/>
    <col min="9730" max="9730" width="7.28515625" style="24" customWidth="1"/>
    <col min="9731" max="9731" width="23.5703125" style="24" customWidth="1"/>
    <col min="9732" max="9732" width="9.7109375" style="24" customWidth="1"/>
    <col min="9733" max="9733" width="0" style="24" hidden="1" customWidth="1"/>
    <col min="9734" max="9734" width="4.7109375" style="24" customWidth="1"/>
    <col min="9735" max="9735" width="14.42578125" style="24" customWidth="1"/>
    <col min="9736" max="9736" width="11.28515625" style="24" customWidth="1"/>
    <col min="9737" max="9737" width="10.28515625" style="24" customWidth="1"/>
    <col min="9738" max="9738" width="13" style="24" customWidth="1"/>
    <col min="9739" max="9739" width="8.28515625" style="24" customWidth="1"/>
    <col min="9740" max="9984" width="10" style="24"/>
    <col min="9985" max="9985" width="2.5703125" style="24" customWidth="1"/>
    <col min="9986" max="9986" width="7.28515625" style="24" customWidth="1"/>
    <col min="9987" max="9987" width="23.5703125" style="24" customWidth="1"/>
    <col min="9988" max="9988" width="9.7109375" style="24" customWidth="1"/>
    <col min="9989" max="9989" width="0" style="24" hidden="1" customWidth="1"/>
    <col min="9990" max="9990" width="4.7109375" style="24" customWidth="1"/>
    <col min="9991" max="9991" width="14.42578125" style="24" customWidth="1"/>
    <col min="9992" max="9992" width="11.28515625" style="24" customWidth="1"/>
    <col min="9993" max="9993" width="10.28515625" style="24" customWidth="1"/>
    <col min="9994" max="9994" width="13" style="24" customWidth="1"/>
    <col min="9995" max="9995" width="8.28515625" style="24" customWidth="1"/>
    <col min="9996" max="10240" width="10" style="24"/>
    <col min="10241" max="10241" width="2.5703125" style="24" customWidth="1"/>
    <col min="10242" max="10242" width="7.28515625" style="24" customWidth="1"/>
    <col min="10243" max="10243" width="23.5703125" style="24" customWidth="1"/>
    <col min="10244" max="10244" width="9.7109375" style="24" customWidth="1"/>
    <col min="10245" max="10245" width="0" style="24" hidden="1" customWidth="1"/>
    <col min="10246" max="10246" width="4.7109375" style="24" customWidth="1"/>
    <col min="10247" max="10247" width="14.42578125" style="24" customWidth="1"/>
    <col min="10248" max="10248" width="11.28515625" style="24" customWidth="1"/>
    <col min="10249" max="10249" width="10.28515625" style="24" customWidth="1"/>
    <col min="10250" max="10250" width="13" style="24" customWidth="1"/>
    <col min="10251" max="10251" width="8.28515625" style="24" customWidth="1"/>
    <col min="10252" max="10496" width="10" style="24"/>
    <col min="10497" max="10497" width="2.5703125" style="24" customWidth="1"/>
    <col min="10498" max="10498" width="7.28515625" style="24" customWidth="1"/>
    <col min="10499" max="10499" width="23.5703125" style="24" customWidth="1"/>
    <col min="10500" max="10500" width="9.7109375" style="24" customWidth="1"/>
    <col min="10501" max="10501" width="0" style="24" hidden="1" customWidth="1"/>
    <col min="10502" max="10502" width="4.7109375" style="24" customWidth="1"/>
    <col min="10503" max="10503" width="14.42578125" style="24" customWidth="1"/>
    <col min="10504" max="10504" width="11.28515625" style="24" customWidth="1"/>
    <col min="10505" max="10505" width="10.28515625" style="24" customWidth="1"/>
    <col min="10506" max="10506" width="13" style="24" customWidth="1"/>
    <col min="10507" max="10507" width="8.28515625" style="24" customWidth="1"/>
    <col min="10508" max="10752" width="10" style="24"/>
    <col min="10753" max="10753" width="2.5703125" style="24" customWidth="1"/>
    <col min="10754" max="10754" width="7.28515625" style="24" customWidth="1"/>
    <col min="10755" max="10755" width="23.5703125" style="24" customWidth="1"/>
    <col min="10756" max="10756" width="9.7109375" style="24" customWidth="1"/>
    <col min="10757" max="10757" width="0" style="24" hidden="1" customWidth="1"/>
    <col min="10758" max="10758" width="4.7109375" style="24" customWidth="1"/>
    <col min="10759" max="10759" width="14.42578125" style="24" customWidth="1"/>
    <col min="10760" max="10760" width="11.28515625" style="24" customWidth="1"/>
    <col min="10761" max="10761" width="10.28515625" style="24" customWidth="1"/>
    <col min="10762" max="10762" width="13" style="24" customWidth="1"/>
    <col min="10763" max="10763" width="8.28515625" style="24" customWidth="1"/>
    <col min="10764" max="11008" width="10" style="24"/>
    <col min="11009" max="11009" width="2.5703125" style="24" customWidth="1"/>
    <col min="11010" max="11010" width="7.28515625" style="24" customWidth="1"/>
    <col min="11011" max="11011" width="23.5703125" style="24" customWidth="1"/>
    <col min="11012" max="11012" width="9.7109375" style="24" customWidth="1"/>
    <col min="11013" max="11013" width="0" style="24" hidden="1" customWidth="1"/>
    <col min="11014" max="11014" width="4.7109375" style="24" customWidth="1"/>
    <col min="11015" max="11015" width="14.42578125" style="24" customWidth="1"/>
    <col min="11016" max="11016" width="11.28515625" style="24" customWidth="1"/>
    <col min="11017" max="11017" width="10.28515625" style="24" customWidth="1"/>
    <col min="11018" max="11018" width="13" style="24" customWidth="1"/>
    <col min="11019" max="11019" width="8.28515625" style="24" customWidth="1"/>
    <col min="11020" max="11264" width="10" style="24"/>
    <col min="11265" max="11265" width="2.5703125" style="24" customWidth="1"/>
    <col min="11266" max="11266" width="7.28515625" style="24" customWidth="1"/>
    <col min="11267" max="11267" width="23.5703125" style="24" customWidth="1"/>
    <col min="11268" max="11268" width="9.7109375" style="24" customWidth="1"/>
    <col min="11269" max="11269" width="0" style="24" hidden="1" customWidth="1"/>
    <col min="11270" max="11270" width="4.7109375" style="24" customWidth="1"/>
    <col min="11271" max="11271" width="14.42578125" style="24" customWidth="1"/>
    <col min="11272" max="11272" width="11.28515625" style="24" customWidth="1"/>
    <col min="11273" max="11273" width="10.28515625" style="24" customWidth="1"/>
    <col min="11274" max="11274" width="13" style="24" customWidth="1"/>
    <col min="11275" max="11275" width="8.28515625" style="24" customWidth="1"/>
    <col min="11276" max="11520" width="10" style="24"/>
    <col min="11521" max="11521" width="2.5703125" style="24" customWidth="1"/>
    <col min="11522" max="11522" width="7.28515625" style="24" customWidth="1"/>
    <col min="11523" max="11523" width="23.5703125" style="24" customWidth="1"/>
    <col min="11524" max="11524" width="9.7109375" style="24" customWidth="1"/>
    <col min="11525" max="11525" width="0" style="24" hidden="1" customWidth="1"/>
    <col min="11526" max="11526" width="4.7109375" style="24" customWidth="1"/>
    <col min="11527" max="11527" width="14.42578125" style="24" customWidth="1"/>
    <col min="11528" max="11528" width="11.28515625" style="24" customWidth="1"/>
    <col min="11529" max="11529" width="10.28515625" style="24" customWidth="1"/>
    <col min="11530" max="11530" width="13" style="24" customWidth="1"/>
    <col min="11531" max="11531" width="8.28515625" style="24" customWidth="1"/>
    <col min="11532" max="11776" width="10" style="24"/>
    <col min="11777" max="11777" width="2.5703125" style="24" customWidth="1"/>
    <col min="11778" max="11778" width="7.28515625" style="24" customWidth="1"/>
    <col min="11779" max="11779" width="23.5703125" style="24" customWidth="1"/>
    <col min="11780" max="11780" width="9.7109375" style="24" customWidth="1"/>
    <col min="11781" max="11781" width="0" style="24" hidden="1" customWidth="1"/>
    <col min="11782" max="11782" width="4.7109375" style="24" customWidth="1"/>
    <col min="11783" max="11783" width="14.42578125" style="24" customWidth="1"/>
    <col min="11784" max="11784" width="11.28515625" style="24" customWidth="1"/>
    <col min="11785" max="11785" width="10.28515625" style="24" customWidth="1"/>
    <col min="11786" max="11786" width="13" style="24" customWidth="1"/>
    <col min="11787" max="11787" width="8.28515625" style="24" customWidth="1"/>
    <col min="11788" max="12032" width="10" style="24"/>
    <col min="12033" max="12033" width="2.5703125" style="24" customWidth="1"/>
    <col min="12034" max="12034" width="7.28515625" style="24" customWidth="1"/>
    <col min="12035" max="12035" width="23.5703125" style="24" customWidth="1"/>
    <col min="12036" max="12036" width="9.7109375" style="24" customWidth="1"/>
    <col min="12037" max="12037" width="0" style="24" hidden="1" customWidth="1"/>
    <col min="12038" max="12038" width="4.7109375" style="24" customWidth="1"/>
    <col min="12039" max="12039" width="14.42578125" style="24" customWidth="1"/>
    <col min="12040" max="12040" width="11.28515625" style="24" customWidth="1"/>
    <col min="12041" max="12041" width="10.28515625" style="24" customWidth="1"/>
    <col min="12042" max="12042" width="13" style="24" customWidth="1"/>
    <col min="12043" max="12043" width="8.28515625" style="24" customWidth="1"/>
    <col min="12044" max="12288" width="10" style="24"/>
    <col min="12289" max="12289" width="2.5703125" style="24" customWidth="1"/>
    <col min="12290" max="12290" width="7.28515625" style="24" customWidth="1"/>
    <col min="12291" max="12291" width="23.5703125" style="24" customWidth="1"/>
    <col min="12292" max="12292" width="9.7109375" style="24" customWidth="1"/>
    <col min="12293" max="12293" width="0" style="24" hidden="1" customWidth="1"/>
    <col min="12294" max="12294" width="4.7109375" style="24" customWidth="1"/>
    <col min="12295" max="12295" width="14.42578125" style="24" customWidth="1"/>
    <col min="12296" max="12296" width="11.28515625" style="24" customWidth="1"/>
    <col min="12297" max="12297" width="10.28515625" style="24" customWidth="1"/>
    <col min="12298" max="12298" width="13" style="24" customWidth="1"/>
    <col min="12299" max="12299" width="8.28515625" style="24" customWidth="1"/>
    <col min="12300" max="12544" width="10" style="24"/>
    <col min="12545" max="12545" width="2.5703125" style="24" customWidth="1"/>
    <col min="12546" max="12546" width="7.28515625" style="24" customWidth="1"/>
    <col min="12547" max="12547" width="23.5703125" style="24" customWidth="1"/>
    <col min="12548" max="12548" width="9.7109375" style="24" customWidth="1"/>
    <col min="12549" max="12549" width="0" style="24" hidden="1" customWidth="1"/>
    <col min="12550" max="12550" width="4.7109375" style="24" customWidth="1"/>
    <col min="12551" max="12551" width="14.42578125" style="24" customWidth="1"/>
    <col min="12552" max="12552" width="11.28515625" style="24" customWidth="1"/>
    <col min="12553" max="12553" width="10.28515625" style="24" customWidth="1"/>
    <col min="12554" max="12554" width="13" style="24" customWidth="1"/>
    <col min="12555" max="12555" width="8.28515625" style="24" customWidth="1"/>
    <col min="12556" max="12800" width="10" style="24"/>
    <col min="12801" max="12801" width="2.5703125" style="24" customWidth="1"/>
    <col min="12802" max="12802" width="7.28515625" style="24" customWidth="1"/>
    <col min="12803" max="12803" width="23.5703125" style="24" customWidth="1"/>
    <col min="12804" max="12804" width="9.7109375" style="24" customWidth="1"/>
    <col min="12805" max="12805" width="0" style="24" hidden="1" customWidth="1"/>
    <col min="12806" max="12806" width="4.7109375" style="24" customWidth="1"/>
    <col min="12807" max="12807" width="14.42578125" style="24" customWidth="1"/>
    <col min="12808" max="12808" width="11.28515625" style="24" customWidth="1"/>
    <col min="12809" max="12809" width="10.28515625" style="24" customWidth="1"/>
    <col min="12810" max="12810" width="13" style="24" customWidth="1"/>
    <col min="12811" max="12811" width="8.28515625" style="24" customWidth="1"/>
    <col min="12812" max="13056" width="10" style="24"/>
    <col min="13057" max="13057" width="2.5703125" style="24" customWidth="1"/>
    <col min="13058" max="13058" width="7.28515625" style="24" customWidth="1"/>
    <col min="13059" max="13059" width="23.5703125" style="24" customWidth="1"/>
    <col min="13060" max="13060" width="9.7109375" style="24" customWidth="1"/>
    <col min="13061" max="13061" width="0" style="24" hidden="1" customWidth="1"/>
    <col min="13062" max="13062" width="4.7109375" style="24" customWidth="1"/>
    <col min="13063" max="13063" width="14.42578125" style="24" customWidth="1"/>
    <col min="13064" max="13064" width="11.28515625" style="24" customWidth="1"/>
    <col min="13065" max="13065" width="10.28515625" style="24" customWidth="1"/>
    <col min="13066" max="13066" width="13" style="24" customWidth="1"/>
    <col min="13067" max="13067" width="8.28515625" style="24" customWidth="1"/>
    <col min="13068" max="13312" width="10" style="24"/>
    <col min="13313" max="13313" width="2.5703125" style="24" customWidth="1"/>
    <col min="13314" max="13314" width="7.28515625" style="24" customWidth="1"/>
    <col min="13315" max="13315" width="23.5703125" style="24" customWidth="1"/>
    <col min="13316" max="13316" width="9.7109375" style="24" customWidth="1"/>
    <col min="13317" max="13317" width="0" style="24" hidden="1" customWidth="1"/>
    <col min="13318" max="13318" width="4.7109375" style="24" customWidth="1"/>
    <col min="13319" max="13319" width="14.42578125" style="24" customWidth="1"/>
    <col min="13320" max="13320" width="11.28515625" style="24" customWidth="1"/>
    <col min="13321" max="13321" width="10.28515625" style="24" customWidth="1"/>
    <col min="13322" max="13322" width="13" style="24" customWidth="1"/>
    <col min="13323" max="13323" width="8.28515625" style="24" customWidth="1"/>
    <col min="13324" max="13568" width="10" style="24"/>
    <col min="13569" max="13569" width="2.5703125" style="24" customWidth="1"/>
    <col min="13570" max="13570" width="7.28515625" style="24" customWidth="1"/>
    <col min="13571" max="13571" width="23.5703125" style="24" customWidth="1"/>
    <col min="13572" max="13572" width="9.7109375" style="24" customWidth="1"/>
    <col min="13573" max="13573" width="0" style="24" hidden="1" customWidth="1"/>
    <col min="13574" max="13574" width="4.7109375" style="24" customWidth="1"/>
    <col min="13575" max="13575" width="14.42578125" style="24" customWidth="1"/>
    <col min="13576" max="13576" width="11.28515625" style="24" customWidth="1"/>
    <col min="13577" max="13577" width="10.28515625" style="24" customWidth="1"/>
    <col min="13578" max="13578" width="13" style="24" customWidth="1"/>
    <col min="13579" max="13579" width="8.28515625" style="24" customWidth="1"/>
    <col min="13580" max="13824" width="10" style="24"/>
    <col min="13825" max="13825" width="2.5703125" style="24" customWidth="1"/>
    <col min="13826" max="13826" width="7.28515625" style="24" customWidth="1"/>
    <col min="13827" max="13827" width="23.5703125" style="24" customWidth="1"/>
    <col min="13828" max="13828" width="9.7109375" style="24" customWidth="1"/>
    <col min="13829" max="13829" width="0" style="24" hidden="1" customWidth="1"/>
    <col min="13830" max="13830" width="4.7109375" style="24" customWidth="1"/>
    <col min="13831" max="13831" width="14.42578125" style="24" customWidth="1"/>
    <col min="13832" max="13832" width="11.28515625" style="24" customWidth="1"/>
    <col min="13833" max="13833" width="10.28515625" style="24" customWidth="1"/>
    <col min="13834" max="13834" width="13" style="24" customWidth="1"/>
    <col min="13835" max="13835" width="8.28515625" style="24" customWidth="1"/>
    <col min="13836" max="14080" width="10" style="24"/>
    <col min="14081" max="14081" width="2.5703125" style="24" customWidth="1"/>
    <col min="14082" max="14082" width="7.28515625" style="24" customWidth="1"/>
    <col min="14083" max="14083" width="23.5703125" style="24" customWidth="1"/>
    <col min="14084" max="14084" width="9.7109375" style="24" customWidth="1"/>
    <col min="14085" max="14085" width="0" style="24" hidden="1" customWidth="1"/>
    <col min="14086" max="14086" width="4.7109375" style="24" customWidth="1"/>
    <col min="14087" max="14087" width="14.42578125" style="24" customWidth="1"/>
    <col min="14088" max="14088" width="11.28515625" style="24" customWidth="1"/>
    <col min="14089" max="14089" width="10.28515625" style="24" customWidth="1"/>
    <col min="14090" max="14090" width="13" style="24" customWidth="1"/>
    <col min="14091" max="14091" width="8.28515625" style="24" customWidth="1"/>
    <col min="14092" max="14336" width="10" style="24"/>
    <col min="14337" max="14337" width="2.5703125" style="24" customWidth="1"/>
    <col min="14338" max="14338" width="7.28515625" style="24" customWidth="1"/>
    <col min="14339" max="14339" width="23.5703125" style="24" customWidth="1"/>
    <col min="14340" max="14340" width="9.7109375" style="24" customWidth="1"/>
    <col min="14341" max="14341" width="0" style="24" hidden="1" customWidth="1"/>
    <col min="14342" max="14342" width="4.7109375" style="24" customWidth="1"/>
    <col min="14343" max="14343" width="14.42578125" style="24" customWidth="1"/>
    <col min="14344" max="14344" width="11.28515625" style="24" customWidth="1"/>
    <col min="14345" max="14345" width="10.28515625" style="24" customWidth="1"/>
    <col min="14346" max="14346" width="13" style="24" customWidth="1"/>
    <col min="14347" max="14347" width="8.28515625" style="24" customWidth="1"/>
    <col min="14348" max="14592" width="10" style="24"/>
    <col min="14593" max="14593" width="2.5703125" style="24" customWidth="1"/>
    <col min="14594" max="14594" width="7.28515625" style="24" customWidth="1"/>
    <col min="14595" max="14595" width="23.5703125" style="24" customWidth="1"/>
    <col min="14596" max="14596" width="9.7109375" style="24" customWidth="1"/>
    <col min="14597" max="14597" width="0" style="24" hidden="1" customWidth="1"/>
    <col min="14598" max="14598" width="4.7109375" style="24" customWidth="1"/>
    <col min="14599" max="14599" width="14.42578125" style="24" customWidth="1"/>
    <col min="14600" max="14600" width="11.28515625" style="24" customWidth="1"/>
    <col min="14601" max="14601" width="10.28515625" style="24" customWidth="1"/>
    <col min="14602" max="14602" width="13" style="24" customWidth="1"/>
    <col min="14603" max="14603" width="8.28515625" style="24" customWidth="1"/>
    <col min="14604" max="14848" width="10" style="24"/>
    <col min="14849" max="14849" width="2.5703125" style="24" customWidth="1"/>
    <col min="14850" max="14850" width="7.28515625" style="24" customWidth="1"/>
    <col min="14851" max="14851" width="23.5703125" style="24" customWidth="1"/>
    <col min="14852" max="14852" width="9.7109375" style="24" customWidth="1"/>
    <col min="14853" max="14853" width="0" style="24" hidden="1" customWidth="1"/>
    <col min="14854" max="14854" width="4.7109375" style="24" customWidth="1"/>
    <col min="14855" max="14855" width="14.42578125" style="24" customWidth="1"/>
    <col min="14856" max="14856" width="11.28515625" style="24" customWidth="1"/>
    <col min="14857" max="14857" width="10.28515625" style="24" customWidth="1"/>
    <col min="14858" max="14858" width="13" style="24" customWidth="1"/>
    <col min="14859" max="14859" width="8.28515625" style="24" customWidth="1"/>
    <col min="14860" max="15104" width="10" style="24"/>
    <col min="15105" max="15105" width="2.5703125" style="24" customWidth="1"/>
    <col min="15106" max="15106" width="7.28515625" style="24" customWidth="1"/>
    <col min="15107" max="15107" width="23.5703125" style="24" customWidth="1"/>
    <col min="15108" max="15108" width="9.7109375" style="24" customWidth="1"/>
    <col min="15109" max="15109" width="0" style="24" hidden="1" customWidth="1"/>
    <col min="15110" max="15110" width="4.7109375" style="24" customWidth="1"/>
    <col min="15111" max="15111" width="14.42578125" style="24" customWidth="1"/>
    <col min="15112" max="15112" width="11.28515625" style="24" customWidth="1"/>
    <col min="15113" max="15113" width="10.28515625" style="24" customWidth="1"/>
    <col min="15114" max="15114" width="13" style="24" customWidth="1"/>
    <col min="15115" max="15115" width="8.28515625" style="24" customWidth="1"/>
    <col min="15116" max="15360" width="10" style="24"/>
    <col min="15361" max="15361" width="2.5703125" style="24" customWidth="1"/>
    <col min="15362" max="15362" width="7.28515625" style="24" customWidth="1"/>
    <col min="15363" max="15363" width="23.5703125" style="24" customWidth="1"/>
    <col min="15364" max="15364" width="9.7109375" style="24" customWidth="1"/>
    <col min="15365" max="15365" width="0" style="24" hidden="1" customWidth="1"/>
    <col min="15366" max="15366" width="4.7109375" style="24" customWidth="1"/>
    <col min="15367" max="15367" width="14.42578125" style="24" customWidth="1"/>
    <col min="15368" max="15368" width="11.28515625" style="24" customWidth="1"/>
    <col min="15369" max="15369" width="10.28515625" style="24" customWidth="1"/>
    <col min="15370" max="15370" width="13" style="24" customWidth="1"/>
    <col min="15371" max="15371" width="8.28515625" style="24" customWidth="1"/>
    <col min="15372" max="15616" width="10" style="24"/>
    <col min="15617" max="15617" width="2.5703125" style="24" customWidth="1"/>
    <col min="15618" max="15618" width="7.28515625" style="24" customWidth="1"/>
    <col min="15619" max="15619" width="23.5703125" style="24" customWidth="1"/>
    <col min="15620" max="15620" width="9.7109375" style="24" customWidth="1"/>
    <col min="15621" max="15621" width="0" style="24" hidden="1" customWidth="1"/>
    <col min="15622" max="15622" width="4.7109375" style="24" customWidth="1"/>
    <col min="15623" max="15623" width="14.42578125" style="24" customWidth="1"/>
    <col min="15624" max="15624" width="11.28515625" style="24" customWidth="1"/>
    <col min="15625" max="15625" width="10.28515625" style="24" customWidth="1"/>
    <col min="15626" max="15626" width="13" style="24" customWidth="1"/>
    <col min="15627" max="15627" width="8.28515625" style="24" customWidth="1"/>
    <col min="15628" max="15872" width="10" style="24"/>
    <col min="15873" max="15873" width="2.5703125" style="24" customWidth="1"/>
    <col min="15874" max="15874" width="7.28515625" style="24" customWidth="1"/>
    <col min="15875" max="15875" width="23.5703125" style="24" customWidth="1"/>
    <col min="15876" max="15876" width="9.7109375" style="24" customWidth="1"/>
    <col min="15877" max="15877" width="0" style="24" hidden="1" customWidth="1"/>
    <col min="15878" max="15878" width="4.7109375" style="24" customWidth="1"/>
    <col min="15879" max="15879" width="14.42578125" style="24" customWidth="1"/>
    <col min="15880" max="15880" width="11.28515625" style="24" customWidth="1"/>
    <col min="15881" max="15881" width="10.28515625" style="24" customWidth="1"/>
    <col min="15882" max="15882" width="13" style="24" customWidth="1"/>
    <col min="15883" max="15883" width="8.28515625" style="24" customWidth="1"/>
    <col min="15884" max="16128" width="10" style="24"/>
    <col min="16129" max="16129" width="2.5703125" style="24" customWidth="1"/>
    <col min="16130" max="16130" width="7.28515625" style="24" customWidth="1"/>
    <col min="16131" max="16131" width="23.5703125" style="24" customWidth="1"/>
    <col min="16132" max="16132" width="9.7109375" style="24" customWidth="1"/>
    <col min="16133" max="16133" width="0" style="24" hidden="1" customWidth="1"/>
    <col min="16134" max="16134" width="4.7109375" style="24" customWidth="1"/>
    <col min="16135" max="16135" width="14.42578125" style="24" customWidth="1"/>
    <col min="16136" max="16136" width="11.28515625" style="24" customWidth="1"/>
    <col min="16137" max="16137" width="10.28515625" style="24" customWidth="1"/>
    <col min="16138" max="16138" width="13" style="24" customWidth="1"/>
    <col min="16139" max="16139" width="8.28515625" style="24" customWidth="1"/>
    <col min="16140" max="16384" width="10" style="24"/>
  </cols>
  <sheetData>
    <row r="1" spans="2:19" ht="12" customHeight="1" x14ac:dyDescent="0.2">
      <c r="B1" s="26" t="str">
        <f>'6.1_R'!B1</f>
        <v>PacifiCorp</v>
      </c>
      <c r="D1" s="25"/>
      <c r="E1" s="25"/>
      <c r="F1" s="25"/>
      <c r="G1" s="25"/>
      <c r="H1" s="25"/>
      <c r="I1" s="25"/>
      <c r="J1" s="25" t="s">
        <v>189</v>
      </c>
      <c r="K1" s="25" t="s">
        <v>190</v>
      </c>
    </row>
    <row r="2" spans="2:19" ht="12" customHeight="1" x14ac:dyDescent="0.2">
      <c r="B2" s="26" t="str">
        <f>'6.1_R'!B2</f>
        <v>Washington 2023 General Rate Case</v>
      </c>
      <c r="D2" s="25"/>
      <c r="E2" s="25"/>
      <c r="F2" s="25"/>
      <c r="G2" s="25"/>
      <c r="H2" s="25"/>
      <c r="I2" s="25"/>
      <c r="J2" s="25"/>
      <c r="K2" s="25"/>
      <c r="S2" s="13"/>
    </row>
    <row r="3" spans="2:19" ht="12" customHeight="1" x14ac:dyDescent="0.2">
      <c r="B3" s="26" t="str">
        <f>'6.1_R'!B3</f>
        <v>Pro Forma Depreciation and Amortization Expense - Year 1</v>
      </c>
      <c r="D3" s="25"/>
      <c r="E3" s="25"/>
      <c r="F3" s="25"/>
      <c r="G3" s="25"/>
      <c r="H3" s="25"/>
      <c r="I3" s="25"/>
      <c r="J3" s="25"/>
      <c r="K3" s="25"/>
      <c r="S3" s="13"/>
    </row>
    <row r="4" spans="2:19" ht="12" customHeight="1" x14ac:dyDescent="0.2">
      <c r="D4" s="25"/>
      <c r="E4" s="25"/>
      <c r="F4" s="25"/>
      <c r="G4" s="25"/>
      <c r="H4" s="25"/>
      <c r="I4" s="25"/>
      <c r="J4" s="25"/>
      <c r="K4" s="25"/>
      <c r="S4" s="13"/>
    </row>
    <row r="5" spans="2:19" ht="12" customHeight="1" x14ac:dyDescent="0.2">
      <c r="D5" s="25"/>
      <c r="E5" s="25"/>
      <c r="F5" s="25"/>
      <c r="G5" s="25"/>
      <c r="H5" s="25"/>
      <c r="I5" s="25"/>
      <c r="J5" s="25"/>
      <c r="K5" s="25"/>
      <c r="S5" s="13"/>
    </row>
    <row r="6" spans="2:19" ht="12" customHeight="1" x14ac:dyDescent="0.2">
      <c r="D6" s="25"/>
      <c r="E6" s="25"/>
      <c r="F6" s="25"/>
      <c r="G6" s="25" t="s">
        <v>2</v>
      </c>
      <c r="H6" s="25"/>
      <c r="I6" s="25"/>
      <c r="J6" s="25" t="s">
        <v>3</v>
      </c>
      <c r="K6" s="25"/>
      <c r="S6" s="13"/>
    </row>
    <row r="7" spans="2:19" ht="12" customHeight="1" x14ac:dyDescent="0.2">
      <c r="D7" s="27" t="s">
        <v>4</v>
      </c>
      <c r="E7" s="27"/>
      <c r="F7" s="27" t="s">
        <v>5</v>
      </c>
      <c r="G7" s="27" t="s">
        <v>6</v>
      </c>
      <c r="H7" s="27" t="s">
        <v>7</v>
      </c>
      <c r="I7" s="27" t="s">
        <v>8</v>
      </c>
      <c r="J7" s="27" t="s">
        <v>9</v>
      </c>
      <c r="K7" s="27" t="s">
        <v>10</v>
      </c>
      <c r="S7" s="13"/>
    </row>
    <row r="8" spans="2:19" ht="12" customHeight="1" x14ac:dyDescent="0.2">
      <c r="B8" s="48" t="s">
        <v>11</v>
      </c>
      <c r="D8" s="25"/>
      <c r="E8" s="25"/>
      <c r="F8" s="25"/>
      <c r="G8" s="25"/>
      <c r="H8" s="25"/>
      <c r="I8" s="25"/>
      <c r="J8" s="28"/>
      <c r="K8" s="25"/>
      <c r="P8" s="51"/>
      <c r="Q8" s="51"/>
      <c r="R8" s="51"/>
      <c r="S8" s="13"/>
    </row>
    <row r="9" spans="2:19" ht="12" customHeight="1" x14ac:dyDescent="0.2">
      <c r="B9" s="32" t="s">
        <v>57</v>
      </c>
      <c r="D9" s="25" t="s">
        <v>56</v>
      </c>
      <c r="E9" s="25" t="str">
        <f t="shared" ref="E9:E35" si="0">D9&amp;H9</f>
        <v>404IPCA</v>
      </c>
      <c r="F9" s="19" t="s">
        <v>176</v>
      </c>
      <c r="G9" s="28">
        <f ca="1">SUMIF('6.1.2_R &amp; 6.1.3_R'!$H$87:$H$133,'6.1.1_R'!E9,'6.1.2_R &amp; 6.1.3_R'!$K$87:$K$133)</f>
        <v>-1673.3500000000001</v>
      </c>
      <c r="H9" s="49" t="s">
        <v>31</v>
      </c>
      <c r="I9" s="20" t="s">
        <v>26</v>
      </c>
      <c r="J9" s="23">
        <v>0</v>
      </c>
      <c r="K9" s="25"/>
      <c r="L9" s="87"/>
      <c r="M9" s="88"/>
      <c r="P9" s="13"/>
      <c r="R9" s="13"/>
    </row>
    <row r="10" spans="2:19" ht="12" customHeight="1" x14ac:dyDescent="0.2">
      <c r="B10" s="156" t="s">
        <v>57</v>
      </c>
      <c r="C10" s="157"/>
      <c r="D10" s="158" t="s">
        <v>56</v>
      </c>
      <c r="E10" s="158" t="str">
        <f t="shared" si="0"/>
        <v>404IPCN</v>
      </c>
      <c r="F10" s="159" t="s">
        <v>176</v>
      </c>
      <c r="G10" s="160">
        <f ca="1">SUMIF('6.1.2_R &amp; 6.1.3_R'!$H$87:$H$133,'6.1.1_R'!E10,'6.1.2_R &amp; 6.1.3_R'!$K$87:$K$133)</f>
        <v>-634416.21474228054</v>
      </c>
      <c r="H10" s="161" t="s">
        <v>44</v>
      </c>
      <c r="I10" s="163">
        <v>6.742981175467383E-2</v>
      </c>
      <c r="J10" s="162">
        <f t="shared" ref="J10:J33" ca="1" si="1">G10*I10</f>
        <v>-42778.565934184706</v>
      </c>
      <c r="K10" s="25"/>
      <c r="L10" s="87"/>
      <c r="M10" s="88"/>
      <c r="P10" s="13"/>
      <c r="R10" s="13"/>
    </row>
    <row r="11" spans="2:19" ht="12" customHeight="1" x14ac:dyDescent="0.2">
      <c r="B11" s="32" t="s">
        <v>57</v>
      </c>
      <c r="D11" s="25" t="s">
        <v>56</v>
      </c>
      <c r="E11" s="25" t="str">
        <f t="shared" si="0"/>
        <v>404IPJBG</v>
      </c>
      <c r="F11" s="19" t="s">
        <v>176</v>
      </c>
      <c r="G11" s="28">
        <f ca="1">SUMIF('6.1.2_R &amp; 6.1.3_R'!$H$87:$H$133,'6.1.1_R'!E11,'6.1.2_R &amp; 6.1.3_R'!$K$87:$K$133)</f>
        <v>-10557.809999999998</v>
      </c>
      <c r="H11" s="49" t="s">
        <v>18</v>
      </c>
      <c r="I11" s="20">
        <v>0.22162982918040364</v>
      </c>
      <c r="J11" s="23">
        <f t="shared" ca="1" si="1"/>
        <v>-2339.9256268191566</v>
      </c>
      <c r="K11" s="25"/>
      <c r="L11" s="87"/>
      <c r="M11" s="89"/>
      <c r="P11" s="13"/>
      <c r="R11" s="13"/>
    </row>
    <row r="12" spans="2:19" ht="12" customHeight="1" x14ac:dyDescent="0.2">
      <c r="B12" s="32" t="s">
        <v>57</v>
      </c>
      <c r="D12" s="25" t="s">
        <v>56</v>
      </c>
      <c r="E12" s="25" t="str">
        <f t="shared" si="0"/>
        <v>404IPOTHER</v>
      </c>
      <c r="F12" s="19" t="s">
        <v>176</v>
      </c>
      <c r="G12" s="28">
        <f>SUMIF('6.1.2_R &amp; 6.1.3_R'!$H$87:$H$133,'6.1.1_R'!E12,'6.1.2_R &amp; 6.1.3_R'!$K$87:$K$133)</f>
        <v>0</v>
      </c>
      <c r="H12" s="49" t="s">
        <v>17</v>
      </c>
      <c r="I12" s="20">
        <v>0</v>
      </c>
      <c r="J12" s="23">
        <f t="shared" si="1"/>
        <v>0</v>
      </c>
      <c r="K12" s="25"/>
      <c r="L12" s="87"/>
      <c r="M12" s="89"/>
      <c r="P12" s="13"/>
      <c r="R12" s="13"/>
    </row>
    <row r="13" spans="2:19" ht="12" customHeight="1" x14ac:dyDescent="0.2">
      <c r="B13" s="32" t="s">
        <v>57</v>
      </c>
      <c r="D13" s="25" t="s">
        <v>56</v>
      </c>
      <c r="E13" s="25" t="str">
        <f t="shared" si="0"/>
        <v>404IPID</v>
      </c>
      <c r="F13" s="19" t="s">
        <v>176</v>
      </c>
      <c r="G13" s="28">
        <f ca="1">SUMIF('6.1.2_R &amp; 6.1.3_R'!$H$87:$H$133,'6.1.1_R'!E13,'6.1.2_R &amp; 6.1.3_R'!$K$87:$K$133)</f>
        <v>-347.9050426965041</v>
      </c>
      <c r="H13" s="49" t="s">
        <v>32</v>
      </c>
      <c r="I13" s="20" t="s">
        <v>26</v>
      </c>
      <c r="J13" s="23">
        <v>0</v>
      </c>
      <c r="K13" s="25"/>
      <c r="L13" s="87"/>
      <c r="M13" s="89"/>
      <c r="P13" s="13"/>
      <c r="R13" s="13"/>
    </row>
    <row r="14" spans="2:19" ht="12" customHeight="1" x14ac:dyDescent="0.2">
      <c r="B14" s="32" t="s">
        <v>57</v>
      </c>
      <c r="D14" s="25" t="s">
        <v>56</v>
      </c>
      <c r="E14" s="25" t="str">
        <f t="shared" si="0"/>
        <v>404IPOR</v>
      </c>
      <c r="F14" s="19" t="s">
        <v>176</v>
      </c>
      <c r="G14" s="28">
        <f ca="1">SUMIF('6.1.2_R &amp; 6.1.3_R'!$H$87:$H$133,'6.1.1_R'!E14,'6.1.2_R &amp; 6.1.3_R'!$K$87:$K$133)</f>
        <v>-189.68475639751705</v>
      </c>
      <c r="H14" s="49" t="s">
        <v>33</v>
      </c>
      <c r="I14" s="20" t="s">
        <v>26</v>
      </c>
      <c r="J14" s="23">
        <v>0</v>
      </c>
      <c r="K14" s="25"/>
      <c r="L14" s="87"/>
      <c r="M14" s="89"/>
      <c r="P14" s="13"/>
      <c r="R14" s="13"/>
    </row>
    <row r="15" spans="2:19" ht="12" customHeight="1" x14ac:dyDescent="0.2">
      <c r="B15" s="32" t="s">
        <v>57</v>
      </c>
      <c r="D15" s="25" t="s">
        <v>56</v>
      </c>
      <c r="E15" s="25" t="str">
        <f t="shared" si="0"/>
        <v>404IPCAEE</v>
      </c>
      <c r="F15" s="19" t="s">
        <v>176</v>
      </c>
      <c r="G15" s="28">
        <f ca="1">SUMIF('6.1.2_R &amp; 6.1.3_R'!$H$87:$H$133,'6.1.1_R'!E15,'6.1.2_R &amp; 6.1.3_R'!$K$87:$K$133)</f>
        <v>-1863.9720940325815</v>
      </c>
      <c r="H15" s="49" t="s">
        <v>45</v>
      </c>
      <c r="I15" s="20">
        <v>0</v>
      </c>
      <c r="J15" s="23">
        <f t="shared" ca="1" si="1"/>
        <v>0</v>
      </c>
      <c r="K15" s="25"/>
      <c r="L15" s="87"/>
      <c r="M15" s="88"/>
      <c r="P15" s="13"/>
      <c r="R15" s="13"/>
    </row>
    <row r="16" spans="2:19" ht="12" customHeight="1" x14ac:dyDescent="0.2">
      <c r="B16" s="156" t="s">
        <v>57</v>
      </c>
      <c r="C16" s="157"/>
      <c r="D16" s="158" t="s">
        <v>56</v>
      </c>
      <c r="E16" s="158" t="str">
        <f t="shared" si="0"/>
        <v>404IPSG</v>
      </c>
      <c r="F16" s="159" t="s">
        <v>176</v>
      </c>
      <c r="G16" s="160">
        <f ca="1">SUMIF('6.1.2_R &amp; 6.1.3_R'!$H$87:$H$133,'6.1.1_R'!E16,'6.1.2_R &amp; 6.1.3_R'!$K$87:$K$133)</f>
        <v>-7865861.347682761</v>
      </c>
      <c r="H16" s="161" t="s">
        <v>16</v>
      </c>
      <c r="I16" s="163">
        <v>7.9787774498314715E-2</v>
      </c>
      <c r="J16" s="162">
        <f t="shared" ca="1" si="1"/>
        <v>-627599.571443922</v>
      </c>
      <c r="K16" s="25"/>
      <c r="L16" s="87"/>
      <c r="M16" s="88"/>
      <c r="P16" s="13"/>
      <c r="R16" s="13"/>
    </row>
    <row r="17" spans="2:18" ht="12" customHeight="1" x14ac:dyDescent="0.2">
      <c r="B17" s="156" t="s">
        <v>57</v>
      </c>
      <c r="C17" s="157"/>
      <c r="D17" s="158" t="s">
        <v>56</v>
      </c>
      <c r="E17" s="158" t="str">
        <f t="shared" si="0"/>
        <v>404IPCAGE</v>
      </c>
      <c r="F17" s="159" t="s">
        <v>176</v>
      </c>
      <c r="G17" s="160">
        <f ca="1">SUMIF('6.1.2_R &amp; 6.1.3_R'!$H$87:$H$133,'6.1.1_R'!E17,'6.1.2_R &amp; 6.1.3_R'!$K$87:$K$133)</f>
        <v>496172.52809624793</v>
      </c>
      <c r="H17" s="161" t="s">
        <v>14</v>
      </c>
      <c r="I17" s="163">
        <v>0</v>
      </c>
      <c r="J17" s="162">
        <f t="shared" ca="1" si="1"/>
        <v>0</v>
      </c>
      <c r="K17" s="25"/>
      <c r="L17" s="87"/>
      <c r="M17" s="88"/>
      <c r="P17" s="13"/>
      <c r="R17" s="13"/>
    </row>
    <row r="18" spans="2:18" ht="12" customHeight="1" x14ac:dyDescent="0.2">
      <c r="B18" s="32" t="s">
        <v>57</v>
      </c>
      <c r="D18" s="25" t="s">
        <v>56</v>
      </c>
      <c r="E18" s="25" t="str">
        <f t="shared" si="0"/>
        <v>404IPCAGW</v>
      </c>
      <c r="F18" s="19" t="s">
        <v>176</v>
      </c>
      <c r="G18" s="28">
        <f ca="1">SUMIF('6.1.2_R &amp; 6.1.3_R'!$H$87:$H$133,'6.1.1_R'!E18,'6.1.2_R &amp; 6.1.3_R'!$K$87:$K$133)</f>
        <v>49579.696863599122</v>
      </c>
      <c r="H18" s="25" t="s">
        <v>15</v>
      </c>
      <c r="I18" s="20">
        <v>0.22162982918040364</v>
      </c>
      <c r="J18" s="23">
        <f t="shared" ca="1" si="1"/>
        <v>10988.339746695667</v>
      </c>
      <c r="K18" s="25"/>
      <c r="L18" s="87"/>
      <c r="M18" s="88"/>
      <c r="P18" s="13"/>
      <c r="R18" s="13"/>
    </row>
    <row r="19" spans="2:18" ht="12" customHeight="1" x14ac:dyDescent="0.2">
      <c r="B19" s="32" t="s">
        <v>57</v>
      </c>
      <c r="D19" s="25" t="s">
        <v>56</v>
      </c>
      <c r="E19" s="25" t="str">
        <f t="shared" si="0"/>
        <v>404IPSG-P</v>
      </c>
      <c r="F19" s="19" t="s">
        <v>176</v>
      </c>
      <c r="G19" s="28">
        <f ca="1">SUMIF('6.1.2_R &amp; 6.1.3_R'!$H$87:$H$133,'6.1.1_R'!E19,'6.1.2_R &amp; 6.1.3_R'!$K$87:$K$133)</f>
        <v>-17642.32821389474</v>
      </c>
      <c r="H19" s="49" t="s">
        <v>21</v>
      </c>
      <c r="I19" s="20">
        <v>7.9787774498314715E-2</v>
      </c>
      <c r="J19" s="23">
        <f t="shared" ca="1" si="1"/>
        <v>-1407.6421051554889</v>
      </c>
      <c r="K19" s="25"/>
      <c r="L19" s="87"/>
      <c r="M19" s="88"/>
      <c r="P19" s="13"/>
      <c r="R19" s="13"/>
    </row>
    <row r="20" spans="2:18" ht="12" customHeight="1" x14ac:dyDescent="0.2">
      <c r="B20" s="156" t="s">
        <v>57</v>
      </c>
      <c r="C20" s="157"/>
      <c r="D20" s="158" t="s">
        <v>56</v>
      </c>
      <c r="E20" s="158" t="str">
        <f t="shared" si="0"/>
        <v>404IPSG-U</v>
      </c>
      <c r="F20" s="159" t="s">
        <v>176</v>
      </c>
      <c r="G20" s="160">
        <f ca="1">SUMIF('6.1.2_R &amp; 6.1.3_R'!$H$87:$H$133,'6.1.1_R'!E20,'6.1.2_R &amp; 6.1.3_R'!$K$87:$K$133)</f>
        <v>-13978.602107632672</v>
      </c>
      <c r="H20" s="158" t="s">
        <v>22</v>
      </c>
      <c r="I20" s="163">
        <v>7.9787774498314715E-2</v>
      </c>
      <c r="J20" s="162">
        <f t="shared" ca="1" si="1"/>
        <v>-1115.3215527654625</v>
      </c>
      <c r="K20" s="25"/>
      <c r="L20" s="87"/>
      <c r="M20" s="88"/>
      <c r="P20" s="13"/>
      <c r="R20" s="13"/>
    </row>
    <row r="21" spans="2:18" ht="12" customHeight="1" x14ac:dyDescent="0.2">
      <c r="B21" s="156" t="s">
        <v>57</v>
      </c>
      <c r="C21" s="157"/>
      <c r="D21" s="158" t="s">
        <v>56</v>
      </c>
      <c r="E21" s="158" t="str">
        <f t="shared" si="0"/>
        <v>404IPSO</v>
      </c>
      <c r="F21" s="159" t="s">
        <v>176</v>
      </c>
      <c r="G21" s="160">
        <f ca="1">SUMIF('6.1.2_R &amp; 6.1.3_R'!$H$87:$H$133,'6.1.1_R'!E21,'6.1.2_R &amp; 6.1.3_R'!$K$87:$K$133)</f>
        <v>18246677.783764146</v>
      </c>
      <c r="H21" s="161" t="s">
        <v>42</v>
      </c>
      <c r="I21" s="163">
        <v>7.0845810240555085E-2</v>
      </c>
      <c r="J21" s="162">
        <f t="shared" ca="1" si="1"/>
        <v>1292700.6717891069</v>
      </c>
      <c r="K21" s="25"/>
      <c r="L21" s="87"/>
      <c r="M21" s="88"/>
      <c r="P21" s="13"/>
      <c r="R21" s="13"/>
    </row>
    <row r="22" spans="2:18" ht="12" customHeight="1" x14ac:dyDescent="0.2">
      <c r="B22" s="156" t="s">
        <v>57</v>
      </c>
      <c r="C22" s="157"/>
      <c r="D22" s="158" t="s">
        <v>56</v>
      </c>
      <c r="E22" s="158" t="str">
        <f t="shared" si="0"/>
        <v>404IPUT</v>
      </c>
      <c r="F22" s="159" t="s">
        <v>176</v>
      </c>
      <c r="G22" s="160">
        <f ca="1">SUMIF('6.1.2_R &amp; 6.1.3_R'!$H$87:$H$133,'6.1.1_R'!E22,'6.1.2_R &amp; 6.1.3_R'!$K$87:$K$133)</f>
        <v>-2188.2412012461282</v>
      </c>
      <c r="H22" s="161" t="s">
        <v>34</v>
      </c>
      <c r="I22" s="163" t="s">
        <v>26</v>
      </c>
      <c r="J22" s="162">
        <v>0</v>
      </c>
      <c r="K22" s="25"/>
      <c r="L22" s="87"/>
      <c r="M22" s="88"/>
      <c r="P22" s="13"/>
      <c r="R22" s="13"/>
    </row>
    <row r="23" spans="2:18" ht="12" customHeight="1" x14ac:dyDescent="0.2">
      <c r="B23" s="32" t="s">
        <v>57</v>
      </c>
      <c r="D23" s="25" t="s">
        <v>56</v>
      </c>
      <c r="E23" s="25" t="str">
        <f t="shared" si="0"/>
        <v>404IPWA</v>
      </c>
      <c r="F23" s="19" t="s">
        <v>176</v>
      </c>
      <c r="G23" s="28">
        <f ca="1">SUMIF('6.1.2_R &amp; 6.1.3_R'!$H$87:$H$133,'6.1.1_R'!E23,'6.1.2_R &amp; 6.1.3_R'!$K$87:$K$133)</f>
        <v>-3023.6</v>
      </c>
      <c r="H23" s="49" t="s">
        <v>27</v>
      </c>
      <c r="I23" s="20" t="s">
        <v>26</v>
      </c>
      <c r="J23" s="23">
        <f ca="1">G23</f>
        <v>-3023.6</v>
      </c>
      <c r="K23" s="25"/>
      <c r="L23" s="87"/>
      <c r="M23" s="88"/>
      <c r="P23" s="13"/>
      <c r="R23" s="13"/>
    </row>
    <row r="24" spans="2:18" ht="12" customHeight="1" x14ac:dyDescent="0.2">
      <c r="B24" s="32" t="s">
        <v>57</v>
      </c>
      <c r="D24" s="25" t="s">
        <v>56</v>
      </c>
      <c r="E24" s="25" t="s">
        <v>215</v>
      </c>
      <c r="F24" s="19" t="s">
        <v>176</v>
      </c>
      <c r="G24" s="28">
        <f ca="1">SUMIF('6.1.2_R &amp; 6.1.3_R'!$H$87:$H$133,'6.1.1_R'!E24,'6.1.2_R &amp; 6.1.3_R'!$K$87:$K$133)</f>
        <v>16406.520767754264</v>
      </c>
      <c r="H24" s="49" t="s">
        <v>212</v>
      </c>
      <c r="I24" s="20" t="s">
        <v>26</v>
      </c>
      <c r="J24" s="23">
        <v>0</v>
      </c>
      <c r="K24" s="25"/>
      <c r="P24" s="13"/>
      <c r="R24" s="13"/>
    </row>
    <row r="25" spans="2:18" ht="12" customHeight="1" x14ac:dyDescent="0.2">
      <c r="B25" s="32" t="s">
        <v>57</v>
      </c>
      <c r="D25" s="25" t="s">
        <v>56</v>
      </c>
      <c r="E25" s="25" t="s">
        <v>216</v>
      </c>
      <c r="F25" s="19" t="s">
        <v>176</v>
      </c>
      <c r="G25" s="28">
        <f>SUMIF('6.1.2_R &amp; 6.1.3_R'!$H$87:$H$133,'6.1.1_R'!E25,'6.1.2_R &amp; 6.1.3_R'!$K$87:$K$133)</f>
        <v>0</v>
      </c>
      <c r="H25" s="25" t="s">
        <v>212</v>
      </c>
      <c r="I25" s="20" t="s">
        <v>26</v>
      </c>
      <c r="J25" s="23">
        <v>0</v>
      </c>
      <c r="K25" s="25"/>
      <c r="P25" s="13"/>
      <c r="R25" s="13"/>
    </row>
    <row r="26" spans="2:18" ht="12" customHeight="1" x14ac:dyDescent="0.2">
      <c r="B26" s="32" t="s">
        <v>58</v>
      </c>
      <c r="D26" s="25" t="s">
        <v>59</v>
      </c>
      <c r="E26" s="25" t="str">
        <f t="shared" si="0"/>
        <v>404HPSG-U</v>
      </c>
      <c r="F26" s="19" t="s">
        <v>176</v>
      </c>
      <c r="G26" s="28">
        <f ca="1">SUMIF('6.1.2_R &amp; 6.1.3_R'!$H$87:$H$133,'6.1.1_R'!E26,'6.1.2_R &amp; 6.1.3_R'!$K$87:$K$133)</f>
        <v>0</v>
      </c>
      <c r="H26" s="25" t="s">
        <v>22</v>
      </c>
      <c r="I26" s="20">
        <v>7.9787774498314715E-2</v>
      </c>
      <c r="J26" s="23">
        <f t="shared" ca="1" si="1"/>
        <v>0</v>
      </c>
      <c r="K26" s="25"/>
      <c r="P26" s="13"/>
      <c r="R26" s="13"/>
    </row>
    <row r="27" spans="2:18" ht="12" customHeight="1" x14ac:dyDescent="0.2">
      <c r="B27" s="32" t="s">
        <v>58</v>
      </c>
      <c r="D27" s="25" t="s">
        <v>59</v>
      </c>
      <c r="E27" s="25" t="str">
        <f t="shared" si="0"/>
        <v>404HPSG-P</v>
      </c>
      <c r="F27" s="19" t="s">
        <v>176</v>
      </c>
      <c r="G27" s="28">
        <f ca="1">SUMIF('6.1.2_R &amp; 6.1.3_R'!$H$87:$H$133,'6.1.1_R'!E27,'6.1.2_R &amp; 6.1.3_R'!$K$87:$K$133)</f>
        <v>443.64968424825929</v>
      </c>
      <c r="H27" s="25" t="s">
        <v>21</v>
      </c>
      <c r="I27" s="20">
        <v>7.9787774498314715E-2</v>
      </c>
      <c r="J27" s="23">
        <f t="shared" ca="1" si="1"/>
        <v>35.397820963048638</v>
      </c>
      <c r="P27" s="13"/>
      <c r="R27" s="13"/>
    </row>
    <row r="28" spans="2:18" ht="12" customHeight="1" x14ac:dyDescent="0.2">
      <c r="B28" s="32" t="s">
        <v>60</v>
      </c>
      <c r="D28" s="25" t="s">
        <v>61</v>
      </c>
      <c r="E28" s="25" t="str">
        <f t="shared" si="0"/>
        <v>404OPCAGE</v>
      </c>
      <c r="F28" s="19" t="s">
        <v>176</v>
      </c>
      <c r="G28" s="28">
        <f ca="1">SUMIF('6.1.2_R &amp; 6.1.3_R'!$H$87:$H$133,'6.1.1_R'!E28,'6.1.2_R &amp; 6.1.3_R'!$K$87:$K$133)</f>
        <v>0</v>
      </c>
      <c r="H28" s="25" t="s">
        <v>14</v>
      </c>
      <c r="I28" s="20">
        <v>0</v>
      </c>
      <c r="J28" s="23">
        <f t="shared" ca="1" si="1"/>
        <v>0</v>
      </c>
      <c r="M28" s="90"/>
      <c r="P28" s="13"/>
      <c r="R28" s="13"/>
    </row>
    <row r="29" spans="2:18" ht="12" customHeight="1" x14ac:dyDescent="0.2">
      <c r="B29" s="32" t="s">
        <v>62</v>
      </c>
      <c r="D29" s="25" t="s">
        <v>63</v>
      </c>
      <c r="E29" s="25" t="str">
        <f t="shared" si="0"/>
        <v>404GPCA</v>
      </c>
      <c r="F29" s="19" t="s">
        <v>176</v>
      </c>
      <c r="G29" s="28">
        <f ca="1">SUMIF('6.1.2_R &amp; 6.1.3_R'!$H$87:$H$133,'6.1.1_R'!E29,'6.1.2_R &amp; 6.1.3_R'!$K$87:$K$133)</f>
        <v>0</v>
      </c>
      <c r="H29" s="25" t="s">
        <v>31</v>
      </c>
      <c r="I29" s="20" t="s">
        <v>26</v>
      </c>
      <c r="J29" s="23">
        <v>0</v>
      </c>
      <c r="M29" s="90"/>
      <c r="P29" s="13"/>
      <c r="R29" s="13"/>
    </row>
    <row r="30" spans="2:18" ht="12" customHeight="1" x14ac:dyDescent="0.2">
      <c r="B30" s="32" t="s">
        <v>62</v>
      </c>
      <c r="D30" s="25" t="s">
        <v>63</v>
      </c>
      <c r="E30" s="25" t="str">
        <f t="shared" si="0"/>
        <v>404GPCN</v>
      </c>
      <c r="F30" s="19" t="s">
        <v>176</v>
      </c>
      <c r="G30" s="28">
        <f ca="1">SUMIF('6.1.2_R &amp; 6.1.3_R'!$H$87:$H$133,'6.1.1_R'!E30,'6.1.2_R &amp; 6.1.3_R'!$K$87:$K$133)</f>
        <v>0</v>
      </c>
      <c r="H30" s="25" t="s">
        <v>44</v>
      </c>
      <c r="I30" s="20">
        <v>6.742981175467383E-2</v>
      </c>
      <c r="J30" s="23">
        <f t="shared" ca="1" si="1"/>
        <v>0</v>
      </c>
      <c r="K30" s="25"/>
      <c r="M30" s="90"/>
      <c r="P30" s="13"/>
      <c r="R30" s="13"/>
    </row>
    <row r="31" spans="2:18" ht="12" customHeight="1" x14ac:dyDescent="0.2">
      <c r="B31" s="32" t="s">
        <v>62</v>
      </c>
      <c r="D31" s="25" t="s">
        <v>63</v>
      </c>
      <c r="E31" s="25" t="str">
        <f t="shared" si="0"/>
        <v>404GPOR</v>
      </c>
      <c r="F31" s="19" t="s">
        <v>176</v>
      </c>
      <c r="G31" s="28">
        <f ca="1">SUMIF('6.1.2_R &amp; 6.1.3_R'!$H$87:$H$133,'6.1.1_R'!E31,'6.1.2_R &amp; 6.1.3_R'!$K$87:$K$133)</f>
        <v>-58281.830000000016</v>
      </c>
      <c r="H31" s="25" t="s">
        <v>33</v>
      </c>
      <c r="I31" s="20" t="s">
        <v>26</v>
      </c>
      <c r="J31" s="23">
        <v>0</v>
      </c>
      <c r="K31" s="25"/>
      <c r="M31" s="90"/>
      <c r="P31" s="13"/>
      <c r="R31" s="13"/>
    </row>
    <row r="32" spans="2:18" ht="12" customHeight="1" x14ac:dyDescent="0.2">
      <c r="B32" s="32" t="s">
        <v>62</v>
      </c>
      <c r="D32" s="25" t="s">
        <v>63</v>
      </c>
      <c r="E32" s="25" t="str">
        <f t="shared" si="0"/>
        <v>404GPID</v>
      </c>
      <c r="F32" s="19" t="s">
        <v>176</v>
      </c>
      <c r="G32" s="28">
        <f ca="1">SUMIF('6.1.2_R &amp; 6.1.3_R'!$H$87:$H$133,'6.1.1_R'!E32,'6.1.2_R &amp; 6.1.3_R'!$K$87:$K$133)</f>
        <v>0</v>
      </c>
      <c r="H32" s="25" t="s">
        <v>32</v>
      </c>
      <c r="I32" s="20" t="s">
        <v>26</v>
      </c>
      <c r="J32" s="23">
        <v>0</v>
      </c>
      <c r="K32" s="25"/>
      <c r="M32" s="90"/>
      <c r="P32" s="13"/>
      <c r="R32" s="13"/>
    </row>
    <row r="33" spans="2:20" ht="12" customHeight="1" x14ac:dyDescent="0.2">
      <c r="B33" s="32" t="s">
        <v>62</v>
      </c>
      <c r="D33" s="25" t="s">
        <v>63</v>
      </c>
      <c r="E33" s="25" t="str">
        <f t="shared" si="0"/>
        <v>404GPSO</v>
      </c>
      <c r="F33" s="19" t="s">
        <v>176</v>
      </c>
      <c r="G33" s="28">
        <f ca="1">SUMIF('6.1.2_R &amp; 6.1.3_R'!$H$87:$H$133,'6.1.1_R'!E33,'6.1.2_R &amp; 6.1.3_R'!$K$87:$K$133)</f>
        <v>1.9999999989522621E-2</v>
      </c>
      <c r="H33" s="25" t="s">
        <v>42</v>
      </c>
      <c r="I33" s="20">
        <v>7.0845810240555085E-2</v>
      </c>
      <c r="J33" s="23">
        <f t="shared" ca="1" si="1"/>
        <v>1.4169162040688233E-3</v>
      </c>
      <c r="K33" s="25"/>
      <c r="M33" s="90"/>
      <c r="P33" s="13"/>
      <c r="R33" s="13"/>
    </row>
    <row r="34" spans="2:20" ht="12" customHeight="1" x14ac:dyDescent="0.2">
      <c r="B34" s="32" t="s">
        <v>62</v>
      </c>
      <c r="D34" s="25" t="s">
        <v>63</v>
      </c>
      <c r="E34" s="25" t="str">
        <f t="shared" si="0"/>
        <v>404GPUT</v>
      </c>
      <c r="F34" s="19" t="s">
        <v>176</v>
      </c>
      <c r="G34" s="28">
        <f ca="1">SUMIF('6.1.2_R &amp; 6.1.3_R'!$H$87:$H$133,'6.1.1_R'!E34,'6.1.2_R &amp; 6.1.3_R'!$K$87:$K$133)</f>
        <v>0</v>
      </c>
      <c r="H34" s="25" t="s">
        <v>34</v>
      </c>
      <c r="I34" s="20" t="s">
        <v>26</v>
      </c>
      <c r="J34" s="23">
        <v>0</v>
      </c>
      <c r="K34" s="25"/>
      <c r="M34" s="90"/>
      <c r="P34" s="13"/>
      <c r="R34" s="13"/>
      <c r="T34" s="13"/>
    </row>
    <row r="35" spans="2:20" ht="12" customHeight="1" x14ac:dyDescent="0.2">
      <c r="B35" s="32" t="s">
        <v>62</v>
      </c>
      <c r="D35" s="25" t="s">
        <v>63</v>
      </c>
      <c r="E35" s="25" t="str">
        <f t="shared" si="0"/>
        <v>404GPWA</v>
      </c>
      <c r="F35" s="19" t="s">
        <v>176</v>
      </c>
      <c r="G35" s="28">
        <f ca="1">SUMIF('6.1.2_R &amp; 6.1.3_R'!$H$87:$H$133,'6.1.1_R'!E35,'6.1.2_R &amp; 6.1.3_R'!$K$87:$K$133)</f>
        <v>-58.189999999973224</v>
      </c>
      <c r="H35" s="25" t="s">
        <v>27</v>
      </c>
      <c r="I35" s="20" t="s">
        <v>26</v>
      </c>
      <c r="J35" s="23">
        <f ca="1">G35</f>
        <v>-58.189999999973224</v>
      </c>
      <c r="K35" s="25"/>
      <c r="L35" s="13"/>
      <c r="M35" s="13"/>
      <c r="N35" s="13"/>
      <c r="P35" s="13"/>
      <c r="R35" s="13"/>
      <c r="T35" s="13"/>
    </row>
    <row r="36" spans="2:20" ht="12" customHeight="1" x14ac:dyDescent="0.2">
      <c r="B36" s="32" t="s">
        <v>62</v>
      </c>
      <c r="D36" s="25" t="s">
        <v>63</v>
      </c>
      <c r="E36" s="25" t="s">
        <v>217</v>
      </c>
      <c r="F36" s="19" t="s">
        <v>176</v>
      </c>
      <c r="G36" s="28">
        <f ca="1">SUMIF('6.1.2_R &amp; 6.1.3_R'!$H$87:$H$133,'6.1.1_R'!E36,'6.1.2_R &amp; 6.1.3_R'!$K$87:$K$133)</f>
        <v>20371.30144815048</v>
      </c>
      <c r="H36" s="25" t="s">
        <v>212</v>
      </c>
      <c r="I36" s="20" t="s">
        <v>26</v>
      </c>
      <c r="J36" s="23">
        <v>0</v>
      </c>
      <c r="K36" s="25"/>
      <c r="L36" s="13"/>
      <c r="M36" s="13"/>
      <c r="N36" s="13"/>
      <c r="P36" s="13"/>
      <c r="R36" s="13"/>
      <c r="T36" s="13"/>
    </row>
    <row r="37" spans="2:20" ht="12" customHeight="1" x14ac:dyDescent="0.2">
      <c r="B37" s="32" t="s">
        <v>62</v>
      </c>
      <c r="D37" s="25" t="s">
        <v>63</v>
      </c>
      <c r="E37" s="25" t="s">
        <v>218</v>
      </c>
      <c r="F37" s="19" t="s">
        <v>176</v>
      </c>
      <c r="G37" s="28">
        <f ca="1">SUMIF('6.1.2_R &amp; 6.1.3_R'!$H$87:$H$133,'6.1.1_R'!E37,'6.1.2_R &amp; 6.1.3_R'!$K$87:$K$133)</f>
        <v>0</v>
      </c>
      <c r="H37" s="25" t="s">
        <v>212</v>
      </c>
      <c r="I37" s="20" t="s">
        <v>26</v>
      </c>
      <c r="J37" s="23">
        <v>0</v>
      </c>
      <c r="K37" s="25"/>
      <c r="L37" s="13"/>
      <c r="M37" s="13"/>
      <c r="N37" s="13"/>
      <c r="P37" s="13"/>
      <c r="R37" s="13"/>
      <c r="T37" s="13"/>
    </row>
    <row r="38" spans="2:20" ht="12" customHeight="1" x14ac:dyDescent="0.2">
      <c r="B38" s="32"/>
      <c r="D38" s="25"/>
      <c r="E38" s="25"/>
      <c r="F38" s="25"/>
      <c r="G38" s="91">
        <f ca="1">SUM(G9:G37)</f>
        <v>10219568.424783204</v>
      </c>
      <c r="H38" s="25"/>
      <c r="J38" s="91">
        <f ca="1">SUM(J9:J37)</f>
        <v>625401.59411083523</v>
      </c>
      <c r="K38" s="166" t="s">
        <v>188</v>
      </c>
      <c r="L38" s="13"/>
      <c r="M38" s="13"/>
      <c r="N38" s="13"/>
      <c r="P38" s="13"/>
      <c r="Q38" s="13"/>
      <c r="R38" s="13"/>
      <c r="T38" s="13"/>
    </row>
    <row r="39" spans="2:20" ht="12" customHeight="1" x14ac:dyDescent="0.2">
      <c r="B39" s="32"/>
      <c r="D39" s="25"/>
      <c r="E39" s="25"/>
      <c r="F39" s="25"/>
      <c r="G39" s="28"/>
      <c r="H39" s="25"/>
      <c r="L39" s="13"/>
      <c r="M39" s="13"/>
      <c r="N39" s="13"/>
      <c r="P39" s="13"/>
      <c r="R39" s="13"/>
      <c r="T39" s="13"/>
    </row>
    <row r="40" spans="2:20" ht="12" customHeight="1" x14ac:dyDescent="0.2">
      <c r="B40" s="32"/>
      <c r="D40" s="25"/>
      <c r="E40" s="25"/>
      <c r="F40" s="25"/>
      <c r="G40" s="28"/>
      <c r="H40" s="25"/>
      <c r="L40" s="13"/>
      <c r="M40" s="13"/>
      <c r="N40" s="13"/>
      <c r="P40" s="13"/>
      <c r="R40" s="13"/>
      <c r="T40" s="13"/>
    </row>
    <row r="41" spans="2:20" ht="12" customHeight="1" x14ac:dyDescent="0.2">
      <c r="B41" s="32"/>
      <c r="D41" s="25"/>
      <c r="E41" s="25"/>
      <c r="F41" s="25"/>
      <c r="G41" s="91">
        <f ca="1">G38+'6.1_R'!G52</f>
        <v>-23807708.261186536</v>
      </c>
      <c r="H41" s="25"/>
      <c r="J41" s="91">
        <f ca="1">J38+'6.1_R'!J52</f>
        <v>-15797287.497677948</v>
      </c>
      <c r="K41" s="25"/>
      <c r="L41" s="13"/>
      <c r="M41" s="13"/>
      <c r="N41" s="13"/>
      <c r="P41" s="13"/>
      <c r="Q41" s="13"/>
      <c r="R41" s="13"/>
      <c r="T41" s="13"/>
    </row>
    <row r="42" spans="2:20" ht="12" customHeight="1" x14ac:dyDescent="0.2">
      <c r="B42" s="32"/>
      <c r="D42" s="25"/>
      <c r="E42" s="25"/>
      <c r="F42" s="25"/>
      <c r="G42" s="28"/>
      <c r="H42" s="25"/>
      <c r="I42" s="85"/>
      <c r="J42" s="23"/>
      <c r="K42" s="25"/>
      <c r="L42" s="13"/>
      <c r="M42" s="13"/>
      <c r="N42" s="13"/>
      <c r="T42" s="13"/>
    </row>
    <row r="43" spans="2:20" ht="12" customHeight="1" x14ac:dyDescent="0.2">
      <c r="B43" s="32"/>
      <c r="D43" s="25"/>
      <c r="E43" s="25"/>
      <c r="F43" s="25"/>
      <c r="G43" s="28"/>
      <c r="H43" s="25"/>
      <c r="I43" s="85"/>
      <c r="J43" s="23"/>
      <c r="K43" s="25"/>
      <c r="L43" s="13"/>
      <c r="M43" s="13"/>
      <c r="N43" s="13"/>
      <c r="O43" s="96"/>
      <c r="P43" s="13"/>
      <c r="Q43" s="13"/>
      <c r="R43" s="13"/>
      <c r="T43" s="13"/>
    </row>
    <row r="44" spans="2:20" ht="12" customHeight="1" x14ac:dyDescent="0.2">
      <c r="B44" s="32"/>
      <c r="D44" s="25"/>
      <c r="E44" s="25"/>
      <c r="F44" s="25"/>
      <c r="G44" s="28"/>
      <c r="H44" s="25"/>
      <c r="I44" s="85"/>
      <c r="J44" s="86"/>
      <c r="K44" s="25"/>
      <c r="O44" s="92"/>
      <c r="P44" s="13"/>
      <c r="Q44" s="13"/>
      <c r="R44" s="13"/>
      <c r="T44" s="13"/>
    </row>
    <row r="45" spans="2:20" ht="12" customHeight="1" x14ac:dyDescent="0.2">
      <c r="B45" s="32"/>
      <c r="D45" s="25"/>
      <c r="E45" s="25"/>
      <c r="F45" s="25"/>
      <c r="G45" s="28"/>
      <c r="H45" s="25"/>
      <c r="I45" s="22"/>
      <c r="J45" s="23"/>
      <c r="K45" s="25"/>
      <c r="O45" s="97"/>
      <c r="P45" s="13"/>
      <c r="Q45" s="13"/>
      <c r="R45" s="13"/>
      <c r="T45" s="13"/>
    </row>
    <row r="46" spans="2:20" ht="12" customHeight="1" x14ac:dyDescent="0.2">
      <c r="B46" s="32"/>
      <c r="D46" s="25"/>
      <c r="E46" s="25"/>
      <c r="F46" s="25"/>
      <c r="G46" s="28"/>
      <c r="H46" s="25"/>
      <c r="I46" s="22"/>
      <c r="J46" s="23"/>
      <c r="K46" s="25"/>
      <c r="O46" s="92"/>
      <c r="T46" s="13"/>
    </row>
    <row r="47" spans="2:20" ht="12" customHeight="1" x14ac:dyDescent="0.2">
      <c r="D47" s="25"/>
      <c r="E47" s="25"/>
      <c r="F47" s="25"/>
      <c r="G47" s="23"/>
      <c r="H47" s="25"/>
      <c r="I47" s="22"/>
      <c r="J47" s="23"/>
      <c r="K47" s="25"/>
      <c r="O47" s="96"/>
      <c r="P47" s="93"/>
      <c r="R47" s="93"/>
      <c r="T47" s="13"/>
    </row>
    <row r="48" spans="2:20" ht="12" customHeight="1" x14ac:dyDescent="0.2">
      <c r="B48" s="26"/>
      <c r="D48" s="25"/>
      <c r="E48" s="25"/>
      <c r="F48" s="25"/>
      <c r="G48" s="25"/>
      <c r="H48" s="25"/>
      <c r="I48" s="25"/>
      <c r="J48" s="25"/>
      <c r="K48" s="25"/>
      <c r="T48" s="13"/>
    </row>
    <row r="49" spans="1:20" ht="12" customHeight="1" x14ac:dyDescent="0.2">
      <c r="D49" s="25"/>
      <c r="E49" s="25"/>
      <c r="F49" s="25"/>
      <c r="G49" s="25"/>
      <c r="H49" s="25"/>
      <c r="I49" s="25"/>
      <c r="J49" s="25"/>
      <c r="K49" s="25"/>
      <c r="O49" s="97"/>
      <c r="P49" s="93"/>
      <c r="R49" s="93"/>
      <c r="T49" s="13"/>
    </row>
    <row r="50" spans="1:20" ht="12" customHeight="1" x14ac:dyDescent="0.2">
      <c r="B50" s="41"/>
      <c r="D50" s="25"/>
      <c r="E50" s="25"/>
      <c r="F50" s="25"/>
      <c r="G50" s="25"/>
      <c r="H50" s="25"/>
      <c r="I50" s="25"/>
      <c r="J50" s="25"/>
      <c r="K50" s="25"/>
      <c r="T50" s="13"/>
    </row>
    <row r="51" spans="1:20" ht="12" customHeight="1" x14ac:dyDescent="0.2">
      <c r="B51" s="41"/>
      <c r="D51" s="25"/>
      <c r="E51" s="25"/>
      <c r="F51" s="25"/>
      <c r="G51" s="25"/>
      <c r="H51" s="25"/>
      <c r="I51" s="25"/>
      <c r="J51" s="25"/>
      <c r="K51" s="25"/>
      <c r="O51" s="97"/>
      <c r="P51" s="93"/>
      <c r="R51" s="93"/>
      <c r="S51" s="92"/>
      <c r="T51" s="13"/>
    </row>
    <row r="52" spans="1:20" ht="12" customHeight="1" thickBot="1" x14ac:dyDescent="0.25">
      <c r="B52" s="26" t="s">
        <v>48</v>
      </c>
      <c r="D52" s="25"/>
      <c r="E52" s="25"/>
      <c r="F52" s="25"/>
      <c r="G52" s="25"/>
      <c r="H52" s="25"/>
      <c r="I52" s="25"/>
      <c r="J52" s="25"/>
      <c r="K52" s="25"/>
      <c r="T52" s="13"/>
    </row>
    <row r="53" spans="1:20" ht="12" customHeight="1" x14ac:dyDescent="0.2">
      <c r="A53" s="34"/>
      <c r="B53" s="35"/>
      <c r="C53" s="36"/>
      <c r="D53" s="37"/>
      <c r="E53" s="37"/>
      <c r="F53" s="37"/>
      <c r="G53" s="37"/>
      <c r="H53" s="37"/>
      <c r="I53" s="37"/>
      <c r="J53" s="37"/>
      <c r="K53" s="39"/>
      <c r="T53" s="13"/>
    </row>
    <row r="54" spans="1:20" ht="12" customHeight="1" x14ac:dyDescent="0.2">
      <c r="A54" s="40"/>
      <c r="B54" s="167"/>
      <c r="C54" s="50"/>
      <c r="D54" s="95"/>
      <c r="E54" s="95"/>
      <c r="F54" s="95"/>
      <c r="G54" s="168"/>
      <c r="H54" s="95"/>
      <c r="I54" s="95"/>
      <c r="J54" s="95"/>
      <c r="K54" s="42"/>
      <c r="T54" s="13"/>
    </row>
    <row r="55" spans="1:20" ht="12" customHeight="1" x14ac:dyDescent="0.2">
      <c r="A55" s="40"/>
      <c r="B55" s="167"/>
      <c r="C55" s="50"/>
      <c r="D55" s="95"/>
      <c r="E55" s="95"/>
      <c r="F55" s="95"/>
      <c r="G55" s="95"/>
      <c r="H55" s="95"/>
      <c r="I55" s="95"/>
      <c r="J55" s="95"/>
      <c r="K55" s="42"/>
      <c r="T55" s="13"/>
    </row>
    <row r="56" spans="1:20" ht="12" customHeight="1" x14ac:dyDescent="0.2">
      <c r="A56" s="40"/>
      <c r="B56" s="167"/>
      <c r="C56" s="50"/>
      <c r="D56" s="95"/>
      <c r="E56" s="95"/>
      <c r="F56" s="95"/>
      <c r="G56" s="95"/>
      <c r="H56" s="95"/>
      <c r="I56" s="95"/>
      <c r="J56" s="95"/>
      <c r="K56" s="42"/>
      <c r="T56" s="13"/>
    </row>
    <row r="57" spans="1:20" ht="12" customHeight="1" x14ac:dyDescent="0.2">
      <c r="A57" s="40"/>
      <c r="B57" s="50"/>
      <c r="C57" s="50"/>
      <c r="D57" s="95"/>
      <c r="E57" s="95"/>
      <c r="F57" s="95"/>
      <c r="G57" s="95"/>
      <c r="H57" s="95"/>
      <c r="I57" s="95"/>
      <c r="J57" s="95"/>
      <c r="K57" s="42"/>
      <c r="T57" s="13"/>
    </row>
    <row r="58" spans="1:20" ht="12" customHeight="1" x14ac:dyDescent="0.2">
      <c r="A58" s="40"/>
      <c r="B58" s="50"/>
      <c r="C58" s="50"/>
      <c r="D58" s="95"/>
      <c r="E58" s="95"/>
      <c r="F58" s="95"/>
      <c r="G58" s="95"/>
      <c r="H58" s="95"/>
      <c r="I58" s="95"/>
      <c r="J58" s="95"/>
      <c r="K58" s="42"/>
      <c r="T58" s="13"/>
    </row>
    <row r="59" spans="1:20" ht="12" customHeight="1" x14ac:dyDescent="0.2">
      <c r="A59" s="40"/>
      <c r="B59" s="50"/>
      <c r="C59" s="50"/>
      <c r="D59" s="95"/>
      <c r="E59" s="95"/>
      <c r="F59" s="95"/>
      <c r="G59" s="95"/>
      <c r="H59" s="95"/>
      <c r="I59" s="95"/>
      <c r="J59" s="95"/>
      <c r="K59" s="42"/>
      <c r="T59" s="13"/>
    </row>
    <row r="60" spans="1:20" ht="12" customHeight="1" x14ac:dyDescent="0.2">
      <c r="A60" s="40"/>
      <c r="B60" s="50"/>
      <c r="C60" s="50"/>
      <c r="D60" s="95"/>
      <c r="E60" s="95"/>
      <c r="F60" s="95"/>
      <c r="G60" s="95"/>
      <c r="H60" s="95"/>
      <c r="I60" s="95"/>
      <c r="J60" s="95"/>
      <c r="K60" s="42"/>
      <c r="T60" s="13"/>
    </row>
    <row r="61" spans="1:20" ht="12" customHeight="1" thickBot="1" x14ac:dyDescent="0.25">
      <c r="A61" s="43"/>
      <c r="B61" s="44"/>
      <c r="C61" s="44"/>
      <c r="D61" s="45"/>
      <c r="E61" s="45"/>
      <c r="F61" s="45"/>
      <c r="G61" s="45"/>
      <c r="H61" s="45"/>
      <c r="I61" s="45"/>
      <c r="J61" s="45"/>
      <c r="K61" s="46"/>
      <c r="T61" s="13"/>
    </row>
    <row r="62" spans="1:20" ht="12" customHeight="1" x14ac:dyDescent="0.2">
      <c r="D62" s="25"/>
      <c r="E62" s="25"/>
      <c r="F62" s="25"/>
      <c r="G62" s="25"/>
      <c r="H62" s="25"/>
      <c r="I62" s="25"/>
      <c r="J62" s="25"/>
      <c r="K62" s="25"/>
      <c r="T62" s="13"/>
    </row>
    <row r="63" spans="1:20" ht="12" customHeight="1" x14ac:dyDescent="0.2">
      <c r="D63" s="25"/>
      <c r="E63" s="25"/>
      <c r="F63" s="25"/>
      <c r="G63" s="25"/>
      <c r="H63" s="25"/>
      <c r="I63" s="25"/>
      <c r="J63" s="25"/>
      <c r="K63" s="25"/>
      <c r="T63" s="13"/>
    </row>
    <row r="64" spans="1:20" ht="12" customHeight="1" x14ac:dyDescent="0.2">
      <c r="T64" s="13"/>
    </row>
    <row r="65" spans="4:20" x14ac:dyDescent="0.2">
      <c r="T65" s="13"/>
    </row>
    <row r="66" spans="4:20" x14ac:dyDescent="0.2">
      <c r="D66" s="27"/>
      <c r="E66" s="27"/>
      <c r="H66" s="27"/>
      <c r="T66" s="13"/>
    </row>
    <row r="67" spans="4:20" x14ac:dyDescent="0.2">
      <c r="D67" s="47"/>
      <c r="E67" s="47"/>
      <c r="T67" s="13"/>
    </row>
    <row r="68" spans="4:20" x14ac:dyDescent="0.2">
      <c r="D68" s="47"/>
      <c r="E68" s="47"/>
      <c r="T68" s="13"/>
    </row>
    <row r="69" spans="4:20" x14ac:dyDescent="0.2">
      <c r="D69" s="47"/>
      <c r="E69" s="47"/>
      <c r="T69" s="13"/>
    </row>
    <row r="70" spans="4:20" x14ac:dyDescent="0.2">
      <c r="D70" s="47"/>
      <c r="E70" s="47"/>
      <c r="T70" s="13"/>
    </row>
    <row r="71" spans="4:20" x14ac:dyDescent="0.2">
      <c r="D71" s="47"/>
      <c r="E71" s="47"/>
      <c r="S71" s="92"/>
      <c r="T71" s="93"/>
    </row>
    <row r="72" spans="4:20" x14ac:dyDescent="0.2">
      <c r="D72" s="47"/>
      <c r="E72" s="47"/>
      <c r="S72" s="92"/>
      <c r="T72" s="93"/>
    </row>
    <row r="73" spans="4:20" x14ac:dyDescent="0.2">
      <c r="D73" s="47"/>
      <c r="E73" s="47"/>
      <c r="S73" s="92"/>
    </row>
    <row r="74" spans="4:20" x14ac:dyDescent="0.2">
      <c r="D74" s="47"/>
      <c r="E74" s="47"/>
      <c r="S74" s="92"/>
    </row>
    <row r="75" spans="4:20" x14ac:dyDescent="0.2">
      <c r="D75" s="47"/>
      <c r="E75" s="47"/>
      <c r="S75" s="92"/>
    </row>
    <row r="76" spans="4:20" x14ac:dyDescent="0.2">
      <c r="D76" s="47"/>
      <c r="E76" s="47"/>
      <c r="S76" s="92"/>
    </row>
    <row r="77" spans="4:20" x14ac:dyDescent="0.2">
      <c r="D77" s="47"/>
      <c r="E77" s="47"/>
      <c r="S77" s="92"/>
    </row>
    <row r="78" spans="4:20" x14ac:dyDescent="0.2">
      <c r="D78" s="47"/>
      <c r="E78" s="47"/>
      <c r="S78" s="92"/>
    </row>
    <row r="79" spans="4:20" x14ac:dyDescent="0.2">
      <c r="D79" s="47"/>
      <c r="E79" s="47"/>
      <c r="S79" s="92"/>
    </row>
    <row r="80" spans="4:20" x14ac:dyDescent="0.2">
      <c r="D80" s="47"/>
      <c r="E80" s="47"/>
      <c r="S80" s="92"/>
    </row>
    <row r="81" spans="4:19" x14ac:dyDescent="0.2">
      <c r="D81" s="47"/>
      <c r="E81" s="47"/>
      <c r="S81" s="92"/>
    </row>
    <row r="82" spans="4:19" x14ac:dyDescent="0.2">
      <c r="D82" s="47"/>
      <c r="E82" s="47"/>
      <c r="S82" s="92"/>
    </row>
    <row r="83" spans="4:19" x14ac:dyDescent="0.2">
      <c r="D83" s="47"/>
      <c r="E83" s="47"/>
      <c r="S83" s="92"/>
    </row>
    <row r="84" spans="4:19" x14ac:dyDescent="0.2">
      <c r="D84" s="47"/>
      <c r="E84" s="47"/>
      <c r="S84" s="92"/>
    </row>
    <row r="85" spans="4:19" x14ac:dyDescent="0.2">
      <c r="D85" s="47"/>
      <c r="E85" s="47"/>
      <c r="S85" s="92"/>
    </row>
    <row r="86" spans="4:19" x14ac:dyDescent="0.2">
      <c r="D86" s="47"/>
      <c r="E86" s="47"/>
      <c r="S86" s="92"/>
    </row>
    <row r="87" spans="4:19" x14ac:dyDescent="0.2">
      <c r="D87" s="47"/>
      <c r="E87" s="47"/>
      <c r="S87" s="92"/>
    </row>
    <row r="88" spans="4:19" x14ac:dyDescent="0.2">
      <c r="D88" s="47"/>
      <c r="E88" s="47"/>
      <c r="S88" s="92"/>
    </row>
    <row r="89" spans="4:19" x14ac:dyDescent="0.2">
      <c r="D89" s="47"/>
      <c r="E89" s="47"/>
      <c r="S89" s="92"/>
    </row>
    <row r="90" spans="4:19" x14ac:dyDescent="0.2">
      <c r="D90" s="47"/>
      <c r="E90" s="47"/>
      <c r="S90" s="92"/>
    </row>
    <row r="91" spans="4:19" x14ac:dyDescent="0.2">
      <c r="D91" s="47"/>
      <c r="E91" s="47"/>
      <c r="S91" s="92"/>
    </row>
    <row r="92" spans="4:19" x14ac:dyDescent="0.2">
      <c r="D92" s="47"/>
      <c r="E92" s="47"/>
      <c r="S92" s="92"/>
    </row>
    <row r="93" spans="4:19" x14ac:dyDescent="0.2">
      <c r="D93" s="47"/>
      <c r="E93" s="47"/>
      <c r="S93" s="92"/>
    </row>
    <row r="94" spans="4:19" x14ac:dyDescent="0.2">
      <c r="D94" s="47"/>
      <c r="E94" s="47"/>
      <c r="S94" s="92"/>
    </row>
    <row r="95" spans="4:19" x14ac:dyDescent="0.2">
      <c r="D95" s="47"/>
      <c r="E95" s="47"/>
      <c r="S95" s="92"/>
    </row>
    <row r="96" spans="4:19" x14ac:dyDescent="0.2">
      <c r="D96" s="47"/>
      <c r="E96" s="47"/>
      <c r="S96" s="92"/>
    </row>
    <row r="97" spans="4:19" x14ac:dyDescent="0.2">
      <c r="D97" s="47"/>
      <c r="E97" s="47"/>
      <c r="S97" s="92"/>
    </row>
    <row r="98" spans="4:19" x14ac:dyDescent="0.2">
      <c r="D98" s="47"/>
      <c r="E98" s="47"/>
      <c r="S98" s="92"/>
    </row>
    <row r="99" spans="4:19" x14ac:dyDescent="0.2">
      <c r="D99" s="47"/>
      <c r="E99" s="47"/>
      <c r="S99" s="92"/>
    </row>
    <row r="100" spans="4:19" x14ac:dyDescent="0.2">
      <c r="D100" s="47"/>
      <c r="E100" s="47"/>
      <c r="S100" s="92"/>
    </row>
    <row r="101" spans="4:19" x14ac:dyDescent="0.2">
      <c r="D101" s="47"/>
      <c r="E101" s="47"/>
      <c r="S101" s="92"/>
    </row>
    <row r="102" spans="4:19" x14ac:dyDescent="0.2">
      <c r="D102" s="47"/>
      <c r="E102" s="47"/>
      <c r="S102" s="92"/>
    </row>
    <row r="103" spans="4:19" x14ac:dyDescent="0.2">
      <c r="D103" s="47"/>
      <c r="E103" s="47"/>
      <c r="S103" s="92"/>
    </row>
    <row r="104" spans="4:19" x14ac:dyDescent="0.2">
      <c r="D104" s="47"/>
      <c r="E104" s="47"/>
      <c r="S104" s="92"/>
    </row>
    <row r="105" spans="4:19" x14ac:dyDescent="0.2">
      <c r="D105" s="47"/>
      <c r="E105" s="47"/>
      <c r="S105" s="92"/>
    </row>
    <row r="106" spans="4:19" x14ac:dyDescent="0.2">
      <c r="D106" s="47"/>
      <c r="E106" s="47"/>
      <c r="S106" s="92"/>
    </row>
    <row r="107" spans="4:19" x14ac:dyDescent="0.2">
      <c r="D107" s="47"/>
      <c r="E107" s="47"/>
      <c r="S107" s="92"/>
    </row>
    <row r="108" spans="4:19" x14ac:dyDescent="0.2">
      <c r="D108" s="47"/>
      <c r="E108" s="47"/>
      <c r="S108" s="92"/>
    </row>
    <row r="109" spans="4:19" x14ac:dyDescent="0.2">
      <c r="D109" s="47"/>
      <c r="E109" s="47"/>
      <c r="S109" s="92"/>
    </row>
    <row r="110" spans="4:19" x14ac:dyDescent="0.2">
      <c r="D110" s="47"/>
      <c r="E110" s="47"/>
      <c r="S110" s="92"/>
    </row>
    <row r="111" spans="4:19" x14ac:dyDescent="0.2">
      <c r="D111" s="47"/>
      <c r="E111" s="47"/>
      <c r="S111" s="92"/>
    </row>
    <row r="112" spans="4:19" x14ac:dyDescent="0.2">
      <c r="D112" s="47"/>
      <c r="E112" s="47"/>
      <c r="S112" s="92"/>
    </row>
    <row r="113" spans="4:19" x14ac:dyDescent="0.2">
      <c r="D113" s="47"/>
      <c r="E113" s="47"/>
      <c r="S113" s="92"/>
    </row>
    <row r="114" spans="4:19" x14ac:dyDescent="0.2">
      <c r="D114" s="47"/>
      <c r="E114" s="47"/>
      <c r="S114" s="92"/>
    </row>
    <row r="115" spans="4:19" x14ac:dyDescent="0.2">
      <c r="D115" s="47"/>
      <c r="E115" s="47"/>
      <c r="S115" s="92"/>
    </row>
    <row r="116" spans="4:19" x14ac:dyDescent="0.2">
      <c r="D116" s="47"/>
      <c r="E116" s="47"/>
      <c r="S116" s="92"/>
    </row>
    <row r="117" spans="4:19" x14ac:dyDescent="0.2">
      <c r="D117" s="47"/>
      <c r="E117" s="47"/>
      <c r="S117" s="92"/>
    </row>
    <row r="118" spans="4:19" x14ac:dyDescent="0.2">
      <c r="D118" s="47"/>
      <c r="E118" s="47"/>
      <c r="S118" s="92"/>
    </row>
    <row r="119" spans="4:19" x14ac:dyDescent="0.2">
      <c r="D119" s="47"/>
      <c r="E119" s="47"/>
      <c r="S119" s="92"/>
    </row>
    <row r="120" spans="4:19" x14ac:dyDescent="0.2">
      <c r="D120" s="47"/>
      <c r="E120" s="47"/>
      <c r="S120" s="92"/>
    </row>
    <row r="121" spans="4:19" x14ac:dyDescent="0.2">
      <c r="D121" s="47"/>
      <c r="E121" s="47"/>
      <c r="S121" s="92"/>
    </row>
    <row r="122" spans="4:19" x14ac:dyDescent="0.2">
      <c r="D122" s="47"/>
      <c r="E122" s="47"/>
      <c r="S122" s="92"/>
    </row>
    <row r="123" spans="4:19" x14ac:dyDescent="0.2">
      <c r="D123" s="47"/>
      <c r="E123" s="47"/>
      <c r="S123" s="92"/>
    </row>
    <row r="124" spans="4:19" x14ac:dyDescent="0.2">
      <c r="D124" s="47"/>
      <c r="E124" s="47"/>
      <c r="S124" s="92"/>
    </row>
    <row r="125" spans="4:19" x14ac:dyDescent="0.2">
      <c r="D125" s="47"/>
      <c r="E125" s="47"/>
      <c r="S125" s="92"/>
    </row>
    <row r="126" spans="4:19" x14ac:dyDescent="0.2">
      <c r="D126" s="47"/>
      <c r="E126" s="47"/>
      <c r="S126" s="92"/>
    </row>
    <row r="127" spans="4:19" x14ac:dyDescent="0.2">
      <c r="D127" s="47"/>
      <c r="E127" s="47"/>
      <c r="S127" s="92"/>
    </row>
    <row r="128" spans="4:19" x14ac:dyDescent="0.2">
      <c r="D128" s="47"/>
      <c r="E128" s="47"/>
      <c r="S128" s="92"/>
    </row>
    <row r="129" spans="4:19" x14ac:dyDescent="0.2">
      <c r="D129" s="47"/>
      <c r="E129" s="47"/>
      <c r="S129" s="92"/>
    </row>
    <row r="130" spans="4:19" x14ac:dyDescent="0.2">
      <c r="D130" s="47"/>
      <c r="E130" s="47"/>
      <c r="S130" s="92"/>
    </row>
    <row r="131" spans="4:19" x14ac:dyDescent="0.2">
      <c r="D131" s="47"/>
      <c r="E131" s="47"/>
      <c r="S131" s="92"/>
    </row>
    <row r="132" spans="4:19" x14ac:dyDescent="0.2">
      <c r="D132" s="47"/>
      <c r="E132" s="47"/>
      <c r="S132" s="92"/>
    </row>
    <row r="133" spans="4:19" x14ac:dyDescent="0.2">
      <c r="D133" s="47"/>
      <c r="E133" s="47"/>
      <c r="S133" s="92"/>
    </row>
    <row r="134" spans="4:19" x14ac:dyDescent="0.2">
      <c r="D134" s="47"/>
      <c r="E134" s="47"/>
      <c r="S134" s="92"/>
    </row>
    <row r="135" spans="4:19" x14ac:dyDescent="0.2">
      <c r="D135" s="47"/>
      <c r="E135" s="47"/>
      <c r="S135" s="92"/>
    </row>
    <row r="136" spans="4:19" x14ac:dyDescent="0.2">
      <c r="D136" s="47"/>
      <c r="E136" s="47"/>
      <c r="S136" s="92"/>
    </row>
    <row r="137" spans="4:19" x14ac:dyDescent="0.2">
      <c r="D137" s="47"/>
      <c r="E137" s="47"/>
      <c r="S137" s="92"/>
    </row>
    <row r="138" spans="4:19" x14ac:dyDescent="0.2">
      <c r="D138" s="47"/>
      <c r="E138" s="47"/>
      <c r="S138" s="92"/>
    </row>
    <row r="139" spans="4:19" x14ac:dyDescent="0.2">
      <c r="D139" s="47"/>
      <c r="E139" s="47"/>
      <c r="S139" s="92"/>
    </row>
    <row r="140" spans="4:19" x14ac:dyDescent="0.2">
      <c r="D140" s="47"/>
      <c r="E140" s="47"/>
      <c r="S140" s="92"/>
    </row>
    <row r="141" spans="4:19" x14ac:dyDescent="0.2">
      <c r="D141" s="47"/>
      <c r="E141" s="47"/>
      <c r="S141" s="92"/>
    </row>
    <row r="142" spans="4:19" x14ac:dyDescent="0.2">
      <c r="D142" s="47"/>
      <c r="E142" s="47"/>
      <c r="S142" s="92"/>
    </row>
    <row r="143" spans="4:19" x14ac:dyDescent="0.2">
      <c r="D143" s="47"/>
      <c r="E143" s="47"/>
      <c r="S143" s="92"/>
    </row>
    <row r="144" spans="4:19" x14ac:dyDescent="0.2">
      <c r="D144" s="47"/>
      <c r="E144" s="47"/>
      <c r="S144" s="92"/>
    </row>
    <row r="145" spans="4:19" x14ac:dyDescent="0.2">
      <c r="D145" s="47"/>
      <c r="E145" s="47"/>
      <c r="S145" s="92"/>
    </row>
    <row r="146" spans="4:19" x14ac:dyDescent="0.2">
      <c r="D146" s="47"/>
      <c r="E146" s="47"/>
      <c r="S146" s="92"/>
    </row>
    <row r="147" spans="4:19" x14ac:dyDescent="0.2">
      <c r="D147" s="47"/>
      <c r="E147" s="47"/>
      <c r="S147" s="92"/>
    </row>
    <row r="148" spans="4:19" x14ac:dyDescent="0.2">
      <c r="D148" s="47"/>
      <c r="E148" s="47"/>
      <c r="S148" s="92"/>
    </row>
    <row r="149" spans="4:19" x14ac:dyDescent="0.2">
      <c r="D149" s="47"/>
      <c r="E149" s="47"/>
      <c r="S149" s="92"/>
    </row>
    <row r="150" spans="4:19" x14ac:dyDescent="0.2">
      <c r="D150" s="47"/>
      <c r="E150" s="47"/>
      <c r="S150" s="92"/>
    </row>
    <row r="151" spans="4:19" x14ac:dyDescent="0.2">
      <c r="D151" s="47"/>
      <c r="E151" s="47"/>
      <c r="S151" s="92"/>
    </row>
    <row r="152" spans="4:19" x14ac:dyDescent="0.2">
      <c r="D152" s="47"/>
      <c r="E152" s="47"/>
      <c r="S152" s="92"/>
    </row>
    <row r="153" spans="4:19" x14ac:dyDescent="0.2">
      <c r="D153" s="47"/>
      <c r="E153" s="47"/>
      <c r="S153" s="92"/>
    </row>
    <row r="154" spans="4:19" x14ac:dyDescent="0.2">
      <c r="D154" s="47"/>
      <c r="E154" s="47"/>
      <c r="S154" s="92"/>
    </row>
    <row r="155" spans="4:19" x14ac:dyDescent="0.2">
      <c r="D155" s="47"/>
      <c r="E155" s="47"/>
      <c r="S155" s="92"/>
    </row>
    <row r="156" spans="4:19" x14ac:dyDescent="0.2">
      <c r="D156" s="47"/>
      <c r="E156" s="47"/>
      <c r="S156" s="92"/>
    </row>
    <row r="157" spans="4:19" x14ac:dyDescent="0.2">
      <c r="D157" s="47"/>
      <c r="E157" s="47"/>
      <c r="S157" s="92"/>
    </row>
    <row r="158" spans="4:19" x14ac:dyDescent="0.2">
      <c r="D158" s="47"/>
      <c r="E158" s="47"/>
      <c r="S158" s="92"/>
    </row>
    <row r="159" spans="4:19" x14ac:dyDescent="0.2">
      <c r="D159" s="47"/>
      <c r="E159" s="47"/>
      <c r="S159" s="92"/>
    </row>
    <row r="160" spans="4:19" x14ac:dyDescent="0.2">
      <c r="D160" s="47"/>
      <c r="E160" s="47"/>
      <c r="S160" s="92"/>
    </row>
    <row r="161" spans="4:19" x14ac:dyDescent="0.2">
      <c r="D161" s="47"/>
      <c r="E161" s="47"/>
      <c r="S161" s="92"/>
    </row>
    <row r="162" spans="4:19" x14ac:dyDescent="0.2">
      <c r="D162" s="47"/>
      <c r="E162" s="47"/>
      <c r="S162" s="92"/>
    </row>
    <row r="163" spans="4:19" x14ac:dyDescent="0.2">
      <c r="D163" s="47"/>
      <c r="E163" s="47"/>
      <c r="S163" s="92"/>
    </row>
    <row r="164" spans="4:19" x14ac:dyDescent="0.2">
      <c r="D164" s="47"/>
      <c r="E164" s="47"/>
      <c r="S164" s="92"/>
    </row>
    <row r="165" spans="4:19" x14ac:dyDescent="0.2">
      <c r="D165" s="47"/>
      <c r="E165" s="47"/>
      <c r="S165" s="92"/>
    </row>
    <row r="166" spans="4:19" x14ac:dyDescent="0.2">
      <c r="D166" s="47"/>
      <c r="E166" s="47"/>
      <c r="S166" s="92"/>
    </row>
    <row r="167" spans="4:19" x14ac:dyDescent="0.2">
      <c r="D167" s="47"/>
      <c r="E167" s="47"/>
      <c r="S167" s="92"/>
    </row>
    <row r="168" spans="4:19" x14ac:dyDescent="0.2">
      <c r="D168" s="47"/>
      <c r="E168" s="47"/>
      <c r="S168" s="92"/>
    </row>
    <row r="169" spans="4:19" x14ac:dyDescent="0.2">
      <c r="D169" s="47"/>
      <c r="E169" s="47"/>
      <c r="S169" s="92"/>
    </row>
    <row r="170" spans="4:19" x14ac:dyDescent="0.2">
      <c r="D170" s="47"/>
      <c r="E170" s="47"/>
      <c r="S170" s="92"/>
    </row>
    <row r="171" spans="4:19" x14ac:dyDescent="0.2">
      <c r="D171" s="47"/>
      <c r="E171" s="47"/>
      <c r="S171" s="92"/>
    </row>
    <row r="172" spans="4:19" x14ac:dyDescent="0.2">
      <c r="D172" s="47"/>
      <c r="E172" s="47"/>
      <c r="S172" s="92"/>
    </row>
    <row r="173" spans="4:19" x14ac:dyDescent="0.2">
      <c r="D173" s="47"/>
      <c r="E173" s="47"/>
      <c r="S173" s="92"/>
    </row>
    <row r="174" spans="4:19" x14ac:dyDescent="0.2">
      <c r="D174" s="47"/>
      <c r="E174" s="47"/>
      <c r="S174" s="92"/>
    </row>
    <row r="175" spans="4:19" x14ac:dyDescent="0.2">
      <c r="D175" s="47"/>
      <c r="E175" s="47"/>
      <c r="S175" s="92"/>
    </row>
    <row r="176" spans="4:19" x14ac:dyDescent="0.2">
      <c r="D176" s="47"/>
      <c r="E176" s="47"/>
      <c r="S176" s="92"/>
    </row>
    <row r="177" spans="4:19" x14ac:dyDescent="0.2">
      <c r="D177" s="47"/>
      <c r="E177" s="47"/>
      <c r="S177" s="92"/>
    </row>
    <row r="178" spans="4:19" x14ac:dyDescent="0.2">
      <c r="D178" s="47"/>
      <c r="E178" s="47"/>
      <c r="S178" s="92"/>
    </row>
    <row r="179" spans="4:19" x14ac:dyDescent="0.2">
      <c r="D179" s="47"/>
      <c r="E179" s="47"/>
      <c r="S179" s="92"/>
    </row>
    <row r="180" spans="4:19" x14ac:dyDescent="0.2">
      <c r="D180" s="47"/>
      <c r="E180" s="47"/>
      <c r="S180" s="92"/>
    </row>
    <row r="181" spans="4:19" x14ac:dyDescent="0.2">
      <c r="D181" s="47"/>
      <c r="E181" s="47"/>
      <c r="S181" s="92"/>
    </row>
    <row r="182" spans="4:19" x14ac:dyDescent="0.2">
      <c r="D182" s="47"/>
      <c r="E182" s="47"/>
      <c r="S182" s="92"/>
    </row>
    <row r="183" spans="4:19" x14ac:dyDescent="0.2">
      <c r="D183" s="47"/>
      <c r="E183" s="47"/>
      <c r="S183" s="92"/>
    </row>
    <row r="184" spans="4:19" x14ac:dyDescent="0.2">
      <c r="D184" s="47"/>
      <c r="E184" s="47"/>
      <c r="S184" s="92"/>
    </row>
    <row r="185" spans="4:19" x14ac:dyDescent="0.2">
      <c r="D185" s="47"/>
      <c r="E185" s="47"/>
      <c r="S185" s="92"/>
    </row>
    <row r="186" spans="4:19" x14ac:dyDescent="0.2">
      <c r="D186" s="47"/>
      <c r="E186" s="47"/>
      <c r="S186" s="92"/>
    </row>
    <row r="187" spans="4:19" x14ac:dyDescent="0.2">
      <c r="D187" s="47"/>
      <c r="E187" s="47"/>
      <c r="S187" s="92"/>
    </row>
    <row r="188" spans="4:19" x14ac:dyDescent="0.2">
      <c r="D188" s="47"/>
      <c r="E188" s="47"/>
      <c r="S188" s="92"/>
    </row>
    <row r="189" spans="4:19" x14ac:dyDescent="0.2">
      <c r="D189" s="47"/>
      <c r="E189" s="47"/>
      <c r="S189" s="92"/>
    </row>
    <row r="190" spans="4:19" x14ac:dyDescent="0.2">
      <c r="D190" s="47"/>
      <c r="E190" s="47"/>
      <c r="S190" s="92"/>
    </row>
    <row r="191" spans="4:19" x14ac:dyDescent="0.2">
      <c r="D191" s="47"/>
      <c r="E191" s="47"/>
      <c r="S191" s="92"/>
    </row>
    <row r="192" spans="4:19" x14ac:dyDescent="0.2">
      <c r="D192" s="47"/>
      <c r="E192" s="47"/>
      <c r="S192" s="92"/>
    </row>
    <row r="193" spans="4:19" x14ac:dyDescent="0.2">
      <c r="D193" s="47"/>
      <c r="E193" s="47"/>
      <c r="S193" s="92"/>
    </row>
    <row r="194" spans="4:19" x14ac:dyDescent="0.2">
      <c r="D194" s="47"/>
      <c r="E194" s="47"/>
      <c r="S194" s="92"/>
    </row>
    <row r="195" spans="4:19" x14ac:dyDescent="0.2">
      <c r="D195" s="47"/>
      <c r="E195" s="47"/>
      <c r="S195" s="92"/>
    </row>
    <row r="196" spans="4:19" x14ac:dyDescent="0.2">
      <c r="D196" s="47"/>
      <c r="E196" s="47"/>
      <c r="S196" s="92"/>
    </row>
    <row r="197" spans="4:19" x14ac:dyDescent="0.2">
      <c r="D197" s="47"/>
      <c r="E197" s="47"/>
      <c r="S197" s="92"/>
    </row>
    <row r="198" spans="4:19" x14ac:dyDescent="0.2">
      <c r="D198" s="47"/>
      <c r="E198" s="47"/>
      <c r="S198" s="92"/>
    </row>
    <row r="199" spans="4:19" x14ac:dyDescent="0.2">
      <c r="D199" s="47"/>
      <c r="E199" s="47"/>
      <c r="S199" s="92"/>
    </row>
    <row r="200" spans="4:19" x14ac:dyDescent="0.2">
      <c r="D200" s="47"/>
      <c r="E200" s="47"/>
      <c r="S200" s="92"/>
    </row>
    <row r="201" spans="4:19" x14ac:dyDescent="0.2">
      <c r="D201" s="47"/>
      <c r="E201" s="47"/>
      <c r="S201" s="92"/>
    </row>
    <row r="202" spans="4:19" x14ac:dyDescent="0.2">
      <c r="D202" s="47"/>
      <c r="E202" s="47"/>
      <c r="S202" s="92"/>
    </row>
    <row r="203" spans="4:19" x14ac:dyDescent="0.2">
      <c r="D203" s="47"/>
      <c r="E203" s="47"/>
      <c r="S203" s="92"/>
    </row>
    <row r="204" spans="4:19" x14ac:dyDescent="0.2">
      <c r="D204" s="47"/>
      <c r="E204" s="47"/>
      <c r="S204" s="92"/>
    </row>
    <row r="205" spans="4:19" x14ac:dyDescent="0.2">
      <c r="D205" s="47"/>
      <c r="E205" s="47"/>
      <c r="S205" s="92"/>
    </row>
    <row r="206" spans="4:19" x14ac:dyDescent="0.2">
      <c r="D206" s="47"/>
      <c r="E206" s="47"/>
      <c r="S206" s="92"/>
    </row>
    <row r="207" spans="4:19" x14ac:dyDescent="0.2">
      <c r="D207" s="47"/>
      <c r="E207" s="47"/>
      <c r="S207" s="92"/>
    </row>
    <row r="208" spans="4:19" x14ac:dyDescent="0.2">
      <c r="D208" s="47"/>
      <c r="E208" s="47"/>
      <c r="S208" s="92"/>
    </row>
    <row r="209" spans="4:19" x14ac:dyDescent="0.2">
      <c r="D209" s="47"/>
      <c r="E209" s="47"/>
      <c r="S209" s="92"/>
    </row>
    <row r="210" spans="4:19" x14ac:dyDescent="0.2">
      <c r="D210" s="47"/>
      <c r="E210" s="47"/>
      <c r="S210" s="92"/>
    </row>
    <row r="211" spans="4:19" x14ac:dyDescent="0.2">
      <c r="D211" s="47"/>
      <c r="E211" s="47"/>
      <c r="S211" s="92"/>
    </row>
    <row r="212" spans="4:19" x14ac:dyDescent="0.2">
      <c r="D212" s="47"/>
      <c r="E212" s="47"/>
      <c r="S212" s="92"/>
    </row>
    <row r="213" spans="4:19" x14ac:dyDescent="0.2">
      <c r="D213" s="47"/>
      <c r="E213" s="47"/>
      <c r="S213" s="92"/>
    </row>
    <row r="214" spans="4:19" x14ac:dyDescent="0.2">
      <c r="D214" s="47"/>
      <c r="E214" s="47"/>
      <c r="S214" s="92"/>
    </row>
    <row r="215" spans="4:19" x14ac:dyDescent="0.2">
      <c r="D215" s="47"/>
      <c r="E215" s="47"/>
      <c r="S215" s="92"/>
    </row>
    <row r="216" spans="4:19" x14ac:dyDescent="0.2">
      <c r="D216" s="47"/>
      <c r="E216" s="47"/>
      <c r="S216" s="92"/>
    </row>
    <row r="217" spans="4:19" x14ac:dyDescent="0.2">
      <c r="D217" s="47"/>
      <c r="E217" s="47"/>
      <c r="S217" s="92"/>
    </row>
    <row r="218" spans="4:19" x14ac:dyDescent="0.2">
      <c r="D218" s="47"/>
      <c r="E218" s="47"/>
      <c r="S218" s="92"/>
    </row>
    <row r="219" spans="4:19" x14ac:dyDescent="0.2">
      <c r="D219" s="47"/>
      <c r="E219" s="47"/>
      <c r="S219" s="92"/>
    </row>
    <row r="220" spans="4:19" x14ac:dyDescent="0.2">
      <c r="D220" s="47"/>
      <c r="E220" s="47"/>
      <c r="S220" s="92"/>
    </row>
    <row r="221" spans="4:19" x14ac:dyDescent="0.2">
      <c r="D221" s="47"/>
      <c r="E221" s="47"/>
      <c r="S221" s="92"/>
    </row>
    <row r="222" spans="4:19" x14ac:dyDescent="0.2">
      <c r="D222" s="47"/>
      <c r="E222" s="47"/>
      <c r="S222" s="92"/>
    </row>
    <row r="223" spans="4:19" x14ac:dyDescent="0.2">
      <c r="D223" s="47"/>
      <c r="E223" s="47"/>
      <c r="S223" s="92"/>
    </row>
    <row r="224" spans="4:19" x14ac:dyDescent="0.2">
      <c r="D224" s="47"/>
      <c r="E224" s="47"/>
      <c r="S224" s="92"/>
    </row>
    <row r="225" spans="4:19" x14ac:dyDescent="0.2">
      <c r="D225" s="47"/>
      <c r="E225" s="47"/>
      <c r="S225" s="92"/>
    </row>
    <row r="226" spans="4:19" x14ac:dyDescent="0.2">
      <c r="D226" s="47"/>
      <c r="E226" s="47"/>
      <c r="S226" s="92"/>
    </row>
    <row r="227" spans="4:19" x14ac:dyDescent="0.2">
      <c r="D227" s="47"/>
      <c r="E227" s="47"/>
      <c r="S227" s="92"/>
    </row>
    <row r="228" spans="4:19" x14ac:dyDescent="0.2">
      <c r="D228" s="47"/>
      <c r="E228" s="47"/>
      <c r="S228" s="92"/>
    </row>
    <row r="229" spans="4:19" x14ac:dyDescent="0.2">
      <c r="D229" s="47"/>
      <c r="E229" s="47"/>
      <c r="S229" s="92"/>
    </row>
    <row r="230" spans="4:19" x14ac:dyDescent="0.2">
      <c r="D230" s="47"/>
      <c r="E230" s="47"/>
      <c r="S230" s="92"/>
    </row>
    <row r="231" spans="4:19" x14ac:dyDescent="0.2">
      <c r="D231" s="47"/>
      <c r="E231" s="47"/>
      <c r="S231" s="92"/>
    </row>
    <row r="232" spans="4:19" x14ac:dyDescent="0.2">
      <c r="D232" s="47"/>
      <c r="E232" s="47"/>
      <c r="S232" s="92"/>
    </row>
    <row r="233" spans="4:19" x14ac:dyDescent="0.2">
      <c r="D233" s="47"/>
      <c r="E233" s="47"/>
      <c r="S233" s="92"/>
    </row>
    <row r="234" spans="4:19" x14ac:dyDescent="0.2">
      <c r="D234" s="47"/>
      <c r="E234" s="47"/>
      <c r="S234" s="92"/>
    </row>
    <row r="235" spans="4:19" x14ac:dyDescent="0.2">
      <c r="D235" s="47"/>
      <c r="E235" s="47"/>
      <c r="S235" s="92"/>
    </row>
    <row r="236" spans="4:19" x14ac:dyDescent="0.2">
      <c r="D236" s="47"/>
      <c r="E236" s="47"/>
      <c r="S236" s="92"/>
    </row>
    <row r="237" spans="4:19" x14ac:dyDescent="0.2">
      <c r="D237" s="47"/>
      <c r="E237" s="47"/>
      <c r="S237" s="92"/>
    </row>
    <row r="238" spans="4:19" x14ac:dyDescent="0.2">
      <c r="D238" s="47"/>
      <c r="E238" s="47"/>
      <c r="S238" s="92"/>
    </row>
    <row r="239" spans="4:19" x14ac:dyDescent="0.2">
      <c r="D239" s="47"/>
      <c r="E239" s="47"/>
      <c r="S239" s="92"/>
    </row>
    <row r="240" spans="4:19" x14ac:dyDescent="0.2">
      <c r="D240" s="47"/>
      <c r="E240" s="47"/>
      <c r="S240" s="92"/>
    </row>
    <row r="241" spans="4:19" x14ac:dyDescent="0.2">
      <c r="D241" s="47"/>
      <c r="E241" s="47"/>
      <c r="S241" s="92"/>
    </row>
    <row r="242" spans="4:19" x14ac:dyDescent="0.2">
      <c r="D242" s="47"/>
      <c r="E242" s="47"/>
      <c r="S242" s="92"/>
    </row>
    <row r="243" spans="4:19" x14ac:dyDescent="0.2">
      <c r="D243" s="47"/>
      <c r="E243" s="47"/>
      <c r="S243" s="92"/>
    </row>
    <row r="244" spans="4:19" x14ac:dyDescent="0.2">
      <c r="D244" s="47"/>
      <c r="E244" s="47"/>
      <c r="S244" s="92"/>
    </row>
    <row r="245" spans="4:19" x14ac:dyDescent="0.2">
      <c r="D245" s="47"/>
      <c r="E245" s="47"/>
      <c r="S245" s="92"/>
    </row>
    <row r="246" spans="4:19" x14ac:dyDescent="0.2">
      <c r="D246" s="47"/>
      <c r="E246" s="47"/>
      <c r="S246" s="92"/>
    </row>
    <row r="247" spans="4:19" x14ac:dyDescent="0.2">
      <c r="D247" s="47"/>
      <c r="E247" s="47"/>
      <c r="S247" s="92"/>
    </row>
    <row r="248" spans="4:19" x14ac:dyDescent="0.2">
      <c r="D248" s="47"/>
      <c r="E248" s="47"/>
      <c r="S248" s="92"/>
    </row>
    <row r="249" spans="4:19" x14ac:dyDescent="0.2">
      <c r="D249" s="47"/>
      <c r="E249" s="47"/>
      <c r="S249" s="92"/>
    </row>
    <row r="250" spans="4:19" x14ac:dyDescent="0.2">
      <c r="D250" s="47"/>
      <c r="E250" s="47"/>
      <c r="S250" s="92"/>
    </row>
    <row r="251" spans="4:19" x14ac:dyDescent="0.2">
      <c r="D251" s="47"/>
      <c r="E251" s="47"/>
      <c r="S251" s="92"/>
    </row>
    <row r="252" spans="4:19" x14ac:dyDescent="0.2">
      <c r="D252" s="47"/>
      <c r="E252" s="47"/>
      <c r="S252" s="92"/>
    </row>
    <row r="253" spans="4:19" x14ac:dyDescent="0.2">
      <c r="D253" s="47"/>
      <c r="E253" s="47"/>
      <c r="S253" s="92"/>
    </row>
    <row r="254" spans="4:19" x14ac:dyDescent="0.2">
      <c r="D254" s="47"/>
      <c r="E254" s="47"/>
      <c r="S254" s="92"/>
    </row>
    <row r="255" spans="4:19" x14ac:dyDescent="0.2">
      <c r="D255" s="47"/>
      <c r="E255" s="47"/>
      <c r="S255" s="92"/>
    </row>
    <row r="256" spans="4:19" x14ac:dyDescent="0.2">
      <c r="D256" s="47"/>
      <c r="E256" s="47"/>
      <c r="S256" s="92"/>
    </row>
    <row r="257" spans="4:19" x14ac:dyDescent="0.2">
      <c r="D257" s="47"/>
      <c r="E257" s="47"/>
      <c r="S257" s="92"/>
    </row>
    <row r="258" spans="4:19" x14ac:dyDescent="0.2">
      <c r="D258" s="47"/>
      <c r="E258" s="47"/>
      <c r="S258" s="92"/>
    </row>
    <row r="259" spans="4:19" x14ac:dyDescent="0.2">
      <c r="D259" s="47"/>
      <c r="E259" s="47"/>
      <c r="S259" s="92"/>
    </row>
    <row r="260" spans="4:19" x14ac:dyDescent="0.2">
      <c r="D260" s="47"/>
      <c r="E260" s="47"/>
      <c r="S260" s="92"/>
    </row>
    <row r="261" spans="4:19" x14ac:dyDescent="0.2">
      <c r="D261" s="47"/>
      <c r="E261" s="47"/>
      <c r="S261" s="92"/>
    </row>
    <row r="262" spans="4:19" x14ac:dyDescent="0.2">
      <c r="D262" s="47"/>
      <c r="E262" s="47"/>
      <c r="S262" s="92"/>
    </row>
    <row r="263" spans="4:19" x14ac:dyDescent="0.2">
      <c r="D263" s="47"/>
      <c r="E263" s="47"/>
      <c r="S263" s="92"/>
    </row>
    <row r="264" spans="4:19" x14ac:dyDescent="0.2">
      <c r="D264" s="47"/>
      <c r="E264" s="47"/>
      <c r="S264" s="92"/>
    </row>
    <row r="265" spans="4:19" x14ac:dyDescent="0.2">
      <c r="D265" s="47"/>
      <c r="E265" s="47"/>
      <c r="S265" s="92"/>
    </row>
    <row r="266" spans="4:19" x14ac:dyDescent="0.2">
      <c r="D266" s="47"/>
      <c r="E266" s="47"/>
      <c r="S266" s="92"/>
    </row>
    <row r="267" spans="4:19" x14ac:dyDescent="0.2">
      <c r="D267" s="47"/>
      <c r="E267" s="47"/>
      <c r="S267" s="92"/>
    </row>
    <row r="268" spans="4:19" x14ac:dyDescent="0.2">
      <c r="D268" s="47"/>
      <c r="E268" s="47"/>
      <c r="S268" s="92"/>
    </row>
    <row r="269" spans="4:19" x14ac:dyDescent="0.2">
      <c r="D269" s="47"/>
      <c r="E269" s="47"/>
      <c r="S269" s="92"/>
    </row>
    <row r="270" spans="4:19" x14ac:dyDescent="0.2">
      <c r="D270" s="47"/>
      <c r="E270" s="47"/>
      <c r="S270" s="92"/>
    </row>
    <row r="271" spans="4:19" x14ac:dyDescent="0.2">
      <c r="D271" s="47"/>
      <c r="E271" s="47"/>
      <c r="S271" s="92"/>
    </row>
    <row r="272" spans="4:19" x14ac:dyDescent="0.2">
      <c r="D272" s="47"/>
      <c r="E272" s="47"/>
      <c r="S272" s="92"/>
    </row>
    <row r="273" spans="4:19" x14ac:dyDescent="0.2">
      <c r="D273" s="47"/>
      <c r="E273" s="47"/>
      <c r="S273" s="92"/>
    </row>
    <row r="274" spans="4:19" x14ac:dyDescent="0.2">
      <c r="D274" s="47"/>
      <c r="E274" s="47"/>
      <c r="S274" s="92"/>
    </row>
    <row r="275" spans="4:19" x14ac:dyDescent="0.2">
      <c r="D275" s="47"/>
      <c r="E275" s="47"/>
      <c r="S275" s="92"/>
    </row>
    <row r="276" spans="4:19" x14ac:dyDescent="0.2">
      <c r="D276" s="47"/>
      <c r="E276" s="47"/>
      <c r="S276" s="92"/>
    </row>
    <row r="277" spans="4:19" x14ac:dyDescent="0.2">
      <c r="D277" s="47"/>
      <c r="E277" s="47"/>
      <c r="S277" s="92"/>
    </row>
    <row r="278" spans="4:19" x14ac:dyDescent="0.2">
      <c r="D278" s="47"/>
      <c r="E278" s="47"/>
      <c r="S278" s="92"/>
    </row>
    <row r="279" spans="4:19" x14ac:dyDescent="0.2">
      <c r="D279" s="47"/>
      <c r="E279" s="47"/>
      <c r="S279" s="92"/>
    </row>
    <row r="280" spans="4:19" x14ac:dyDescent="0.2">
      <c r="D280" s="47"/>
      <c r="E280" s="47"/>
      <c r="S280" s="92"/>
    </row>
    <row r="281" spans="4:19" x14ac:dyDescent="0.2">
      <c r="D281" s="47"/>
      <c r="E281" s="47"/>
      <c r="S281" s="92"/>
    </row>
    <row r="282" spans="4:19" x14ac:dyDescent="0.2">
      <c r="D282" s="47"/>
      <c r="E282" s="47"/>
      <c r="S282" s="92"/>
    </row>
    <row r="283" spans="4:19" x14ac:dyDescent="0.2">
      <c r="D283" s="47"/>
      <c r="E283" s="47"/>
      <c r="S283" s="92"/>
    </row>
    <row r="284" spans="4:19" x14ac:dyDescent="0.2">
      <c r="D284" s="47"/>
      <c r="E284" s="47"/>
      <c r="S284" s="92"/>
    </row>
    <row r="285" spans="4:19" x14ac:dyDescent="0.2">
      <c r="D285" s="47"/>
      <c r="E285" s="47"/>
      <c r="S285" s="92"/>
    </row>
    <row r="286" spans="4:19" x14ac:dyDescent="0.2">
      <c r="D286" s="47"/>
      <c r="E286" s="47"/>
      <c r="S286" s="92"/>
    </row>
    <row r="287" spans="4:19" x14ac:dyDescent="0.2">
      <c r="D287" s="47"/>
      <c r="E287" s="47"/>
      <c r="S287" s="92"/>
    </row>
    <row r="288" spans="4:19" x14ac:dyDescent="0.2">
      <c r="D288" s="47"/>
      <c r="E288" s="47"/>
      <c r="S288" s="92"/>
    </row>
    <row r="289" spans="4:19" x14ac:dyDescent="0.2">
      <c r="D289" s="47"/>
      <c r="E289" s="47"/>
      <c r="S289" s="92"/>
    </row>
    <row r="290" spans="4:19" x14ac:dyDescent="0.2">
      <c r="D290" s="47"/>
      <c r="E290" s="47"/>
      <c r="S290" s="92"/>
    </row>
    <row r="291" spans="4:19" x14ac:dyDescent="0.2">
      <c r="D291" s="47"/>
      <c r="E291" s="47"/>
      <c r="S291" s="92"/>
    </row>
    <row r="292" spans="4:19" x14ac:dyDescent="0.2">
      <c r="D292" s="47"/>
      <c r="E292" s="47"/>
      <c r="S292" s="92"/>
    </row>
    <row r="293" spans="4:19" x14ac:dyDescent="0.2">
      <c r="D293" s="47"/>
      <c r="E293" s="47"/>
      <c r="S293" s="92"/>
    </row>
    <row r="294" spans="4:19" x14ac:dyDescent="0.2">
      <c r="D294" s="47"/>
      <c r="E294" s="47"/>
      <c r="S294" s="92"/>
    </row>
    <row r="295" spans="4:19" x14ac:dyDescent="0.2">
      <c r="D295" s="47"/>
      <c r="E295" s="47"/>
      <c r="S295" s="92"/>
    </row>
    <row r="296" spans="4:19" x14ac:dyDescent="0.2">
      <c r="D296" s="47"/>
      <c r="E296" s="47"/>
      <c r="S296" s="92"/>
    </row>
    <row r="297" spans="4:19" x14ac:dyDescent="0.2">
      <c r="D297" s="47"/>
      <c r="E297" s="47"/>
      <c r="S297" s="92"/>
    </row>
    <row r="298" spans="4:19" x14ac:dyDescent="0.2">
      <c r="D298" s="47"/>
      <c r="E298" s="47"/>
      <c r="S298" s="92"/>
    </row>
    <row r="299" spans="4:19" x14ac:dyDescent="0.2">
      <c r="D299" s="47"/>
      <c r="E299" s="47"/>
      <c r="S299" s="92"/>
    </row>
    <row r="300" spans="4:19" x14ac:dyDescent="0.2">
      <c r="D300" s="47"/>
      <c r="E300" s="47"/>
      <c r="S300" s="92"/>
    </row>
    <row r="301" spans="4:19" x14ac:dyDescent="0.2">
      <c r="D301" s="47"/>
      <c r="E301" s="47"/>
      <c r="S301" s="92"/>
    </row>
    <row r="302" spans="4:19" x14ac:dyDescent="0.2">
      <c r="D302" s="47"/>
      <c r="E302" s="47"/>
      <c r="S302" s="92"/>
    </row>
    <row r="303" spans="4:19" x14ac:dyDescent="0.2">
      <c r="D303" s="47"/>
      <c r="E303" s="47"/>
      <c r="S303" s="92"/>
    </row>
    <row r="304" spans="4:19" x14ac:dyDescent="0.2">
      <c r="D304" s="47"/>
      <c r="E304" s="47"/>
      <c r="S304" s="92"/>
    </row>
    <row r="305" spans="4:19" x14ac:dyDescent="0.2">
      <c r="D305" s="47"/>
      <c r="E305" s="47"/>
      <c r="S305" s="92"/>
    </row>
    <row r="306" spans="4:19" x14ac:dyDescent="0.2">
      <c r="D306" s="47"/>
      <c r="E306" s="47"/>
      <c r="S306" s="92"/>
    </row>
    <row r="307" spans="4:19" x14ac:dyDescent="0.2">
      <c r="D307" s="47"/>
      <c r="E307" s="47"/>
      <c r="S307" s="92"/>
    </row>
    <row r="308" spans="4:19" x14ac:dyDescent="0.2">
      <c r="D308" s="47"/>
      <c r="E308" s="47"/>
      <c r="S308" s="92"/>
    </row>
    <row r="309" spans="4:19" x14ac:dyDescent="0.2">
      <c r="D309" s="47"/>
      <c r="E309" s="47"/>
      <c r="S309" s="92"/>
    </row>
    <row r="310" spans="4:19" x14ac:dyDescent="0.2">
      <c r="D310" s="47"/>
      <c r="E310" s="47"/>
      <c r="S310" s="92"/>
    </row>
    <row r="311" spans="4:19" x14ac:dyDescent="0.2">
      <c r="D311" s="47"/>
      <c r="E311" s="47"/>
      <c r="S311" s="92"/>
    </row>
    <row r="312" spans="4:19" x14ac:dyDescent="0.2">
      <c r="D312" s="47"/>
      <c r="E312" s="47"/>
      <c r="S312" s="92"/>
    </row>
    <row r="313" spans="4:19" x14ac:dyDescent="0.2">
      <c r="D313" s="47"/>
      <c r="E313" s="47"/>
      <c r="S313" s="92"/>
    </row>
    <row r="314" spans="4:19" x14ac:dyDescent="0.2">
      <c r="D314" s="47"/>
      <c r="E314" s="47"/>
      <c r="S314" s="92"/>
    </row>
    <row r="315" spans="4:19" x14ac:dyDescent="0.2">
      <c r="D315" s="47"/>
      <c r="E315" s="47"/>
      <c r="S315" s="92"/>
    </row>
    <row r="316" spans="4:19" x14ac:dyDescent="0.2">
      <c r="D316" s="47"/>
      <c r="E316" s="47"/>
      <c r="S316" s="92"/>
    </row>
    <row r="317" spans="4:19" x14ac:dyDescent="0.2">
      <c r="D317" s="47"/>
      <c r="E317" s="47"/>
      <c r="S317" s="92"/>
    </row>
    <row r="318" spans="4:19" x14ac:dyDescent="0.2">
      <c r="D318" s="47"/>
      <c r="E318" s="47"/>
      <c r="S318" s="92"/>
    </row>
    <row r="319" spans="4:19" x14ac:dyDescent="0.2">
      <c r="D319" s="47"/>
      <c r="E319" s="47"/>
      <c r="S319" s="92"/>
    </row>
    <row r="320" spans="4:19" x14ac:dyDescent="0.2">
      <c r="D320" s="47"/>
      <c r="E320" s="47"/>
      <c r="S320" s="92"/>
    </row>
    <row r="321" spans="4:19" x14ac:dyDescent="0.2">
      <c r="D321" s="47"/>
      <c r="E321" s="47"/>
      <c r="S321" s="92"/>
    </row>
    <row r="322" spans="4:19" x14ac:dyDescent="0.2">
      <c r="D322" s="47"/>
      <c r="E322" s="47"/>
      <c r="S322" s="92"/>
    </row>
    <row r="323" spans="4:19" x14ac:dyDescent="0.2">
      <c r="D323" s="47"/>
      <c r="E323" s="47"/>
      <c r="S323" s="92"/>
    </row>
    <row r="324" spans="4:19" x14ac:dyDescent="0.2">
      <c r="D324" s="47"/>
      <c r="E324" s="47"/>
      <c r="S324" s="92"/>
    </row>
    <row r="325" spans="4:19" x14ac:dyDescent="0.2">
      <c r="D325" s="47"/>
      <c r="E325" s="47"/>
      <c r="S325" s="92"/>
    </row>
    <row r="326" spans="4:19" x14ac:dyDescent="0.2">
      <c r="D326" s="47"/>
      <c r="E326" s="47"/>
      <c r="S326" s="92"/>
    </row>
    <row r="327" spans="4:19" x14ac:dyDescent="0.2">
      <c r="D327" s="47"/>
      <c r="E327" s="47"/>
      <c r="S327" s="92"/>
    </row>
    <row r="328" spans="4:19" x14ac:dyDescent="0.2">
      <c r="D328" s="47"/>
      <c r="E328" s="47"/>
      <c r="S328" s="92"/>
    </row>
    <row r="329" spans="4:19" x14ac:dyDescent="0.2">
      <c r="D329" s="47"/>
      <c r="E329" s="47"/>
      <c r="S329" s="92"/>
    </row>
    <row r="330" spans="4:19" x14ac:dyDescent="0.2">
      <c r="D330" s="47"/>
      <c r="E330" s="47"/>
      <c r="S330" s="92"/>
    </row>
    <row r="331" spans="4:19" x14ac:dyDescent="0.2">
      <c r="D331" s="47"/>
      <c r="E331" s="47"/>
      <c r="S331" s="92"/>
    </row>
    <row r="332" spans="4:19" x14ac:dyDescent="0.2">
      <c r="D332" s="47"/>
      <c r="E332" s="47"/>
      <c r="S332" s="92"/>
    </row>
    <row r="333" spans="4:19" x14ac:dyDescent="0.2">
      <c r="D333" s="47"/>
      <c r="E333" s="47"/>
      <c r="S333" s="92"/>
    </row>
    <row r="334" spans="4:19" x14ac:dyDescent="0.2">
      <c r="D334" s="47"/>
      <c r="E334" s="47"/>
      <c r="S334" s="92"/>
    </row>
    <row r="335" spans="4:19" x14ac:dyDescent="0.2">
      <c r="D335" s="47"/>
      <c r="E335" s="47"/>
      <c r="S335" s="92"/>
    </row>
    <row r="336" spans="4:19" x14ac:dyDescent="0.2">
      <c r="D336" s="47"/>
      <c r="E336" s="47"/>
      <c r="S336" s="92"/>
    </row>
    <row r="337" spans="4:19" x14ac:dyDescent="0.2">
      <c r="D337" s="47"/>
      <c r="E337" s="47"/>
      <c r="S337" s="92"/>
    </row>
    <row r="338" spans="4:19" x14ac:dyDescent="0.2">
      <c r="D338" s="47"/>
      <c r="E338" s="47"/>
      <c r="S338" s="92"/>
    </row>
    <row r="339" spans="4:19" x14ac:dyDescent="0.2">
      <c r="D339" s="47"/>
      <c r="E339" s="47"/>
      <c r="S339" s="92"/>
    </row>
    <row r="340" spans="4:19" x14ac:dyDescent="0.2">
      <c r="D340" s="47"/>
      <c r="E340" s="47"/>
      <c r="S340" s="92"/>
    </row>
    <row r="341" spans="4:19" x14ac:dyDescent="0.2">
      <c r="D341" s="47"/>
      <c r="E341" s="47"/>
      <c r="S341" s="92"/>
    </row>
    <row r="342" spans="4:19" x14ac:dyDescent="0.2">
      <c r="D342" s="47"/>
      <c r="E342" s="47"/>
      <c r="S342" s="92"/>
    </row>
    <row r="343" spans="4:19" x14ac:dyDescent="0.2">
      <c r="D343" s="47"/>
      <c r="E343" s="47"/>
      <c r="S343" s="92"/>
    </row>
    <row r="344" spans="4:19" x14ac:dyDescent="0.2">
      <c r="D344" s="47"/>
      <c r="E344" s="47"/>
      <c r="S344" s="92"/>
    </row>
    <row r="345" spans="4:19" x14ac:dyDescent="0.2">
      <c r="D345" s="47"/>
      <c r="E345" s="47"/>
      <c r="S345" s="92"/>
    </row>
    <row r="346" spans="4:19" x14ac:dyDescent="0.2">
      <c r="D346" s="47"/>
      <c r="E346" s="47"/>
      <c r="S346" s="92"/>
    </row>
    <row r="347" spans="4:19" x14ac:dyDescent="0.2">
      <c r="D347" s="47"/>
      <c r="E347" s="47"/>
      <c r="S347" s="92"/>
    </row>
    <row r="348" spans="4:19" x14ac:dyDescent="0.2">
      <c r="D348" s="47"/>
      <c r="E348" s="47"/>
      <c r="S348" s="92"/>
    </row>
    <row r="349" spans="4:19" x14ac:dyDescent="0.2">
      <c r="D349" s="47"/>
      <c r="E349" s="47"/>
      <c r="S349" s="92"/>
    </row>
    <row r="350" spans="4:19" x14ac:dyDescent="0.2">
      <c r="D350" s="47"/>
      <c r="E350" s="47"/>
      <c r="S350" s="92"/>
    </row>
    <row r="351" spans="4:19" x14ac:dyDescent="0.2">
      <c r="D351" s="47"/>
      <c r="E351" s="47"/>
      <c r="S351" s="92"/>
    </row>
    <row r="352" spans="4:19" x14ac:dyDescent="0.2">
      <c r="D352" s="47"/>
      <c r="E352" s="47"/>
      <c r="S352" s="92"/>
    </row>
    <row r="353" spans="4:19" x14ac:dyDescent="0.2">
      <c r="D353" s="47"/>
      <c r="E353" s="47"/>
      <c r="S353" s="92"/>
    </row>
    <row r="354" spans="4:19" x14ac:dyDescent="0.2">
      <c r="D354" s="47"/>
      <c r="E354" s="47"/>
      <c r="S354" s="92"/>
    </row>
    <row r="355" spans="4:19" x14ac:dyDescent="0.2">
      <c r="D355" s="47"/>
      <c r="E355" s="47"/>
      <c r="S355" s="92"/>
    </row>
    <row r="356" spans="4:19" x14ac:dyDescent="0.2">
      <c r="D356" s="47"/>
      <c r="E356" s="47"/>
      <c r="S356" s="92"/>
    </row>
    <row r="357" spans="4:19" x14ac:dyDescent="0.2">
      <c r="D357" s="47"/>
      <c r="E357" s="47"/>
      <c r="S357" s="92"/>
    </row>
    <row r="358" spans="4:19" x14ac:dyDescent="0.2">
      <c r="D358" s="47"/>
      <c r="E358" s="47"/>
      <c r="S358" s="92"/>
    </row>
    <row r="359" spans="4:19" x14ac:dyDescent="0.2">
      <c r="D359" s="47"/>
      <c r="E359" s="47"/>
      <c r="S359" s="92"/>
    </row>
    <row r="360" spans="4:19" x14ac:dyDescent="0.2">
      <c r="D360" s="47"/>
      <c r="E360" s="47"/>
      <c r="S360" s="92"/>
    </row>
    <row r="361" spans="4:19" x14ac:dyDescent="0.2">
      <c r="D361" s="47"/>
      <c r="E361" s="47"/>
      <c r="S361" s="92"/>
    </row>
    <row r="362" spans="4:19" x14ac:dyDescent="0.2">
      <c r="D362" s="47"/>
      <c r="E362" s="47"/>
      <c r="S362" s="92"/>
    </row>
    <row r="363" spans="4:19" x14ac:dyDescent="0.2">
      <c r="D363" s="47"/>
      <c r="E363" s="47"/>
      <c r="S363" s="92"/>
    </row>
    <row r="364" spans="4:19" x14ac:dyDescent="0.2">
      <c r="D364" s="47"/>
      <c r="E364" s="47"/>
      <c r="S364" s="92"/>
    </row>
    <row r="365" spans="4:19" x14ac:dyDescent="0.2">
      <c r="D365" s="47"/>
      <c r="E365" s="47"/>
      <c r="S365" s="92"/>
    </row>
    <row r="366" spans="4:19" x14ac:dyDescent="0.2">
      <c r="D366" s="47"/>
      <c r="E366" s="47"/>
      <c r="S366" s="92"/>
    </row>
    <row r="367" spans="4:19" x14ac:dyDescent="0.2">
      <c r="D367" s="47"/>
      <c r="E367" s="47"/>
      <c r="S367" s="92"/>
    </row>
    <row r="368" spans="4:19" x14ac:dyDescent="0.2">
      <c r="D368" s="47"/>
      <c r="E368" s="47"/>
      <c r="S368" s="92"/>
    </row>
    <row r="369" spans="4:19" x14ac:dyDescent="0.2">
      <c r="D369" s="47"/>
      <c r="E369" s="47"/>
      <c r="S369" s="92"/>
    </row>
    <row r="370" spans="4:19" x14ac:dyDescent="0.2">
      <c r="D370" s="47"/>
      <c r="E370" s="47"/>
      <c r="S370" s="92"/>
    </row>
    <row r="371" spans="4:19" x14ac:dyDescent="0.2">
      <c r="D371" s="47"/>
      <c r="E371" s="47"/>
      <c r="S371" s="92"/>
    </row>
    <row r="372" spans="4:19" x14ac:dyDescent="0.2">
      <c r="D372" s="47"/>
      <c r="E372" s="47"/>
      <c r="S372" s="92"/>
    </row>
    <row r="373" spans="4:19" x14ac:dyDescent="0.2">
      <c r="D373" s="47"/>
      <c r="E373" s="47"/>
      <c r="S373" s="92"/>
    </row>
    <row r="374" spans="4:19" x14ac:dyDescent="0.2">
      <c r="D374" s="47"/>
      <c r="E374" s="47"/>
      <c r="S374" s="92"/>
    </row>
    <row r="375" spans="4:19" x14ac:dyDescent="0.2">
      <c r="D375" s="47"/>
      <c r="E375" s="47"/>
      <c r="S375" s="92"/>
    </row>
    <row r="376" spans="4:19" x14ac:dyDescent="0.2">
      <c r="D376" s="47"/>
      <c r="E376" s="47"/>
      <c r="S376" s="92"/>
    </row>
    <row r="377" spans="4:19" x14ac:dyDescent="0.2">
      <c r="D377" s="47"/>
      <c r="E377" s="47"/>
      <c r="S377" s="92"/>
    </row>
    <row r="378" spans="4:19" x14ac:dyDescent="0.2">
      <c r="D378" s="47"/>
      <c r="E378" s="47"/>
      <c r="S378" s="92"/>
    </row>
    <row r="379" spans="4:19" x14ac:dyDescent="0.2">
      <c r="D379" s="47"/>
      <c r="E379" s="47"/>
      <c r="S379" s="92"/>
    </row>
    <row r="380" spans="4:19" x14ac:dyDescent="0.2">
      <c r="D380" s="47"/>
      <c r="E380" s="47"/>
      <c r="S380" s="92"/>
    </row>
    <row r="381" spans="4:19" x14ac:dyDescent="0.2">
      <c r="D381" s="47"/>
      <c r="E381" s="47"/>
      <c r="S381" s="92"/>
    </row>
    <row r="382" spans="4:19" x14ac:dyDescent="0.2">
      <c r="D382" s="47"/>
      <c r="E382" s="47"/>
      <c r="S382" s="92"/>
    </row>
    <row r="383" spans="4:19" x14ac:dyDescent="0.2">
      <c r="D383" s="47"/>
      <c r="E383" s="47"/>
      <c r="S383" s="92"/>
    </row>
    <row r="384" spans="4:19" x14ac:dyDescent="0.2">
      <c r="D384" s="47"/>
      <c r="E384" s="47"/>
      <c r="S384" s="92"/>
    </row>
    <row r="385" spans="4:19" x14ac:dyDescent="0.2">
      <c r="D385" s="47"/>
      <c r="E385" s="47"/>
      <c r="S385" s="92"/>
    </row>
    <row r="386" spans="4:19" x14ac:dyDescent="0.2">
      <c r="D386" s="47"/>
      <c r="E386" s="47"/>
      <c r="S386" s="92"/>
    </row>
    <row r="387" spans="4:19" x14ac:dyDescent="0.2">
      <c r="D387" s="47"/>
      <c r="E387" s="47"/>
      <c r="S387" s="92"/>
    </row>
    <row r="388" spans="4:19" x14ac:dyDescent="0.2">
      <c r="D388" s="47"/>
      <c r="E388" s="47"/>
      <c r="S388" s="92"/>
    </row>
    <row r="389" spans="4:19" x14ac:dyDescent="0.2">
      <c r="D389" s="47"/>
      <c r="E389" s="47"/>
      <c r="S389" s="92"/>
    </row>
    <row r="390" spans="4:19" x14ac:dyDescent="0.2">
      <c r="D390" s="47"/>
      <c r="E390" s="47"/>
      <c r="S390" s="92"/>
    </row>
    <row r="391" spans="4:19" x14ac:dyDescent="0.2">
      <c r="D391" s="47"/>
      <c r="E391" s="47"/>
      <c r="S391" s="92"/>
    </row>
    <row r="392" spans="4:19" x14ac:dyDescent="0.2">
      <c r="D392" s="47"/>
      <c r="E392" s="47"/>
      <c r="S392" s="92"/>
    </row>
    <row r="393" spans="4:19" x14ac:dyDescent="0.2">
      <c r="D393" s="47"/>
      <c r="E393" s="47"/>
      <c r="S393" s="92"/>
    </row>
    <row r="394" spans="4:19" x14ac:dyDescent="0.2">
      <c r="D394" s="47"/>
      <c r="E394" s="47"/>
      <c r="S394" s="92"/>
    </row>
    <row r="395" spans="4:19" x14ac:dyDescent="0.2">
      <c r="D395" s="47"/>
      <c r="E395" s="47"/>
      <c r="S395" s="92"/>
    </row>
    <row r="396" spans="4:19" x14ac:dyDescent="0.2">
      <c r="D396" s="47"/>
      <c r="E396" s="47"/>
      <c r="S396" s="92"/>
    </row>
    <row r="397" spans="4:19" x14ac:dyDescent="0.2">
      <c r="D397" s="47"/>
      <c r="E397" s="47"/>
      <c r="S397" s="92"/>
    </row>
    <row r="398" spans="4:19" x14ac:dyDescent="0.2">
      <c r="D398" s="47"/>
      <c r="E398" s="47"/>
      <c r="S398" s="92"/>
    </row>
    <row r="399" spans="4:19" x14ac:dyDescent="0.2">
      <c r="D399" s="47"/>
      <c r="E399" s="47"/>
      <c r="S399" s="92"/>
    </row>
    <row r="400" spans="4:19" x14ac:dyDescent="0.2">
      <c r="D400" s="47"/>
      <c r="E400" s="47"/>
      <c r="S400" s="92"/>
    </row>
    <row r="401" spans="4:19" x14ac:dyDescent="0.2">
      <c r="D401" s="47"/>
      <c r="E401" s="47"/>
      <c r="S401" s="92"/>
    </row>
  </sheetData>
  <conditionalFormatting sqref="B8:B18 B21:B46">
    <cfRule type="cellIs" dxfId="7" priority="4" stopIfTrue="1" operator="equal">
      <formula>"Adjustment to Income/Expense/Rate Base:"</formula>
    </cfRule>
  </conditionalFormatting>
  <conditionalFormatting sqref="B19:B20">
    <cfRule type="cellIs" dxfId="6" priority="2" stopIfTrue="1" operator="equal">
      <formula>"Adjustment to Income/Expense/Rate Base:"</formula>
    </cfRule>
  </conditionalFormatting>
  <conditionalFormatting sqref="K1">
    <cfRule type="cellIs" dxfId="5" priority="1" stopIfTrue="1" operator="equal">
      <formula>"x.x"</formula>
    </cfRule>
  </conditionalFormatting>
  <dataValidations count="3">
    <dataValidation type="list" errorStyle="warning" allowBlank="1" showInputMessage="1" showErrorMessage="1" errorTitle="FERC ACCOUNT" error="This FERC Account is not included in the drop-down list. Is this the account you want to use?" sqref="D46:E47 IZ47:JA47 SV47:SW47 ACR47:ACS47 AMN47:AMO47 AWJ47:AWK47 BGF47:BGG47 BQB47:BQC47 BZX47:BZY47 CJT47:CJU47 CTP47:CTQ47 DDL47:DDM47 DNH47:DNI47 DXD47:DXE47 EGZ47:EHA47 EQV47:EQW47 FAR47:FAS47 FKN47:FKO47 FUJ47:FUK47 GEF47:GEG47 GOB47:GOC47 GXX47:GXY47 HHT47:HHU47 HRP47:HRQ47 IBL47:IBM47 ILH47:ILI47 IVD47:IVE47 JEZ47:JFA47 JOV47:JOW47 JYR47:JYS47 KIN47:KIO47 KSJ47:KSK47 LCF47:LCG47 LMB47:LMC47 LVX47:LVY47 MFT47:MFU47 MPP47:MPQ47 MZL47:MZM47 NJH47:NJI47 NTD47:NTE47 OCZ47:ODA47 OMV47:OMW47 OWR47:OWS47 PGN47:PGO47 PQJ47:PQK47 QAF47:QAG47 QKB47:QKC47 QTX47:QTY47 RDT47:RDU47 RNP47:RNQ47 RXL47:RXM47 SHH47:SHI47 SRD47:SRE47 TAZ47:TBA47 TKV47:TKW47 TUR47:TUS47 UEN47:UEO47 UOJ47:UOK47 UYF47:UYG47 VIB47:VIC47 VRX47:VRY47 WBT47:WBU47 WLP47:WLQ47 WVL47:WVM47 D65580:E65583 IZ65580:JA65583 SV65580:SW65583 ACR65580:ACS65583 AMN65580:AMO65583 AWJ65580:AWK65583 BGF65580:BGG65583 BQB65580:BQC65583 BZX65580:BZY65583 CJT65580:CJU65583 CTP65580:CTQ65583 DDL65580:DDM65583 DNH65580:DNI65583 DXD65580:DXE65583 EGZ65580:EHA65583 EQV65580:EQW65583 FAR65580:FAS65583 FKN65580:FKO65583 FUJ65580:FUK65583 GEF65580:GEG65583 GOB65580:GOC65583 GXX65580:GXY65583 HHT65580:HHU65583 HRP65580:HRQ65583 IBL65580:IBM65583 ILH65580:ILI65583 IVD65580:IVE65583 JEZ65580:JFA65583 JOV65580:JOW65583 JYR65580:JYS65583 KIN65580:KIO65583 KSJ65580:KSK65583 LCF65580:LCG65583 LMB65580:LMC65583 LVX65580:LVY65583 MFT65580:MFU65583 MPP65580:MPQ65583 MZL65580:MZM65583 NJH65580:NJI65583 NTD65580:NTE65583 OCZ65580:ODA65583 OMV65580:OMW65583 OWR65580:OWS65583 PGN65580:PGO65583 PQJ65580:PQK65583 QAF65580:QAG65583 QKB65580:QKC65583 QTX65580:QTY65583 RDT65580:RDU65583 RNP65580:RNQ65583 RXL65580:RXM65583 SHH65580:SHI65583 SRD65580:SRE65583 TAZ65580:TBA65583 TKV65580:TKW65583 TUR65580:TUS65583 UEN65580:UEO65583 UOJ65580:UOK65583 UYF65580:UYG65583 VIB65580:VIC65583 VRX65580:VRY65583 WBT65580:WBU65583 WLP65580:WLQ65583 WVL65580:WVM65583 D131116:E131119 IZ131116:JA131119 SV131116:SW131119 ACR131116:ACS131119 AMN131116:AMO131119 AWJ131116:AWK131119 BGF131116:BGG131119 BQB131116:BQC131119 BZX131116:BZY131119 CJT131116:CJU131119 CTP131116:CTQ131119 DDL131116:DDM131119 DNH131116:DNI131119 DXD131116:DXE131119 EGZ131116:EHA131119 EQV131116:EQW131119 FAR131116:FAS131119 FKN131116:FKO131119 FUJ131116:FUK131119 GEF131116:GEG131119 GOB131116:GOC131119 GXX131116:GXY131119 HHT131116:HHU131119 HRP131116:HRQ131119 IBL131116:IBM131119 ILH131116:ILI131119 IVD131116:IVE131119 JEZ131116:JFA131119 JOV131116:JOW131119 JYR131116:JYS131119 KIN131116:KIO131119 KSJ131116:KSK131119 LCF131116:LCG131119 LMB131116:LMC131119 LVX131116:LVY131119 MFT131116:MFU131119 MPP131116:MPQ131119 MZL131116:MZM131119 NJH131116:NJI131119 NTD131116:NTE131119 OCZ131116:ODA131119 OMV131116:OMW131119 OWR131116:OWS131119 PGN131116:PGO131119 PQJ131116:PQK131119 QAF131116:QAG131119 QKB131116:QKC131119 QTX131116:QTY131119 RDT131116:RDU131119 RNP131116:RNQ131119 RXL131116:RXM131119 SHH131116:SHI131119 SRD131116:SRE131119 TAZ131116:TBA131119 TKV131116:TKW131119 TUR131116:TUS131119 UEN131116:UEO131119 UOJ131116:UOK131119 UYF131116:UYG131119 VIB131116:VIC131119 VRX131116:VRY131119 WBT131116:WBU131119 WLP131116:WLQ131119 WVL131116:WVM131119 D196652:E196655 IZ196652:JA196655 SV196652:SW196655 ACR196652:ACS196655 AMN196652:AMO196655 AWJ196652:AWK196655 BGF196652:BGG196655 BQB196652:BQC196655 BZX196652:BZY196655 CJT196652:CJU196655 CTP196652:CTQ196655 DDL196652:DDM196655 DNH196652:DNI196655 DXD196652:DXE196655 EGZ196652:EHA196655 EQV196652:EQW196655 FAR196652:FAS196655 FKN196652:FKO196655 FUJ196652:FUK196655 GEF196652:GEG196655 GOB196652:GOC196655 GXX196652:GXY196655 HHT196652:HHU196655 HRP196652:HRQ196655 IBL196652:IBM196655 ILH196652:ILI196655 IVD196652:IVE196655 JEZ196652:JFA196655 JOV196652:JOW196655 JYR196652:JYS196655 KIN196652:KIO196655 KSJ196652:KSK196655 LCF196652:LCG196655 LMB196652:LMC196655 LVX196652:LVY196655 MFT196652:MFU196655 MPP196652:MPQ196655 MZL196652:MZM196655 NJH196652:NJI196655 NTD196652:NTE196655 OCZ196652:ODA196655 OMV196652:OMW196655 OWR196652:OWS196655 PGN196652:PGO196655 PQJ196652:PQK196655 QAF196652:QAG196655 QKB196652:QKC196655 QTX196652:QTY196655 RDT196652:RDU196655 RNP196652:RNQ196655 RXL196652:RXM196655 SHH196652:SHI196655 SRD196652:SRE196655 TAZ196652:TBA196655 TKV196652:TKW196655 TUR196652:TUS196655 UEN196652:UEO196655 UOJ196652:UOK196655 UYF196652:UYG196655 VIB196652:VIC196655 VRX196652:VRY196655 WBT196652:WBU196655 WLP196652:WLQ196655 WVL196652:WVM196655 D262188:E262191 IZ262188:JA262191 SV262188:SW262191 ACR262188:ACS262191 AMN262188:AMO262191 AWJ262188:AWK262191 BGF262188:BGG262191 BQB262188:BQC262191 BZX262188:BZY262191 CJT262188:CJU262191 CTP262188:CTQ262191 DDL262188:DDM262191 DNH262188:DNI262191 DXD262188:DXE262191 EGZ262188:EHA262191 EQV262188:EQW262191 FAR262188:FAS262191 FKN262188:FKO262191 FUJ262188:FUK262191 GEF262188:GEG262191 GOB262188:GOC262191 GXX262188:GXY262191 HHT262188:HHU262191 HRP262188:HRQ262191 IBL262188:IBM262191 ILH262188:ILI262191 IVD262188:IVE262191 JEZ262188:JFA262191 JOV262188:JOW262191 JYR262188:JYS262191 KIN262188:KIO262191 KSJ262188:KSK262191 LCF262188:LCG262191 LMB262188:LMC262191 LVX262188:LVY262191 MFT262188:MFU262191 MPP262188:MPQ262191 MZL262188:MZM262191 NJH262188:NJI262191 NTD262188:NTE262191 OCZ262188:ODA262191 OMV262188:OMW262191 OWR262188:OWS262191 PGN262188:PGO262191 PQJ262188:PQK262191 QAF262188:QAG262191 QKB262188:QKC262191 QTX262188:QTY262191 RDT262188:RDU262191 RNP262188:RNQ262191 RXL262188:RXM262191 SHH262188:SHI262191 SRD262188:SRE262191 TAZ262188:TBA262191 TKV262188:TKW262191 TUR262188:TUS262191 UEN262188:UEO262191 UOJ262188:UOK262191 UYF262188:UYG262191 VIB262188:VIC262191 VRX262188:VRY262191 WBT262188:WBU262191 WLP262188:WLQ262191 WVL262188:WVM262191 D327724:E327727 IZ327724:JA327727 SV327724:SW327727 ACR327724:ACS327727 AMN327724:AMO327727 AWJ327724:AWK327727 BGF327724:BGG327727 BQB327724:BQC327727 BZX327724:BZY327727 CJT327724:CJU327727 CTP327724:CTQ327727 DDL327724:DDM327727 DNH327724:DNI327727 DXD327724:DXE327727 EGZ327724:EHA327727 EQV327724:EQW327727 FAR327724:FAS327727 FKN327724:FKO327727 FUJ327724:FUK327727 GEF327724:GEG327727 GOB327724:GOC327727 GXX327724:GXY327727 HHT327724:HHU327727 HRP327724:HRQ327727 IBL327724:IBM327727 ILH327724:ILI327727 IVD327724:IVE327727 JEZ327724:JFA327727 JOV327724:JOW327727 JYR327724:JYS327727 KIN327724:KIO327727 KSJ327724:KSK327727 LCF327724:LCG327727 LMB327724:LMC327727 LVX327724:LVY327727 MFT327724:MFU327727 MPP327724:MPQ327727 MZL327724:MZM327727 NJH327724:NJI327727 NTD327724:NTE327727 OCZ327724:ODA327727 OMV327724:OMW327727 OWR327724:OWS327727 PGN327724:PGO327727 PQJ327724:PQK327727 QAF327724:QAG327727 QKB327724:QKC327727 QTX327724:QTY327727 RDT327724:RDU327727 RNP327724:RNQ327727 RXL327724:RXM327727 SHH327724:SHI327727 SRD327724:SRE327727 TAZ327724:TBA327727 TKV327724:TKW327727 TUR327724:TUS327727 UEN327724:UEO327727 UOJ327724:UOK327727 UYF327724:UYG327727 VIB327724:VIC327727 VRX327724:VRY327727 WBT327724:WBU327727 WLP327724:WLQ327727 WVL327724:WVM327727 D393260:E393263 IZ393260:JA393263 SV393260:SW393263 ACR393260:ACS393263 AMN393260:AMO393263 AWJ393260:AWK393263 BGF393260:BGG393263 BQB393260:BQC393263 BZX393260:BZY393263 CJT393260:CJU393263 CTP393260:CTQ393263 DDL393260:DDM393263 DNH393260:DNI393263 DXD393260:DXE393263 EGZ393260:EHA393263 EQV393260:EQW393263 FAR393260:FAS393263 FKN393260:FKO393263 FUJ393260:FUK393263 GEF393260:GEG393263 GOB393260:GOC393263 GXX393260:GXY393263 HHT393260:HHU393263 HRP393260:HRQ393263 IBL393260:IBM393263 ILH393260:ILI393263 IVD393260:IVE393263 JEZ393260:JFA393263 JOV393260:JOW393263 JYR393260:JYS393263 KIN393260:KIO393263 KSJ393260:KSK393263 LCF393260:LCG393263 LMB393260:LMC393263 LVX393260:LVY393263 MFT393260:MFU393263 MPP393260:MPQ393263 MZL393260:MZM393263 NJH393260:NJI393263 NTD393260:NTE393263 OCZ393260:ODA393263 OMV393260:OMW393263 OWR393260:OWS393263 PGN393260:PGO393263 PQJ393260:PQK393263 QAF393260:QAG393263 QKB393260:QKC393263 QTX393260:QTY393263 RDT393260:RDU393263 RNP393260:RNQ393263 RXL393260:RXM393263 SHH393260:SHI393263 SRD393260:SRE393263 TAZ393260:TBA393263 TKV393260:TKW393263 TUR393260:TUS393263 UEN393260:UEO393263 UOJ393260:UOK393263 UYF393260:UYG393263 VIB393260:VIC393263 VRX393260:VRY393263 WBT393260:WBU393263 WLP393260:WLQ393263 WVL393260:WVM393263 D458796:E458799 IZ458796:JA458799 SV458796:SW458799 ACR458796:ACS458799 AMN458796:AMO458799 AWJ458796:AWK458799 BGF458796:BGG458799 BQB458796:BQC458799 BZX458796:BZY458799 CJT458796:CJU458799 CTP458796:CTQ458799 DDL458796:DDM458799 DNH458796:DNI458799 DXD458796:DXE458799 EGZ458796:EHA458799 EQV458796:EQW458799 FAR458796:FAS458799 FKN458796:FKO458799 FUJ458796:FUK458799 GEF458796:GEG458799 GOB458796:GOC458799 GXX458796:GXY458799 HHT458796:HHU458799 HRP458796:HRQ458799 IBL458796:IBM458799 ILH458796:ILI458799 IVD458796:IVE458799 JEZ458796:JFA458799 JOV458796:JOW458799 JYR458796:JYS458799 KIN458796:KIO458799 KSJ458796:KSK458799 LCF458796:LCG458799 LMB458796:LMC458799 LVX458796:LVY458799 MFT458796:MFU458799 MPP458796:MPQ458799 MZL458796:MZM458799 NJH458796:NJI458799 NTD458796:NTE458799 OCZ458796:ODA458799 OMV458796:OMW458799 OWR458796:OWS458799 PGN458796:PGO458799 PQJ458796:PQK458799 QAF458796:QAG458799 QKB458796:QKC458799 QTX458796:QTY458799 RDT458796:RDU458799 RNP458796:RNQ458799 RXL458796:RXM458799 SHH458796:SHI458799 SRD458796:SRE458799 TAZ458796:TBA458799 TKV458796:TKW458799 TUR458796:TUS458799 UEN458796:UEO458799 UOJ458796:UOK458799 UYF458796:UYG458799 VIB458796:VIC458799 VRX458796:VRY458799 WBT458796:WBU458799 WLP458796:WLQ458799 WVL458796:WVM458799 D524332:E524335 IZ524332:JA524335 SV524332:SW524335 ACR524332:ACS524335 AMN524332:AMO524335 AWJ524332:AWK524335 BGF524332:BGG524335 BQB524332:BQC524335 BZX524332:BZY524335 CJT524332:CJU524335 CTP524332:CTQ524335 DDL524332:DDM524335 DNH524332:DNI524335 DXD524332:DXE524335 EGZ524332:EHA524335 EQV524332:EQW524335 FAR524332:FAS524335 FKN524332:FKO524335 FUJ524332:FUK524335 GEF524332:GEG524335 GOB524332:GOC524335 GXX524332:GXY524335 HHT524332:HHU524335 HRP524332:HRQ524335 IBL524332:IBM524335 ILH524332:ILI524335 IVD524332:IVE524335 JEZ524332:JFA524335 JOV524332:JOW524335 JYR524332:JYS524335 KIN524332:KIO524335 KSJ524332:KSK524335 LCF524332:LCG524335 LMB524332:LMC524335 LVX524332:LVY524335 MFT524332:MFU524335 MPP524332:MPQ524335 MZL524332:MZM524335 NJH524332:NJI524335 NTD524332:NTE524335 OCZ524332:ODA524335 OMV524332:OMW524335 OWR524332:OWS524335 PGN524332:PGO524335 PQJ524332:PQK524335 QAF524332:QAG524335 QKB524332:QKC524335 QTX524332:QTY524335 RDT524332:RDU524335 RNP524332:RNQ524335 RXL524332:RXM524335 SHH524332:SHI524335 SRD524332:SRE524335 TAZ524332:TBA524335 TKV524332:TKW524335 TUR524332:TUS524335 UEN524332:UEO524335 UOJ524332:UOK524335 UYF524332:UYG524335 VIB524332:VIC524335 VRX524332:VRY524335 WBT524332:WBU524335 WLP524332:WLQ524335 WVL524332:WVM524335 D589868:E589871 IZ589868:JA589871 SV589868:SW589871 ACR589868:ACS589871 AMN589868:AMO589871 AWJ589868:AWK589871 BGF589868:BGG589871 BQB589868:BQC589871 BZX589868:BZY589871 CJT589868:CJU589871 CTP589868:CTQ589871 DDL589868:DDM589871 DNH589868:DNI589871 DXD589868:DXE589871 EGZ589868:EHA589871 EQV589868:EQW589871 FAR589868:FAS589871 FKN589868:FKO589871 FUJ589868:FUK589871 GEF589868:GEG589871 GOB589868:GOC589871 GXX589868:GXY589871 HHT589868:HHU589871 HRP589868:HRQ589871 IBL589868:IBM589871 ILH589868:ILI589871 IVD589868:IVE589871 JEZ589868:JFA589871 JOV589868:JOW589871 JYR589868:JYS589871 KIN589868:KIO589871 KSJ589868:KSK589871 LCF589868:LCG589871 LMB589868:LMC589871 LVX589868:LVY589871 MFT589868:MFU589871 MPP589868:MPQ589871 MZL589868:MZM589871 NJH589868:NJI589871 NTD589868:NTE589871 OCZ589868:ODA589871 OMV589868:OMW589871 OWR589868:OWS589871 PGN589868:PGO589871 PQJ589868:PQK589871 QAF589868:QAG589871 QKB589868:QKC589871 QTX589868:QTY589871 RDT589868:RDU589871 RNP589868:RNQ589871 RXL589868:RXM589871 SHH589868:SHI589871 SRD589868:SRE589871 TAZ589868:TBA589871 TKV589868:TKW589871 TUR589868:TUS589871 UEN589868:UEO589871 UOJ589868:UOK589871 UYF589868:UYG589871 VIB589868:VIC589871 VRX589868:VRY589871 WBT589868:WBU589871 WLP589868:WLQ589871 WVL589868:WVM589871 D655404:E655407 IZ655404:JA655407 SV655404:SW655407 ACR655404:ACS655407 AMN655404:AMO655407 AWJ655404:AWK655407 BGF655404:BGG655407 BQB655404:BQC655407 BZX655404:BZY655407 CJT655404:CJU655407 CTP655404:CTQ655407 DDL655404:DDM655407 DNH655404:DNI655407 DXD655404:DXE655407 EGZ655404:EHA655407 EQV655404:EQW655407 FAR655404:FAS655407 FKN655404:FKO655407 FUJ655404:FUK655407 GEF655404:GEG655407 GOB655404:GOC655407 GXX655404:GXY655407 HHT655404:HHU655407 HRP655404:HRQ655407 IBL655404:IBM655407 ILH655404:ILI655407 IVD655404:IVE655407 JEZ655404:JFA655407 JOV655404:JOW655407 JYR655404:JYS655407 KIN655404:KIO655407 KSJ655404:KSK655407 LCF655404:LCG655407 LMB655404:LMC655407 LVX655404:LVY655407 MFT655404:MFU655407 MPP655404:MPQ655407 MZL655404:MZM655407 NJH655404:NJI655407 NTD655404:NTE655407 OCZ655404:ODA655407 OMV655404:OMW655407 OWR655404:OWS655407 PGN655404:PGO655407 PQJ655404:PQK655407 QAF655404:QAG655407 QKB655404:QKC655407 QTX655404:QTY655407 RDT655404:RDU655407 RNP655404:RNQ655407 RXL655404:RXM655407 SHH655404:SHI655407 SRD655404:SRE655407 TAZ655404:TBA655407 TKV655404:TKW655407 TUR655404:TUS655407 UEN655404:UEO655407 UOJ655404:UOK655407 UYF655404:UYG655407 VIB655404:VIC655407 VRX655404:VRY655407 WBT655404:WBU655407 WLP655404:WLQ655407 WVL655404:WVM655407 D720940:E720943 IZ720940:JA720943 SV720940:SW720943 ACR720940:ACS720943 AMN720940:AMO720943 AWJ720940:AWK720943 BGF720940:BGG720943 BQB720940:BQC720943 BZX720940:BZY720943 CJT720940:CJU720943 CTP720940:CTQ720943 DDL720940:DDM720943 DNH720940:DNI720943 DXD720940:DXE720943 EGZ720940:EHA720943 EQV720940:EQW720943 FAR720940:FAS720943 FKN720940:FKO720943 FUJ720940:FUK720943 GEF720940:GEG720943 GOB720940:GOC720943 GXX720940:GXY720943 HHT720940:HHU720943 HRP720940:HRQ720943 IBL720940:IBM720943 ILH720940:ILI720943 IVD720940:IVE720943 JEZ720940:JFA720943 JOV720940:JOW720943 JYR720940:JYS720943 KIN720940:KIO720943 KSJ720940:KSK720943 LCF720940:LCG720943 LMB720940:LMC720943 LVX720940:LVY720943 MFT720940:MFU720943 MPP720940:MPQ720943 MZL720940:MZM720943 NJH720940:NJI720943 NTD720940:NTE720943 OCZ720940:ODA720943 OMV720940:OMW720943 OWR720940:OWS720943 PGN720940:PGO720943 PQJ720940:PQK720943 QAF720940:QAG720943 QKB720940:QKC720943 QTX720940:QTY720943 RDT720940:RDU720943 RNP720940:RNQ720943 RXL720940:RXM720943 SHH720940:SHI720943 SRD720940:SRE720943 TAZ720940:TBA720943 TKV720940:TKW720943 TUR720940:TUS720943 UEN720940:UEO720943 UOJ720940:UOK720943 UYF720940:UYG720943 VIB720940:VIC720943 VRX720940:VRY720943 WBT720940:WBU720943 WLP720940:WLQ720943 WVL720940:WVM720943 D786476:E786479 IZ786476:JA786479 SV786476:SW786479 ACR786476:ACS786479 AMN786476:AMO786479 AWJ786476:AWK786479 BGF786476:BGG786479 BQB786476:BQC786479 BZX786476:BZY786479 CJT786476:CJU786479 CTP786476:CTQ786479 DDL786476:DDM786479 DNH786476:DNI786479 DXD786476:DXE786479 EGZ786476:EHA786479 EQV786476:EQW786479 FAR786476:FAS786479 FKN786476:FKO786479 FUJ786476:FUK786479 GEF786476:GEG786479 GOB786476:GOC786479 GXX786476:GXY786479 HHT786476:HHU786479 HRP786476:HRQ786479 IBL786476:IBM786479 ILH786476:ILI786479 IVD786476:IVE786479 JEZ786476:JFA786479 JOV786476:JOW786479 JYR786476:JYS786479 KIN786476:KIO786479 KSJ786476:KSK786479 LCF786476:LCG786479 LMB786476:LMC786479 LVX786476:LVY786479 MFT786476:MFU786479 MPP786476:MPQ786479 MZL786476:MZM786479 NJH786476:NJI786479 NTD786476:NTE786479 OCZ786476:ODA786479 OMV786476:OMW786479 OWR786476:OWS786479 PGN786476:PGO786479 PQJ786476:PQK786479 QAF786476:QAG786479 QKB786476:QKC786479 QTX786476:QTY786479 RDT786476:RDU786479 RNP786476:RNQ786479 RXL786476:RXM786479 SHH786476:SHI786479 SRD786476:SRE786479 TAZ786476:TBA786479 TKV786476:TKW786479 TUR786476:TUS786479 UEN786476:UEO786479 UOJ786476:UOK786479 UYF786476:UYG786479 VIB786476:VIC786479 VRX786476:VRY786479 WBT786476:WBU786479 WLP786476:WLQ786479 WVL786476:WVM786479 D852012:E852015 IZ852012:JA852015 SV852012:SW852015 ACR852012:ACS852015 AMN852012:AMO852015 AWJ852012:AWK852015 BGF852012:BGG852015 BQB852012:BQC852015 BZX852012:BZY852015 CJT852012:CJU852015 CTP852012:CTQ852015 DDL852012:DDM852015 DNH852012:DNI852015 DXD852012:DXE852015 EGZ852012:EHA852015 EQV852012:EQW852015 FAR852012:FAS852015 FKN852012:FKO852015 FUJ852012:FUK852015 GEF852012:GEG852015 GOB852012:GOC852015 GXX852012:GXY852015 HHT852012:HHU852015 HRP852012:HRQ852015 IBL852012:IBM852015 ILH852012:ILI852015 IVD852012:IVE852015 JEZ852012:JFA852015 JOV852012:JOW852015 JYR852012:JYS852015 KIN852012:KIO852015 KSJ852012:KSK852015 LCF852012:LCG852015 LMB852012:LMC852015 LVX852012:LVY852015 MFT852012:MFU852015 MPP852012:MPQ852015 MZL852012:MZM852015 NJH852012:NJI852015 NTD852012:NTE852015 OCZ852012:ODA852015 OMV852012:OMW852015 OWR852012:OWS852015 PGN852012:PGO852015 PQJ852012:PQK852015 QAF852012:QAG852015 QKB852012:QKC852015 QTX852012:QTY852015 RDT852012:RDU852015 RNP852012:RNQ852015 RXL852012:RXM852015 SHH852012:SHI852015 SRD852012:SRE852015 TAZ852012:TBA852015 TKV852012:TKW852015 TUR852012:TUS852015 UEN852012:UEO852015 UOJ852012:UOK852015 UYF852012:UYG852015 VIB852012:VIC852015 VRX852012:VRY852015 WBT852012:WBU852015 WLP852012:WLQ852015 WVL852012:WVM852015 D917548:E917551 IZ917548:JA917551 SV917548:SW917551 ACR917548:ACS917551 AMN917548:AMO917551 AWJ917548:AWK917551 BGF917548:BGG917551 BQB917548:BQC917551 BZX917548:BZY917551 CJT917548:CJU917551 CTP917548:CTQ917551 DDL917548:DDM917551 DNH917548:DNI917551 DXD917548:DXE917551 EGZ917548:EHA917551 EQV917548:EQW917551 FAR917548:FAS917551 FKN917548:FKO917551 FUJ917548:FUK917551 GEF917548:GEG917551 GOB917548:GOC917551 GXX917548:GXY917551 HHT917548:HHU917551 HRP917548:HRQ917551 IBL917548:IBM917551 ILH917548:ILI917551 IVD917548:IVE917551 JEZ917548:JFA917551 JOV917548:JOW917551 JYR917548:JYS917551 KIN917548:KIO917551 KSJ917548:KSK917551 LCF917548:LCG917551 LMB917548:LMC917551 LVX917548:LVY917551 MFT917548:MFU917551 MPP917548:MPQ917551 MZL917548:MZM917551 NJH917548:NJI917551 NTD917548:NTE917551 OCZ917548:ODA917551 OMV917548:OMW917551 OWR917548:OWS917551 PGN917548:PGO917551 PQJ917548:PQK917551 QAF917548:QAG917551 QKB917548:QKC917551 QTX917548:QTY917551 RDT917548:RDU917551 RNP917548:RNQ917551 RXL917548:RXM917551 SHH917548:SHI917551 SRD917548:SRE917551 TAZ917548:TBA917551 TKV917548:TKW917551 TUR917548:TUS917551 UEN917548:UEO917551 UOJ917548:UOK917551 UYF917548:UYG917551 VIB917548:VIC917551 VRX917548:VRY917551 WBT917548:WBU917551 WLP917548:WLQ917551 WVL917548:WVM917551 D983084:E983087 IZ983084:JA983087 SV983084:SW983087 ACR983084:ACS983087 AMN983084:AMO983087 AWJ983084:AWK983087 BGF983084:BGG983087 BQB983084:BQC983087 BZX983084:BZY983087 CJT983084:CJU983087 CTP983084:CTQ983087 DDL983084:DDM983087 DNH983084:DNI983087 DXD983084:DXE983087 EGZ983084:EHA983087 EQV983084:EQW983087 FAR983084:FAS983087 FKN983084:FKO983087 FUJ983084:FUK983087 GEF983084:GEG983087 GOB983084:GOC983087 GXX983084:GXY983087 HHT983084:HHU983087 HRP983084:HRQ983087 IBL983084:IBM983087 ILH983084:ILI983087 IVD983084:IVE983087 JEZ983084:JFA983087 JOV983084:JOW983087 JYR983084:JYS983087 KIN983084:KIO983087 KSJ983084:KSK983087 LCF983084:LCG983087 LMB983084:LMC983087 LVX983084:LVY983087 MFT983084:MFU983087 MPP983084:MPQ983087 MZL983084:MZM983087 NJH983084:NJI983087 NTD983084:NTE983087 OCZ983084:ODA983087 OMV983084:OMW983087 OWR983084:OWS983087 PGN983084:PGO983087 PQJ983084:PQK983087 QAF983084:QAG983087 QKB983084:QKC983087 QTX983084:QTY983087 RDT983084:RDU983087 RNP983084:RNQ983087 RXL983084:RXM983087 SHH983084:SHI983087 SRD983084:SRE983087 TAZ983084:TBA983087 TKV983084:TKW983087 TUR983084:TUS983087 UEN983084:UEO983087 UOJ983084:UOK983087 UYF983084:UYG983087 VIB983084:VIC983087 VRX983084:VRY983087 WBT983084:WBU983087 WLP983084:WLQ983087 WVL983084:WVM983087" xr:uid="{FEC3EA49-C201-4F55-8D99-AB7139F5669B}">
      <formula1>$D$67:$D$401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1:F65583 JB65581:JB65583 SX65581:SX65583 ACT65581:ACT65583 AMP65581:AMP65583 AWL65581:AWL65583 BGH65581:BGH65583 BQD65581:BQD65583 BZZ65581:BZZ65583 CJV65581:CJV65583 CTR65581:CTR65583 DDN65581:DDN65583 DNJ65581:DNJ65583 DXF65581:DXF65583 EHB65581:EHB65583 EQX65581:EQX65583 FAT65581:FAT65583 FKP65581:FKP65583 FUL65581:FUL65583 GEH65581:GEH65583 GOD65581:GOD65583 GXZ65581:GXZ65583 HHV65581:HHV65583 HRR65581:HRR65583 IBN65581:IBN65583 ILJ65581:ILJ65583 IVF65581:IVF65583 JFB65581:JFB65583 JOX65581:JOX65583 JYT65581:JYT65583 KIP65581:KIP65583 KSL65581:KSL65583 LCH65581:LCH65583 LMD65581:LMD65583 LVZ65581:LVZ65583 MFV65581:MFV65583 MPR65581:MPR65583 MZN65581:MZN65583 NJJ65581:NJJ65583 NTF65581:NTF65583 ODB65581:ODB65583 OMX65581:OMX65583 OWT65581:OWT65583 PGP65581:PGP65583 PQL65581:PQL65583 QAH65581:QAH65583 QKD65581:QKD65583 QTZ65581:QTZ65583 RDV65581:RDV65583 RNR65581:RNR65583 RXN65581:RXN65583 SHJ65581:SHJ65583 SRF65581:SRF65583 TBB65581:TBB65583 TKX65581:TKX65583 TUT65581:TUT65583 UEP65581:UEP65583 UOL65581:UOL65583 UYH65581:UYH65583 VID65581:VID65583 VRZ65581:VRZ65583 WBV65581:WBV65583 WLR65581:WLR65583 WVN65581:WVN65583 F131117:F131119 JB131117:JB131119 SX131117:SX131119 ACT131117:ACT131119 AMP131117:AMP131119 AWL131117:AWL131119 BGH131117:BGH131119 BQD131117:BQD131119 BZZ131117:BZZ131119 CJV131117:CJV131119 CTR131117:CTR131119 DDN131117:DDN131119 DNJ131117:DNJ131119 DXF131117:DXF131119 EHB131117:EHB131119 EQX131117:EQX131119 FAT131117:FAT131119 FKP131117:FKP131119 FUL131117:FUL131119 GEH131117:GEH131119 GOD131117:GOD131119 GXZ131117:GXZ131119 HHV131117:HHV131119 HRR131117:HRR131119 IBN131117:IBN131119 ILJ131117:ILJ131119 IVF131117:IVF131119 JFB131117:JFB131119 JOX131117:JOX131119 JYT131117:JYT131119 KIP131117:KIP131119 KSL131117:KSL131119 LCH131117:LCH131119 LMD131117:LMD131119 LVZ131117:LVZ131119 MFV131117:MFV131119 MPR131117:MPR131119 MZN131117:MZN131119 NJJ131117:NJJ131119 NTF131117:NTF131119 ODB131117:ODB131119 OMX131117:OMX131119 OWT131117:OWT131119 PGP131117:PGP131119 PQL131117:PQL131119 QAH131117:QAH131119 QKD131117:QKD131119 QTZ131117:QTZ131119 RDV131117:RDV131119 RNR131117:RNR131119 RXN131117:RXN131119 SHJ131117:SHJ131119 SRF131117:SRF131119 TBB131117:TBB131119 TKX131117:TKX131119 TUT131117:TUT131119 UEP131117:UEP131119 UOL131117:UOL131119 UYH131117:UYH131119 VID131117:VID131119 VRZ131117:VRZ131119 WBV131117:WBV131119 WLR131117:WLR131119 WVN131117:WVN131119 F196653:F196655 JB196653:JB196655 SX196653:SX196655 ACT196653:ACT196655 AMP196653:AMP196655 AWL196653:AWL196655 BGH196653:BGH196655 BQD196653:BQD196655 BZZ196653:BZZ196655 CJV196653:CJV196655 CTR196653:CTR196655 DDN196653:DDN196655 DNJ196653:DNJ196655 DXF196653:DXF196655 EHB196653:EHB196655 EQX196653:EQX196655 FAT196653:FAT196655 FKP196653:FKP196655 FUL196653:FUL196655 GEH196653:GEH196655 GOD196653:GOD196655 GXZ196653:GXZ196655 HHV196653:HHV196655 HRR196653:HRR196655 IBN196653:IBN196655 ILJ196653:ILJ196655 IVF196653:IVF196655 JFB196653:JFB196655 JOX196653:JOX196655 JYT196653:JYT196655 KIP196653:KIP196655 KSL196653:KSL196655 LCH196653:LCH196655 LMD196653:LMD196655 LVZ196653:LVZ196655 MFV196653:MFV196655 MPR196653:MPR196655 MZN196653:MZN196655 NJJ196653:NJJ196655 NTF196653:NTF196655 ODB196653:ODB196655 OMX196653:OMX196655 OWT196653:OWT196655 PGP196653:PGP196655 PQL196653:PQL196655 QAH196653:QAH196655 QKD196653:QKD196655 QTZ196653:QTZ196655 RDV196653:RDV196655 RNR196653:RNR196655 RXN196653:RXN196655 SHJ196653:SHJ196655 SRF196653:SRF196655 TBB196653:TBB196655 TKX196653:TKX196655 TUT196653:TUT196655 UEP196653:UEP196655 UOL196653:UOL196655 UYH196653:UYH196655 VID196653:VID196655 VRZ196653:VRZ196655 WBV196653:WBV196655 WLR196653:WLR196655 WVN196653:WVN196655 F262189:F262191 JB262189:JB262191 SX262189:SX262191 ACT262189:ACT262191 AMP262189:AMP262191 AWL262189:AWL262191 BGH262189:BGH262191 BQD262189:BQD262191 BZZ262189:BZZ262191 CJV262189:CJV262191 CTR262189:CTR262191 DDN262189:DDN262191 DNJ262189:DNJ262191 DXF262189:DXF262191 EHB262189:EHB262191 EQX262189:EQX262191 FAT262189:FAT262191 FKP262189:FKP262191 FUL262189:FUL262191 GEH262189:GEH262191 GOD262189:GOD262191 GXZ262189:GXZ262191 HHV262189:HHV262191 HRR262189:HRR262191 IBN262189:IBN262191 ILJ262189:ILJ262191 IVF262189:IVF262191 JFB262189:JFB262191 JOX262189:JOX262191 JYT262189:JYT262191 KIP262189:KIP262191 KSL262189:KSL262191 LCH262189:LCH262191 LMD262189:LMD262191 LVZ262189:LVZ262191 MFV262189:MFV262191 MPR262189:MPR262191 MZN262189:MZN262191 NJJ262189:NJJ262191 NTF262189:NTF262191 ODB262189:ODB262191 OMX262189:OMX262191 OWT262189:OWT262191 PGP262189:PGP262191 PQL262189:PQL262191 QAH262189:QAH262191 QKD262189:QKD262191 QTZ262189:QTZ262191 RDV262189:RDV262191 RNR262189:RNR262191 RXN262189:RXN262191 SHJ262189:SHJ262191 SRF262189:SRF262191 TBB262189:TBB262191 TKX262189:TKX262191 TUT262189:TUT262191 UEP262189:UEP262191 UOL262189:UOL262191 UYH262189:UYH262191 VID262189:VID262191 VRZ262189:VRZ262191 WBV262189:WBV262191 WLR262189:WLR262191 WVN262189:WVN262191 F327725:F327727 JB327725:JB327727 SX327725:SX327727 ACT327725:ACT327727 AMP327725:AMP327727 AWL327725:AWL327727 BGH327725:BGH327727 BQD327725:BQD327727 BZZ327725:BZZ327727 CJV327725:CJV327727 CTR327725:CTR327727 DDN327725:DDN327727 DNJ327725:DNJ327727 DXF327725:DXF327727 EHB327725:EHB327727 EQX327725:EQX327727 FAT327725:FAT327727 FKP327725:FKP327727 FUL327725:FUL327727 GEH327725:GEH327727 GOD327725:GOD327727 GXZ327725:GXZ327727 HHV327725:HHV327727 HRR327725:HRR327727 IBN327725:IBN327727 ILJ327725:ILJ327727 IVF327725:IVF327727 JFB327725:JFB327727 JOX327725:JOX327727 JYT327725:JYT327727 KIP327725:KIP327727 KSL327725:KSL327727 LCH327725:LCH327727 LMD327725:LMD327727 LVZ327725:LVZ327727 MFV327725:MFV327727 MPR327725:MPR327727 MZN327725:MZN327727 NJJ327725:NJJ327727 NTF327725:NTF327727 ODB327725:ODB327727 OMX327725:OMX327727 OWT327725:OWT327727 PGP327725:PGP327727 PQL327725:PQL327727 QAH327725:QAH327727 QKD327725:QKD327727 QTZ327725:QTZ327727 RDV327725:RDV327727 RNR327725:RNR327727 RXN327725:RXN327727 SHJ327725:SHJ327727 SRF327725:SRF327727 TBB327725:TBB327727 TKX327725:TKX327727 TUT327725:TUT327727 UEP327725:UEP327727 UOL327725:UOL327727 UYH327725:UYH327727 VID327725:VID327727 VRZ327725:VRZ327727 WBV327725:WBV327727 WLR327725:WLR327727 WVN327725:WVN327727 F393261:F393263 JB393261:JB393263 SX393261:SX393263 ACT393261:ACT393263 AMP393261:AMP393263 AWL393261:AWL393263 BGH393261:BGH393263 BQD393261:BQD393263 BZZ393261:BZZ393263 CJV393261:CJV393263 CTR393261:CTR393263 DDN393261:DDN393263 DNJ393261:DNJ393263 DXF393261:DXF393263 EHB393261:EHB393263 EQX393261:EQX393263 FAT393261:FAT393263 FKP393261:FKP393263 FUL393261:FUL393263 GEH393261:GEH393263 GOD393261:GOD393263 GXZ393261:GXZ393263 HHV393261:HHV393263 HRR393261:HRR393263 IBN393261:IBN393263 ILJ393261:ILJ393263 IVF393261:IVF393263 JFB393261:JFB393263 JOX393261:JOX393263 JYT393261:JYT393263 KIP393261:KIP393263 KSL393261:KSL393263 LCH393261:LCH393263 LMD393261:LMD393263 LVZ393261:LVZ393263 MFV393261:MFV393263 MPR393261:MPR393263 MZN393261:MZN393263 NJJ393261:NJJ393263 NTF393261:NTF393263 ODB393261:ODB393263 OMX393261:OMX393263 OWT393261:OWT393263 PGP393261:PGP393263 PQL393261:PQL393263 QAH393261:QAH393263 QKD393261:QKD393263 QTZ393261:QTZ393263 RDV393261:RDV393263 RNR393261:RNR393263 RXN393261:RXN393263 SHJ393261:SHJ393263 SRF393261:SRF393263 TBB393261:TBB393263 TKX393261:TKX393263 TUT393261:TUT393263 UEP393261:UEP393263 UOL393261:UOL393263 UYH393261:UYH393263 VID393261:VID393263 VRZ393261:VRZ393263 WBV393261:WBV393263 WLR393261:WLR393263 WVN393261:WVN393263 F458797:F458799 JB458797:JB458799 SX458797:SX458799 ACT458797:ACT458799 AMP458797:AMP458799 AWL458797:AWL458799 BGH458797:BGH458799 BQD458797:BQD458799 BZZ458797:BZZ458799 CJV458797:CJV458799 CTR458797:CTR458799 DDN458797:DDN458799 DNJ458797:DNJ458799 DXF458797:DXF458799 EHB458797:EHB458799 EQX458797:EQX458799 FAT458797:FAT458799 FKP458797:FKP458799 FUL458797:FUL458799 GEH458797:GEH458799 GOD458797:GOD458799 GXZ458797:GXZ458799 HHV458797:HHV458799 HRR458797:HRR458799 IBN458797:IBN458799 ILJ458797:ILJ458799 IVF458797:IVF458799 JFB458797:JFB458799 JOX458797:JOX458799 JYT458797:JYT458799 KIP458797:KIP458799 KSL458797:KSL458799 LCH458797:LCH458799 LMD458797:LMD458799 LVZ458797:LVZ458799 MFV458797:MFV458799 MPR458797:MPR458799 MZN458797:MZN458799 NJJ458797:NJJ458799 NTF458797:NTF458799 ODB458797:ODB458799 OMX458797:OMX458799 OWT458797:OWT458799 PGP458797:PGP458799 PQL458797:PQL458799 QAH458797:QAH458799 QKD458797:QKD458799 QTZ458797:QTZ458799 RDV458797:RDV458799 RNR458797:RNR458799 RXN458797:RXN458799 SHJ458797:SHJ458799 SRF458797:SRF458799 TBB458797:TBB458799 TKX458797:TKX458799 TUT458797:TUT458799 UEP458797:UEP458799 UOL458797:UOL458799 UYH458797:UYH458799 VID458797:VID458799 VRZ458797:VRZ458799 WBV458797:WBV458799 WLR458797:WLR458799 WVN458797:WVN458799 F524333:F524335 JB524333:JB524335 SX524333:SX524335 ACT524333:ACT524335 AMP524333:AMP524335 AWL524333:AWL524335 BGH524333:BGH524335 BQD524333:BQD524335 BZZ524333:BZZ524335 CJV524333:CJV524335 CTR524333:CTR524335 DDN524333:DDN524335 DNJ524333:DNJ524335 DXF524333:DXF524335 EHB524333:EHB524335 EQX524333:EQX524335 FAT524333:FAT524335 FKP524333:FKP524335 FUL524333:FUL524335 GEH524333:GEH524335 GOD524333:GOD524335 GXZ524333:GXZ524335 HHV524333:HHV524335 HRR524333:HRR524335 IBN524333:IBN524335 ILJ524333:ILJ524335 IVF524333:IVF524335 JFB524333:JFB524335 JOX524333:JOX524335 JYT524333:JYT524335 KIP524333:KIP524335 KSL524333:KSL524335 LCH524333:LCH524335 LMD524333:LMD524335 LVZ524333:LVZ524335 MFV524333:MFV524335 MPR524333:MPR524335 MZN524333:MZN524335 NJJ524333:NJJ524335 NTF524333:NTF524335 ODB524333:ODB524335 OMX524333:OMX524335 OWT524333:OWT524335 PGP524333:PGP524335 PQL524333:PQL524335 QAH524333:QAH524335 QKD524333:QKD524335 QTZ524333:QTZ524335 RDV524333:RDV524335 RNR524333:RNR524335 RXN524333:RXN524335 SHJ524333:SHJ524335 SRF524333:SRF524335 TBB524333:TBB524335 TKX524333:TKX524335 TUT524333:TUT524335 UEP524333:UEP524335 UOL524333:UOL524335 UYH524333:UYH524335 VID524333:VID524335 VRZ524333:VRZ524335 WBV524333:WBV524335 WLR524333:WLR524335 WVN524333:WVN524335 F589869:F589871 JB589869:JB589871 SX589869:SX589871 ACT589869:ACT589871 AMP589869:AMP589871 AWL589869:AWL589871 BGH589869:BGH589871 BQD589869:BQD589871 BZZ589869:BZZ589871 CJV589869:CJV589871 CTR589869:CTR589871 DDN589869:DDN589871 DNJ589869:DNJ589871 DXF589869:DXF589871 EHB589869:EHB589871 EQX589869:EQX589871 FAT589869:FAT589871 FKP589869:FKP589871 FUL589869:FUL589871 GEH589869:GEH589871 GOD589869:GOD589871 GXZ589869:GXZ589871 HHV589869:HHV589871 HRR589869:HRR589871 IBN589869:IBN589871 ILJ589869:ILJ589871 IVF589869:IVF589871 JFB589869:JFB589871 JOX589869:JOX589871 JYT589869:JYT589871 KIP589869:KIP589871 KSL589869:KSL589871 LCH589869:LCH589871 LMD589869:LMD589871 LVZ589869:LVZ589871 MFV589869:MFV589871 MPR589869:MPR589871 MZN589869:MZN589871 NJJ589869:NJJ589871 NTF589869:NTF589871 ODB589869:ODB589871 OMX589869:OMX589871 OWT589869:OWT589871 PGP589869:PGP589871 PQL589869:PQL589871 QAH589869:QAH589871 QKD589869:QKD589871 QTZ589869:QTZ589871 RDV589869:RDV589871 RNR589869:RNR589871 RXN589869:RXN589871 SHJ589869:SHJ589871 SRF589869:SRF589871 TBB589869:TBB589871 TKX589869:TKX589871 TUT589869:TUT589871 UEP589869:UEP589871 UOL589869:UOL589871 UYH589869:UYH589871 VID589869:VID589871 VRZ589869:VRZ589871 WBV589869:WBV589871 WLR589869:WLR589871 WVN589869:WVN589871 F655405:F655407 JB655405:JB655407 SX655405:SX655407 ACT655405:ACT655407 AMP655405:AMP655407 AWL655405:AWL655407 BGH655405:BGH655407 BQD655405:BQD655407 BZZ655405:BZZ655407 CJV655405:CJV655407 CTR655405:CTR655407 DDN655405:DDN655407 DNJ655405:DNJ655407 DXF655405:DXF655407 EHB655405:EHB655407 EQX655405:EQX655407 FAT655405:FAT655407 FKP655405:FKP655407 FUL655405:FUL655407 GEH655405:GEH655407 GOD655405:GOD655407 GXZ655405:GXZ655407 HHV655405:HHV655407 HRR655405:HRR655407 IBN655405:IBN655407 ILJ655405:ILJ655407 IVF655405:IVF655407 JFB655405:JFB655407 JOX655405:JOX655407 JYT655405:JYT655407 KIP655405:KIP655407 KSL655405:KSL655407 LCH655405:LCH655407 LMD655405:LMD655407 LVZ655405:LVZ655407 MFV655405:MFV655407 MPR655405:MPR655407 MZN655405:MZN655407 NJJ655405:NJJ655407 NTF655405:NTF655407 ODB655405:ODB655407 OMX655405:OMX655407 OWT655405:OWT655407 PGP655405:PGP655407 PQL655405:PQL655407 QAH655405:QAH655407 QKD655405:QKD655407 QTZ655405:QTZ655407 RDV655405:RDV655407 RNR655405:RNR655407 RXN655405:RXN655407 SHJ655405:SHJ655407 SRF655405:SRF655407 TBB655405:TBB655407 TKX655405:TKX655407 TUT655405:TUT655407 UEP655405:UEP655407 UOL655405:UOL655407 UYH655405:UYH655407 VID655405:VID655407 VRZ655405:VRZ655407 WBV655405:WBV655407 WLR655405:WLR655407 WVN655405:WVN655407 F720941:F720943 JB720941:JB720943 SX720941:SX720943 ACT720941:ACT720943 AMP720941:AMP720943 AWL720941:AWL720943 BGH720941:BGH720943 BQD720941:BQD720943 BZZ720941:BZZ720943 CJV720941:CJV720943 CTR720941:CTR720943 DDN720941:DDN720943 DNJ720941:DNJ720943 DXF720941:DXF720943 EHB720941:EHB720943 EQX720941:EQX720943 FAT720941:FAT720943 FKP720941:FKP720943 FUL720941:FUL720943 GEH720941:GEH720943 GOD720941:GOD720943 GXZ720941:GXZ720943 HHV720941:HHV720943 HRR720941:HRR720943 IBN720941:IBN720943 ILJ720941:ILJ720943 IVF720941:IVF720943 JFB720941:JFB720943 JOX720941:JOX720943 JYT720941:JYT720943 KIP720941:KIP720943 KSL720941:KSL720943 LCH720941:LCH720943 LMD720941:LMD720943 LVZ720941:LVZ720943 MFV720941:MFV720943 MPR720941:MPR720943 MZN720941:MZN720943 NJJ720941:NJJ720943 NTF720941:NTF720943 ODB720941:ODB720943 OMX720941:OMX720943 OWT720941:OWT720943 PGP720941:PGP720943 PQL720941:PQL720943 QAH720941:QAH720943 QKD720941:QKD720943 QTZ720941:QTZ720943 RDV720941:RDV720943 RNR720941:RNR720943 RXN720941:RXN720943 SHJ720941:SHJ720943 SRF720941:SRF720943 TBB720941:TBB720943 TKX720941:TKX720943 TUT720941:TUT720943 UEP720941:UEP720943 UOL720941:UOL720943 UYH720941:UYH720943 VID720941:VID720943 VRZ720941:VRZ720943 WBV720941:WBV720943 WLR720941:WLR720943 WVN720941:WVN720943 F786477:F786479 JB786477:JB786479 SX786477:SX786479 ACT786477:ACT786479 AMP786477:AMP786479 AWL786477:AWL786479 BGH786477:BGH786479 BQD786477:BQD786479 BZZ786477:BZZ786479 CJV786477:CJV786479 CTR786477:CTR786479 DDN786477:DDN786479 DNJ786477:DNJ786479 DXF786477:DXF786479 EHB786477:EHB786479 EQX786477:EQX786479 FAT786477:FAT786479 FKP786477:FKP786479 FUL786477:FUL786479 GEH786477:GEH786479 GOD786477:GOD786479 GXZ786477:GXZ786479 HHV786477:HHV786479 HRR786477:HRR786479 IBN786477:IBN786479 ILJ786477:ILJ786479 IVF786477:IVF786479 JFB786477:JFB786479 JOX786477:JOX786479 JYT786477:JYT786479 KIP786477:KIP786479 KSL786477:KSL786479 LCH786477:LCH786479 LMD786477:LMD786479 LVZ786477:LVZ786479 MFV786477:MFV786479 MPR786477:MPR786479 MZN786477:MZN786479 NJJ786477:NJJ786479 NTF786477:NTF786479 ODB786477:ODB786479 OMX786477:OMX786479 OWT786477:OWT786479 PGP786477:PGP786479 PQL786477:PQL786479 QAH786477:QAH786479 QKD786477:QKD786479 QTZ786477:QTZ786479 RDV786477:RDV786479 RNR786477:RNR786479 RXN786477:RXN786479 SHJ786477:SHJ786479 SRF786477:SRF786479 TBB786477:TBB786479 TKX786477:TKX786479 TUT786477:TUT786479 UEP786477:UEP786479 UOL786477:UOL786479 UYH786477:UYH786479 VID786477:VID786479 VRZ786477:VRZ786479 WBV786477:WBV786479 WLR786477:WLR786479 WVN786477:WVN786479 F852013:F852015 JB852013:JB852015 SX852013:SX852015 ACT852013:ACT852015 AMP852013:AMP852015 AWL852013:AWL852015 BGH852013:BGH852015 BQD852013:BQD852015 BZZ852013:BZZ852015 CJV852013:CJV852015 CTR852013:CTR852015 DDN852013:DDN852015 DNJ852013:DNJ852015 DXF852013:DXF852015 EHB852013:EHB852015 EQX852013:EQX852015 FAT852013:FAT852015 FKP852013:FKP852015 FUL852013:FUL852015 GEH852013:GEH852015 GOD852013:GOD852015 GXZ852013:GXZ852015 HHV852013:HHV852015 HRR852013:HRR852015 IBN852013:IBN852015 ILJ852013:ILJ852015 IVF852013:IVF852015 JFB852013:JFB852015 JOX852013:JOX852015 JYT852013:JYT852015 KIP852013:KIP852015 KSL852013:KSL852015 LCH852013:LCH852015 LMD852013:LMD852015 LVZ852013:LVZ852015 MFV852013:MFV852015 MPR852013:MPR852015 MZN852013:MZN852015 NJJ852013:NJJ852015 NTF852013:NTF852015 ODB852013:ODB852015 OMX852013:OMX852015 OWT852013:OWT852015 PGP852013:PGP852015 PQL852013:PQL852015 QAH852013:QAH852015 QKD852013:QKD852015 QTZ852013:QTZ852015 RDV852013:RDV852015 RNR852013:RNR852015 RXN852013:RXN852015 SHJ852013:SHJ852015 SRF852013:SRF852015 TBB852013:TBB852015 TKX852013:TKX852015 TUT852013:TUT852015 UEP852013:UEP852015 UOL852013:UOL852015 UYH852013:UYH852015 VID852013:VID852015 VRZ852013:VRZ852015 WBV852013:WBV852015 WLR852013:WLR852015 WVN852013:WVN852015 F917549:F917551 JB917549:JB917551 SX917549:SX917551 ACT917549:ACT917551 AMP917549:AMP917551 AWL917549:AWL917551 BGH917549:BGH917551 BQD917549:BQD917551 BZZ917549:BZZ917551 CJV917549:CJV917551 CTR917549:CTR917551 DDN917549:DDN917551 DNJ917549:DNJ917551 DXF917549:DXF917551 EHB917549:EHB917551 EQX917549:EQX917551 FAT917549:FAT917551 FKP917549:FKP917551 FUL917549:FUL917551 GEH917549:GEH917551 GOD917549:GOD917551 GXZ917549:GXZ917551 HHV917549:HHV917551 HRR917549:HRR917551 IBN917549:IBN917551 ILJ917549:ILJ917551 IVF917549:IVF917551 JFB917549:JFB917551 JOX917549:JOX917551 JYT917549:JYT917551 KIP917549:KIP917551 KSL917549:KSL917551 LCH917549:LCH917551 LMD917549:LMD917551 LVZ917549:LVZ917551 MFV917549:MFV917551 MPR917549:MPR917551 MZN917549:MZN917551 NJJ917549:NJJ917551 NTF917549:NTF917551 ODB917549:ODB917551 OMX917549:OMX917551 OWT917549:OWT917551 PGP917549:PGP917551 PQL917549:PQL917551 QAH917549:QAH917551 QKD917549:QKD917551 QTZ917549:QTZ917551 RDV917549:RDV917551 RNR917549:RNR917551 RXN917549:RXN917551 SHJ917549:SHJ917551 SRF917549:SRF917551 TBB917549:TBB917551 TKX917549:TKX917551 TUT917549:TUT917551 UEP917549:UEP917551 UOL917549:UOL917551 UYH917549:UYH917551 VID917549:VID917551 VRZ917549:VRZ917551 WBV917549:WBV917551 WLR917549:WLR917551 WVN917549:WVN917551 F983085:F983087 JB983085:JB983087 SX983085:SX983087 ACT983085:ACT983087 AMP983085:AMP983087 AWL983085:AWL983087 BGH983085:BGH983087 BQD983085:BQD983087 BZZ983085:BZZ983087 CJV983085:CJV983087 CTR983085:CTR983087 DDN983085:DDN983087 DNJ983085:DNJ983087 DXF983085:DXF983087 EHB983085:EHB983087 EQX983085:EQX983087 FAT983085:FAT983087 FKP983085:FKP983087 FUL983085:FUL983087 GEH983085:GEH983087 GOD983085:GOD983087 GXZ983085:GXZ983087 HHV983085:HHV983087 HRR983085:HRR983087 IBN983085:IBN983087 ILJ983085:ILJ983087 IVF983085:IVF983087 JFB983085:JFB983087 JOX983085:JOX983087 JYT983085:JYT983087 KIP983085:KIP983087 KSL983085:KSL983087 LCH983085:LCH983087 LMD983085:LMD983087 LVZ983085:LVZ983087 MFV983085:MFV983087 MPR983085:MPR983087 MZN983085:MZN983087 NJJ983085:NJJ983087 NTF983085:NTF983087 ODB983085:ODB983087 OMX983085:OMX983087 OWT983085:OWT983087 PGP983085:PGP983087 PQL983085:PQL983087 QAH983085:QAH983087 QKD983085:QKD983087 QTZ983085:QTZ983087 RDV983085:RDV983087 RNR983085:RNR983087 RXN983085:RXN983087 SHJ983085:SHJ983087 SRF983085:SRF983087 TBB983085:TBB983087 TKX983085:TKX983087 TUT983085:TUT983087 UEP983085:UEP983087 UOL983085:UOL983087 UYH983085:UYH983087 VID983085:VID983087 VRZ983085:VRZ983087 WBV983085:WBV983087 WLR983085:WLR983087 WVN983085:WVN983087 F47" xr:uid="{F574BF5D-1F91-46C7-A4A3-1CB1E5FCB45E}">
      <formula1>"1, 2, 3"</formula1>
    </dataValidation>
    <dataValidation type="list" errorStyle="warning" allowBlank="1" showInputMessage="1" showErrorMessage="1" errorTitle="Factor" error="This factor is not included in the drop-down list. Is this the factor you want to use?" sqref="H46:H47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H65580:H65583 JD65580:JD65583 SZ65580:SZ65583 ACV65580:ACV65583 AMR65580:AMR65583 AWN65580:AWN65583 BGJ65580:BGJ65583 BQF65580:BQF65583 CAB65580:CAB65583 CJX65580:CJX65583 CTT65580:CTT65583 DDP65580:DDP65583 DNL65580:DNL65583 DXH65580:DXH65583 EHD65580:EHD65583 EQZ65580:EQZ65583 FAV65580:FAV65583 FKR65580:FKR65583 FUN65580:FUN65583 GEJ65580:GEJ65583 GOF65580:GOF65583 GYB65580:GYB65583 HHX65580:HHX65583 HRT65580:HRT65583 IBP65580:IBP65583 ILL65580:ILL65583 IVH65580:IVH65583 JFD65580:JFD65583 JOZ65580:JOZ65583 JYV65580:JYV65583 KIR65580:KIR65583 KSN65580:KSN65583 LCJ65580:LCJ65583 LMF65580:LMF65583 LWB65580:LWB65583 MFX65580:MFX65583 MPT65580:MPT65583 MZP65580:MZP65583 NJL65580:NJL65583 NTH65580:NTH65583 ODD65580:ODD65583 OMZ65580:OMZ65583 OWV65580:OWV65583 PGR65580:PGR65583 PQN65580:PQN65583 QAJ65580:QAJ65583 QKF65580:QKF65583 QUB65580:QUB65583 RDX65580:RDX65583 RNT65580:RNT65583 RXP65580:RXP65583 SHL65580:SHL65583 SRH65580:SRH65583 TBD65580:TBD65583 TKZ65580:TKZ65583 TUV65580:TUV65583 UER65580:UER65583 UON65580:UON65583 UYJ65580:UYJ65583 VIF65580:VIF65583 VSB65580:VSB65583 WBX65580:WBX65583 WLT65580:WLT65583 WVP65580:WVP65583 H131116:H131119 JD131116:JD131119 SZ131116:SZ131119 ACV131116:ACV131119 AMR131116:AMR131119 AWN131116:AWN131119 BGJ131116:BGJ131119 BQF131116:BQF131119 CAB131116:CAB131119 CJX131116:CJX131119 CTT131116:CTT131119 DDP131116:DDP131119 DNL131116:DNL131119 DXH131116:DXH131119 EHD131116:EHD131119 EQZ131116:EQZ131119 FAV131116:FAV131119 FKR131116:FKR131119 FUN131116:FUN131119 GEJ131116:GEJ131119 GOF131116:GOF131119 GYB131116:GYB131119 HHX131116:HHX131119 HRT131116:HRT131119 IBP131116:IBP131119 ILL131116:ILL131119 IVH131116:IVH131119 JFD131116:JFD131119 JOZ131116:JOZ131119 JYV131116:JYV131119 KIR131116:KIR131119 KSN131116:KSN131119 LCJ131116:LCJ131119 LMF131116:LMF131119 LWB131116:LWB131119 MFX131116:MFX131119 MPT131116:MPT131119 MZP131116:MZP131119 NJL131116:NJL131119 NTH131116:NTH131119 ODD131116:ODD131119 OMZ131116:OMZ131119 OWV131116:OWV131119 PGR131116:PGR131119 PQN131116:PQN131119 QAJ131116:QAJ131119 QKF131116:QKF131119 QUB131116:QUB131119 RDX131116:RDX131119 RNT131116:RNT131119 RXP131116:RXP131119 SHL131116:SHL131119 SRH131116:SRH131119 TBD131116:TBD131119 TKZ131116:TKZ131119 TUV131116:TUV131119 UER131116:UER131119 UON131116:UON131119 UYJ131116:UYJ131119 VIF131116:VIF131119 VSB131116:VSB131119 WBX131116:WBX131119 WLT131116:WLT131119 WVP131116:WVP131119 H196652:H196655 JD196652:JD196655 SZ196652:SZ196655 ACV196652:ACV196655 AMR196652:AMR196655 AWN196652:AWN196655 BGJ196652:BGJ196655 BQF196652:BQF196655 CAB196652:CAB196655 CJX196652:CJX196655 CTT196652:CTT196655 DDP196652:DDP196655 DNL196652:DNL196655 DXH196652:DXH196655 EHD196652:EHD196655 EQZ196652:EQZ196655 FAV196652:FAV196655 FKR196652:FKR196655 FUN196652:FUN196655 GEJ196652:GEJ196655 GOF196652:GOF196655 GYB196652:GYB196655 HHX196652:HHX196655 HRT196652:HRT196655 IBP196652:IBP196655 ILL196652:ILL196655 IVH196652:IVH196655 JFD196652:JFD196655 JOZ196652:JOZ196655 JYV196652:JYV196655 KIR196652:KIR196655 KSN196652:KSN196655 LCJ196652:LCJ196655 LMF196652:LMF196655 LWB196652:LWB196655 MFX196652:MFX196655 MPT196652:MPT196655 MZP196652:MZP196655 NJL196652:NJL196655 NTH196652:NTH196655 ODD196652:ODD196655 OMZ196652:OMZ196655 OWV196652:OWV196655 PGR196652:PGR196655 PQN196652:PQN196655 QAJ196652:QAJ196655 QKF196652:QKF196655 QUB196652:QUB196655 RDX196652:RDX196655 RNT196652:RNT196655 RXP196652:RXP196655 SHL196652:SHL196655 SRH196652:SRH196655 TBD196652:TBD196655 TKZ196652:TKZ196655 TUV196652:TUV196655 UER196652:UER196655 UON196652:UON196655 UYJ196652:UYJ196655 VIF196652:VIF196655 VSB196652:VSB196655 WBX196652:WBX196655 WLT196652:WLT196655 WVP196652:WVP196655 H262188:H262191 JD262188:JD262191 SZ262188:SZ262191 ACV262188:ACV262191 AMR262188:AMR262191 AWN262188:AWN262191 BGJ262188:BGJ262191 BQF262188:BQF262191 CAB262188:CAB262191 CJX262188:CJX262191 CTT262188:CTT262191 DDP262188:DDP262191 DNL262188:DNL262191 DXH262188:DXH262191 EHD262188:EHD262191 EQZ262188:EQZ262191 FAV262188:FAV262191 FKR262188:FKR262191 FUN262188:FUN262191 GEJ262188:GEJ262191 GOF262188:GOF262191 GYB262188:GYB262191 HHX262188:HHX262191 HRT262188:HRT262191 IBP262188:IBP262191 ILL262188:ILL262191 IVH262188:IVH262191 JFD262188:JFD262191 JOZ262188:JOZ262191 JYV262188:JYV262191 KIR262188:KIR262191 KSN262188:KSN262191 LCJ262188:LCJ262191 LMF262188:LMF262191 LWB262188:LWB262191 MFX262188:MFX262191 MPT262188:MPT262191 MZP262188:MZP262191 NJL262188:NJL262191 NTH262188:NTH262191 ODD262188:ODD262191 OMZ262188:OMZ262191 OWV262188:OWV262191 PGR262188:PGR262191 PQN262188:PQN262191 QAJ262188:QAJ262191 QKF262188:QKF262191 QUB262188:QUB262191 RDX262188:RDX262191 RNT262188:RNT262191 RXP262188:RXP262191 SHL262188:SHL262191 SRH262188:SRH262191 TBD262188:TBD262191 TKZ262188:TKZ262191 TUV262188:TUV262191 UER262188:UER262191 UON262188:UON262191 UYJ262188:UYJ262191 VIF262188:VIF262191 VSB262188:VSB262191 WBX262188:WBX262191 WLT262188:WLT262191 WVP262188:WVP262191 H327724:H327727 JD327724:JD327727 SZ327724:SZ327727 ACV327724:ACV327727 AMR327724:AMR327727 AWN327724:AWN327727 BGJ327724:BGJ327727 BQF327724:BQF327727 CAB327724:CAB327727 CJX327724:CJX327727 CTT327724:CTT327727 DDP327724:DDP327727 DNL327724:DNL327727 DXH327724:DXH327727 EHD327724:EHD327727 EQZ327724:EQZ327727 FAV327724:FAV327727 FKR327724:FKR327727 FUN327724:FUN327727 GEJ327724:GEJ327727 GOF327724:GOF327727 GYB327724:GYB327727 HHX327724:HHX327727 HRT327724:HRT327727 IBP327724:IBP327727 ILL327724:ILL327727 IVH327724:IVH327727 JFD327724:JFD327727 JOZ327724:JOZ327727 JYV327724:JYV327727 KIR327724:KIR327727 KSN327724:KSN327727 LCJ327724:LCJ327727 LMF327724:LMF327727 LWB327724:LWB327727 MFX327724:MFX327727 MPT327724:MPT327727 MZP327724:MZP327727 NJL327724:NJL327727 NTH327724:NTH327727 ODD327724:ODD327727 OMZ327724:OMZ327727 OWV327724:OWV327727 PGR327724:PGR327727 PQN327724:PQN327727 QAJ327724:QAJ327727 QKF327724:QKF327727 QUB327724:QUB327727 RDX327724:RDX327727 RNT327724:RNT327727 RXP327724:RXP327727 SHL327724:SHL327727 SRH327724:SRH327727 TBD327724:TBD327727 TKZ327724:TKZ327727 TUV327724:TUV327727 UER327724:UER327727 UON327724:UON327727 UYJ327724:UYJ327727 VIF327724:VIF327727 VSB327724:VSB327727 WBX327724:WBX327727 WLT327724:WLT327727 WVP327724:WVP327727 H393260:H393263 JD393260:JD393263 SZ393260:SZ393263 ACV393260:ACV393263 AMR393260:AMR393263 AWN393260:AWN393263 BGJ393260:BGJ393263 BQF393260:BQF393263 CAB393260:CAB393263 CJX393260:CJX393263 CTT393260:CTT393263 DDP393260:DDP393263 DNL393260:DNL393263 DXH393260:DXH393263 EHD393260:EHD393263 EQZ393260:EQZ393263 FAV393260:FAV393263 FKR393260:FKR393263 FUN393260:FUN393263 GEJ393260:GEJ393263 GOF393260:GOF393263 GYB393260:GYB393263 HHX393260:HHX393263 HRT393260:HRT393263 IBP393260:IBP393263 ILL393260:ILL393263 IVH393260:IVH393263 JFD393260:JFD393263 JOZ393260:JOZ393263 JYV393260:JYV393263 KIR393260:KIR393263 KSN393260:KSN393263 LCJ393260:LCJ393263 LMF393260:LMF393263 LWB393260:LWB393263 MFX393260:MFX393263 MPT393260:MPT393263 MZP393260:MZP393263 NJL393260:NJL393263 NTH393260:NTH393263 ODD393260:ODD393263 OMZ393260:OMZ393263 OWV393260:OWV393263 PGR393260:PGR393263 PQN393260:PQN393263 QAJ393260:QAJ393263 QKF393260:QKF393263 QUB393260:QUB393263 RDX393260:RDX393263 RNT393260:RNT393263 RXP393260:RXP393263 SHL393260:SHL393263 SRH393260:SRH393263 TBD393260:TBD393263 TKZ393260:TKZ393263 TUV393260:TUV393263 UER393260:UER393263 UON393260:UON393263 UYJ393260:UYJ393263 VIF393260:VIF393263 VSB393260:VSB393263 WBX393260:WBX393263 WLT393260:WLT393263 WVP393260:WVP393263 H458796:H458799 JD458796:JD458799 SZ458796:SZ458799 ACV458796:ACV458799 AMR458796:AMR458799 AWN458796:AWN458799 BGJ458796:BGJ458799 BQF458796:BQF458799 CAB458796:CAB458799 CJX458796:CJX458799 CTT458796:CTT458799 DDP458796:DDP458799 DNL458796:DNL458799 DXH458796:DXH458799 EHD458796:EHD458799 EQZ458796:EQZ458799 FAV458796:FAV458799 FKR458796:FKR458799 FUN458796:FUN458799 GEJ458796:GEJ458799 GOF458796:GOF458799 GYB458796:GYB458799 HHX458796:HHX458799 HRT458796:HRT458799 IBP458796:IBP458799 ILL458796:ILL458799 IVH458796:IVH458799 JFD458796:JFD458799 JOZ458796:JOZ458799 JYV458796:JYV458799 KIR458796:KIR458799 KSN458796:KSN458799 LCJ458796:LCJ458799 LMF458796:LMF458799 LWB458796:LWB458799 MFX458796:MFX458799 MPT458796:MPT458799 MZP458796:MZP458799 NJL458796:NJL458799 NTH458796:NTH458799 ODD458796:ODD458799 OMZ458796:OMZ458799 OWV458796:OWV458799 PGR458796:PGR458799 PQN458796:PQN458799 QAJ458796:QAJ458799 QKF458796:QKF458799 QUB458796:QUB458799 RDX458796:RDX458799 RNT458796:RNT458799 RXP458796:RXP458799 SHL458796:SHL458799 SRH458796:SRH458799 TBD458796:TBD458799 TKZ458796:TKZ458799 TUV458796:TUV458799 UER458796:UER458799 UON458796:UON458799 UYJ458796:UYJ458799 VIF458796:VIF458799 VSB458796:VSB458799 WBX458796:WBX458799 WLT458796:WLT458799 WVP458796:WVP458799 H524332:H524335 JD524332:JD524335 SZ524332:SZ524335 ACV524332:ACV524335 AMR524332:AMR524335 AWN524332:AWN524335 BGJ524332:BGJ524335 BQF524332:BQF524335 CAB524332:CAB524335 CJX524332:CJX524335 CTT524332:CTT524335 DDP524332:DDP524335 DNL524332:DNL524335 DXH524332:DXH524335 EHD524332:EHD524335 EQZ524332:EQZ524335 FAV524332:FAV524335 FKR524332:FKR524335 FUN524332:FUN524335 GEJ524332:GEJ524335 GOF524332:GOF524335 GYB524332:GYB524335 HHX524332:HHX524335 HRT524332:HRT524335 IBP524332:IBP524335 ILL524332:ILL524335 IVH524332:IVH524335 JFD524332:JFD524335 JOZ524332:JOZ524335 JYV524332:JYV524335 KIR524332:KIR524335 KSN524332:KSN524335 LCJ524332:LCJ524335 LMF524332:LMF524335 LWB524332:LWB524335 MFX524332:MFX524335 MPT524332:MPT524335 MZP524332:MZP524335 NJL524332:NJL524335 NTH524332:NTH524335 ODD524332:ODD524335 OMZ524332:OMZ524335 OWV524332:OWV524335 PGR524332:PGR524335 PQN524332:PQN524335 QAJ524332:QAJ524335 QKF524332:QKF524335 QUB524332:QUB524335 RDX524332:RDX524335 RNT524332:RNT524335 RXP524332:RXP524335 SHL524332:SHL524335 SRH524332:SRH524335 TBD524332:TBD524335 TKZ524332:TKZ524335 TUV524332:TUV524335 UER524332:UER524335 UON524332:UON524335 UYJ524332:UYJ524335 VIF524332:VIF524335 VSB524332:VSB524335 WBX524332:WBX524335 WLT524332:WLT524335 WVP524332:WVP524335 H589868:H589871 JD589868:JD589871 SZ589868:SZ589871 ACV589868:ACV589871 AMR589868:AMR589871 AWN589868:AWN589871 BGJ589868:BGJ589871 BQF589868:BQF589871 CAB589868:CAB589871 CJX589868:CJX589871 CTT589868:CTT589871 DDP589868:DDP589871 DNL589868:DNL589871 DXH589868:DXH589871 EHD589868:EHD589871 EQZ589868:EQZ589871 FAV589868:FAV589871 FKR589868:FKR589871 FUN589868:FUN589871 GEJ589868:GEJ589871 GOF589868:GOF589871 GYB589868:GYB589871 HHX589868:HHX589871 HRT589868:HRT589871 IBP589868:IBP589871 ILL589868:ILL589871 IVH589868:IVH589871 JFD589868:JFD589871 JOZ589868:JOZ589871 JYV589868:JYV589871 KIR589868:KIR589871 KSN589868:KSN589871 LCJ589868:LCJ589871 LMF589868:LMF589871 LWB589868:LWB589871 MFX589868:MFX589871 MPT589868:MPT589871 MZP589868:MZP589871 NJL589868:NJL589871 NTH589868:NTH589871 ODD589868:ODD589871 OMZ589868:OMZ589871 OWV589868:OWV589871 PGR589868:PGR589871 PQN589868:PQN589871 QAJ589868:QAJ589871 QKF589868:QKF589871 QUB589868:QUB589871 RDX589868:RDX589871 RNT589868:RNT589871 RXP589868:RXP589871 SHL589868:SHL589871 SRH589868:SRH589871 TBD589868:TBD589871 TKZ589868:TKZ589871 TUV589868:TUV589871 UER589868:UER589871 UON589868:UON589871 UYJ589868:UYJ589871 VIF589868:VIF589871 VSB589868:VSB589871 WBX589868:WBX589871 WLT589868:WLT589871 WVP589868:WVP589871 H655404:H655407 JD655404:JD655407 SZ655404:SZ655407 ACV655404:ACV655407 AMR655404:AMR655407 AWN655404:AWN655407 BGJ655404:BGJ655407 BQF655404:BQF655407 CAB655404:CAB655407 CJX655404:CJX655407 CTT655404:CTT655407 DDP655404:DDP655407 DNL655404:DNL655407 DXH655404:DXH655407 EHD655404:EHD655407 EQZ655404:EQZ655407 FAV655404:FAV655407 FKR655404:FKR655407 FUN655404:FUN655407 GEJ655404:GEJ655407 GOF655404:GOF655407 GYB655404:GYB655407 HHX655404:HHX655407 HRT655404:HRT655407 IBP655404:IBP655407 ILL655404:ILL655407 IVH655404:IVH655407 JFD655404:JFD655407 JOZ655404:JOZ655407 JYV655404:JYV655407 KIR655404:KIR655407 KSN655404:KSN655407 LCJ655404:LCJ655407 LMF655404:LMF655407 LWB655404:LWB655407 MFX655404:MFX655407 MPT655404:MPT655407 MZP655404:MZP655407 NJL655404:NJL655407 NTH655404:NTH655407 ODD655404:ODD655407 OMZ655404:OMZ655407 OWV655404:OWV655407 PGR655404:PGR655407 PQN655404:PQN655407 QAJ655404:QAJ655407 QKF655404:QKF655407 QUB655404:QUB655407 RDX655404:RDX655407 RNT655404:RNT655407 RXP655404:RXP655407 SHL655404:SHL655407 SRH655404:SRH655407 TBD655404:TBD655407 TKZ655404:TKZ655407 TUV655404:TUV655407 UER655404:UER655407 UON655404:UON655407 UYJ655404:UYJ655407 VIF655404:VIF655407 VSB655404:VSB655407 WBX655404:WBX655407 WLT655404:WLT655407 WVP655404:WVP655407 H720940:H720943 JD720940:JD720943 SZ720940:SZ720943 ACV720940:ACV720943 AMR720940:AMR720943 AWN720940:AWN720943 BGJ720940:BGJ720943 BQF720940:BQF720943 CAB720940:CAB720943 CJX720940:CJX720943 CTT720940:CTT720943 DDP720940:DDP720943 DNL720940:DNL720943 DXH720940:DXH720943 EHD720940:EHD720943 EQZ720940:EQZ720943 FAV720940:FAV720943 FKR720940:FKR720943 FUN720940:FUN720943 GEJ720940:GEJ720943 GOF720940:GOF720943 GYB720940:GYB720943 HHX720940:HHX720943 HRT720940:HRT720943 IBP720940:IBP720943 ILL720940:ILL720943 IVH720940:IVH720943 JFD720940:JFD720943 JOZ720940:JOZ720943 JYV720940:JYV720943 KIR720940:KIR720943 KSN720940:KSN720943 LCJ720940:LCJ720943 LMF720940:LMF720943 LWB720940:LWB720943 MFX720940:MFX720943 MPT720940:MPT720943 MZP720940:MZP720943 NJL720940:NJL720943 NTH720940:NTH720943 ODD720940:ODD720943 OMZ720940:OMZ720943 OWV720940:OWV720943 PGR720940:PGR720943 PQN720940:PQN720943 QAJ720940:QAJ720943 QKF720940:QKF720943 QUB720940:QUB720943 RDX720940:RDX720943 RNT720940:RNT720943 RXP720940:RXP720943 SHL720940:SHL720943 SRH720940:SRH720943 TBD720940:TBD720943 TKZ720940:TKZ720943 TUV720940:TUV720943 UER720940:UER720943 UON720940:UON720943 UYJ720940:UYJ720943 VIF720940:VIF720943 VSB720940:VSB720943 WBX720940:WBX720943 WLT720940:WLT720943 WVP720940:WVP720943 H786476:H786479 JD786476:JD786479 SZ786476:SZ786479 ACV786476:ACV786479 AMR786476:AMR786479 AWN786476:AWN786479 BGJ786476:BGJ786479 BQF786476:BQF786479 CAB786476:CAB786479 CJX786476:CJX786479 CTT786476:CTT786479 DDP786476:DDP786479 DNL786476:DNL786479 DXH786476:DXH786479 EHD786476:EHD786479 EQZ786476:EQZ786479 FAV786476:FAV786479 FKR786476:FKR786479 FUN786476:FUN786479 GEJ786476:GEJ786479 GOF786476:GOF786479 GYB786476:GYB786479 HHX786476:HHX786479 HRT786476:HRT786479 IBP786476:IBP786479 ILL786476:ILL786479 IVH786476:IVH786479 JFD786476:JFD786479 JOZ786476:JOZ786479 JYV786476:JYV786479 KIR786476:KIR786479 KSN786476:KSN786479 LCJ786476:LCJ786479 LMF786476:LMF786479 LWB786476:LWB786479 MFX786476:MFX786479 MPT786476:MPT786479 MZP786476:MZP786479 NJL786476:NJL786479 NTH786476:NTH786479 ODD786476:ODD786479 OMZ786476:OMZ786479 OWV786476:OWV786479 PGR786476:PGR786479 PQN786476:PQN786479 QAJ786476:QAJ786479 QKF786476:QKF786479 QUB786476:QUB786479 RDX786476:RDX786479 RNT786476:RNT786479 RXP786476:RXP786479 SHL786476:SHL786479 SRH786476:SRH786479 TBD786476:TBD786479 TKZ786476:TKZ786479 TUV786476:TUV786479 UER786476:UER786479 UON786476:UON786479 UYJ786476:UYJ786479 VIF786476:VIF786479 VSB786476:VSB786479 WBX786476:WBX786479 WLT786476:WLT786479 WVP786476:WVP786479 H852012:H852015 JD852012:JD852015 SZ852012:SZ852015 ACV852012:ACV852015 AMR852012:AMR852015 AWN852012:AWN852015 BGJ852012:BGJ852015 BQF852012:BQF852015 CAB852012:CAB852015 CJX852012:CJX852015 CTT852012:CTT852015 DDP852012:DDP852015 DNL852012:DNL852015 DXH852012:DXH852015 EHD852012:EHD852015 EQZ852012:EQZ852015 FAV852012:FAV852015 FKR852012:FKR852015 FUN852012:FUN852015 GEJ852012:GEJ852015 GOF852012:GOF852015 GYB852012:GYB852015 HHX852012:HHX852015 HRT852012:HRT852015 IBP852012:IBP852015 ILL852012:ILL852015 IVH852012:IVH852015 JFD852012:JFD852015 JOZ852012:JOZ852015 JYV852012:JYV852015 KIR852012:KIR852015 KSN852012:KSN852015 LCJ852012:LCJ852015 LMF852012:LMF852015 LWB852012:LWB852015 MFX852012:MFX852015 MPT852012:MPT852015 MZP852012:MZP852015 NJL852012:NJL852015 NTH852012:NTH852015 ODD852012:ODD852015 OMZ852012:OMZ852015 OWV852012:OWV852015 PGR852012:PGR852015 PQN852012:PQN852015 QAJ852012:QAJ852015 QKF852012:QKF852015 QUB852012:QUB852015 RDX852012:RDX852015 RNT852012:RNT852015 RXP852012:RXP852015 SHL852012:SHL852015 SRH852012:SRH852015 TBD852012:TBD852015 TKZ852012:TKZ852015 TUV852012:TUV852015 UER852012:UER852015 UON852012:UON852015 UYJ852012:UYJ852015 VIF852012:VIF852015 VSB852012:VSB852015 WBX852012:WBX852015 WLT852012:WLT852015 WVP852012:WVP852015 H917548:H917551 JD917548:JD917551 SZ917548:SZ917551 ACV917548:ACV917551 AMR917548:AMR917551 AWN917548:AWN917551 BGJ917548:BGJ917551 BQF917548:BQF917551 CAB917548:CAB917551 CJX917548:CJX917551 CTT917548:CTT917551 DDP917548:DDP917551 DNL917548:DNL917551 DXH917548:DXH917551 EHD917548:EHD917551 EQZ917548:EQZ917551 FAV917548:FAV917551 FKR917548:FKR917551 FUN917548:FUN917551 GEJ917548:GEJ917551 GOF917548:GOF917551 GYB917548:GYB917551 HHX917548:HHX917551 HRT917548:HRT917551 IBP917548:IBP917551 ILL917548:ILL917551 IVH917548:IVH917551 JFD917548:JFD917551 JOZ917548:JOZ917551 JYV917548:JYV917551 KIR917548:KIR917551 KSN917548:KSN917551 LCJ917548:LCJ917551 LMF917548:LMF917551 LWB917548:LWB917551 MFX917548:MFX917551 MPT917548:MPT917551 MZP917548:MZP917551 NJL917548:NJL917551 NTH917548:NTH917551 ODD917548:ODD917551 OMZ917548:OMZ917551 OWV917548:OWV917551 PGR917548:PGR917551 PQN917548:PQN917551 QAJ917548:QAJ917551 QKF917548:QKF917551 QUB917548:QUB917551 RDX917548:RDX917551 RNT917548:RNT917551 RXP917548:RXP917551 SHL917548:SHL917551 SRH917548:SRH917551 TBD917548:TBD917551 TKZ917548:TKZ917551 TUV917548:TUV917551 UER917548:UER917551 UON917548:UON917551 UYJ917548:UYJ917551 VIF917548:VIF917551 VSB917548:VSB917551 WBX917548:WBX917551 WLT917548:WLT917551 WVP917548:WVP917551 H983084:H983087 JD983084:JD983087 SZ983084:SZ983087 ACV983084:ACV983087 AMR983084:AMR983087 AWN983084:AWN983087 BGJ983084:BGJ983087 BQF983084:BQF983087 CAB983084:CAB983087 CJX983084:CJX983087 CTT983084:CTT983087 DDP983084:DDP983087 DNL983084:DNL983087 DXH983084:DXH983087 EHD983084:EHD983087 EQZ983084:EQZ983087 FAV983084:FAV983087 FKR983084:FKR983087 FUN983084:FUN983087 GEJ983084:GEJ983087 GOF983084:GOF983087 GYB983084:GYB983087 HHX983084:HHX983087 HRT983084:HRT983087 IBP983084:IBP983087 ILL983084:ILL983087 IVH983084:IVH983087 JFD983084:JFD983087 JOZ983084:JOZ983087 JYV983084:JYV983087 KIR983084:KIR983087 KSN983084:KSN983087 LCJ983084:LCJ983087 LMF983084:LMF983087 LWB983084:LWB983087 MFX983084:MFX983087 MPT983084:MPT983087 MZP983084:MZP983087 NJL983084:NJL983087 NTH983084:NTH983087 ODD983084:ODD983087 OMZ983084:OMZ983087 OWV983084:OWV983087 PGR983084:PGR983087 PQN983084:PQN983087 QAJ983084:QAJ983087 QKF983084:QKF983087 QUB983084:QUB983087 RDX983084:RDX983087 RNT983084:RNT983087 RXP983084:RXP983087 SHL983084:SHL983087 SRH983084:SRH983087 TBD983084:TBD983087 TKZ983084:TKZ983087 TUV983084:TUV983087 UER983084:UER983087 UON983084:UON983087 UYJ983084:UYJ983087 VIF983084:VIF983087 VSB983084:VSB983087 WBX983084:WBX983087 WLT983084:WLT983087 WVP983084:WVP983087" xr:uid="{1CA6E207-C845-4750-9234-DD49A47A53A9}">
      <formula1>$H$67:$H$158</formula1>
    </dataValidation>
  </dataValidations>
  <pageMargins left="0.75" right="0.25" top="0.5" bottom="0.3" header="0.5" footer="0.5"/>
  <pageSetup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AB9BD-5524-48F3-BF69-3D61FF672EAC}">
  <dimension ref="A1:R175"/>
  <sheetViews>
    <sheetView view="pageBreakPreview" zoomScaleNormal="100" zoomScaleSheetLayoutView="100" workbookViewId="0">
      <pane ySplit="5" topLeftCell="A6" activePane="bottomLeft" state="frozen"/>
      <selection activeCell="L16" sqref="L16"/>
      <selection pane="bottomLeft" activeCell="A4" sqref="A4"/>
    </sheetView>
  </sheetViews>
  <sheetFormatPr defaultRowHeight="12.75" x14ac:dyDescent="0.2"/>
  <cols>
    <col min="1" max="1" width="32.7109375" style="30" customWidth="1"/>
    <col min="2" max="3" width="10.7109375" style="30" customWidth="1"/>
    <col min="4" max="4" width="10.7109375" style="30" hidden="1" customWidth="1"/>
    <col min="5" max="6" width="9.28515625" style="30" hidden="1" customWidth="1"/>
    <col min="7" max="7" width="14.28515625" style="30" hidden="1" customWidth="1"/>
    <col min="8" max="8" width="12.28515625" style="30" hidden="1" customWidth="1"/>
    <col min="9" max="11" width="16.42578125" style="30" customWidth="1"/>
    <col min="12" max="12" width="16.42578125" style="5" customWidth="1"/>
    <col min="13" max="13" width="17.28515625" style="30" customWidth="1"/>
    <col min="14" max="14" width="15.140625" style="30" customWidth="1"/>
    <col min="15" max="15" width="14.85546875" style="30" customWidth="1"/>
    <col min="16" max="254" width="9.140625" style="30"/>
    <col min="255" max="255" width="27.42578125" style="30" customWidth="1"/>
    <col min="256" max="257" width="10.7109375" style="30" customWidth="1"/>
    <col min="258" max="261" width="0" style="30" hidden="1" customWidth="1"/>
    <col min="262" max="264" width="16.42578125" style="30" customWidth="1"/>
    <col min="265" max="266" width="9" style="30" customWidth="1"/>
    <col min="267" max="510" width="9.140625" style="30"/>
    <col min="511" max="511" width="27.42578125" style="30" customWidth="1"/>
    <col min="512" max="513" width="10.7109375" style="30" customWidth="1"/>
    <col min="514" max="517" width="0" style="30" hidden="1" customWidth="1"/>
    <col min="518" max="520" width="16.42578125" style="30" customWidth="1"/>
    <col min="521" max="522" width="9" style="30" customWidth="1"/>
    <col min="523" max="766" width="9.140625" style="30"/>
    <col min="767" max="767" width="27.42578125" style="30" customWidth="1"/>
    <col min="768" max="769" width="10.7109375" style="30" customWidth="1"/>
    <col min="770" max="773" width="0" style="30" hidden="1" customWidth="1"/>
    <col min="774" max="776" width="16.42578125" style="30" customWidth="1"/>
    <col min="777" max="778" width="9" style="30" customWidth="1"/>
    <col min="779" max="1022" width="9.140625" style="30"/>
    <col min="1023" max="1023" width="27.42578125" style="30" customWidth="1"/>
    <col min="1024" max="1025" width="10.7109375" style="30" customWidth="1"/>
    <col min="1026" max="1029" width="0" style="30" hidden="1" customWidth="1"/>
    <col min="1030" max="1032" width="16.42578125" style="30" customWidth="1"/>
    <col min="1033" max="1034" width="9" style="30" customWidth="1"/>
    <col min="1035" max="1278" width="9.140625" style="30"/>
    <col min="1279" max="1279" width="27.42578125" style="30" customWidth="1"/>
    <col min="1280" max="1281" width="10.7109375" style="30" customWidth="1"/>
    <col min="1282" max="1285" width="0" style="30" hidden="1" customWidth="1"/>
    <col min="1286" max="1288" width="16.42578125" style="30" customWidth="1"/>
    <col min="1289" max="1290" width="9" style="30" customWidth="1"/>
    <col min="1291" max="1534" width="9.140625" style="30"/>
    <col min="1535" max="1535" width="27.42578125" style="30" customWidth="1"/>
    <col min="1536" max="1537" width="10.7109375" style="30" customWidth="1"/>
    <col min="1538" max="1541" width="0" style="30" hidden="1" customWidth="1"/>
    <col min="1542" max="1544" width="16.42578125" style="30" customWidth="1"/>
    <col min="1545" max="1546" width="9" style="30" customWidth="1"/>
    <col min="1547" max="1790" width="9.140625" style="30"/>
    <col min="1791" max="1791" width="27.42578125" style="30" customWidth="1"/>
    <col min="1792" max="1793" width="10.7109375" style="30" customWidth="1"/>
    <col min="1794" max="1797" width="0" style="30" hidden="1" customWidth="1"/>
    <col min="1798" max="1800" width="16.42578125" style="30" customWidth="1"/>
    <col min="1801" max="1802" width="9" style="30" customWidth="1"/>
    <col min="1803" max="2046" width="9.140625" style="30"/>
    <col min="2047" max="2047" width="27.42578125" style="30" customWidth="1"/>
    <col min="2048" max="2049" width="10.7109375" style="30" customWidth="1"/>
    <col min="2050" max="2053" width="0" style="30" hidden="1" customWidth="1"/>
    <col min="2054" max="2056" width="16.42578125" style="30" customWidth="1"/>
    <col min="2057" max="2058" width="9" style="30" customWidth="1"/>
    <col min="2059" max="2302" width="9.140625" style="30"/>
    <col min="2303" max="2303" width="27.42578125" style="30" customWidth="1"/>
    <col min="2304" max="2305" width="10.7109375" style="30" customWidth="1"/>
    <col min="2306" max="2309" width="0" style="30" hidden="1" customWidth="1"/>
    <col min="2310" max="2312" width="16.42578125" style="30" customWidth="1"/>
    <col min="2313" max="2314" width="9" style="30" customWidth="1"/>
    <col min="2315" max="2558" width="9.140625" style="30"/>
    <col min="2559" max="2559" width="27.42578125" style="30" customWidth="1"/>
    <col min="2560" max="2561" width="10.7109375" style="30" customWidth="1"/>
    <col min="2562" max="2565" width="0" style="30" hidden="1" customWidth="1"/>
    <col min="2566" max="2568" width="16.42578125" style="30" customWidth="1"/>
    <col min="2569" max="2570" width="9" style="30" customWidth="1"/>
    <col min="2571" max="2814" width="9.140625" style="30"/>
    <col min="2815" max="2815" width="27.42578125" style="30" customWidth="1"/>
    <col min="2816" max="2817" width="10.7109375" style="30" customWidth="1"/>
    <col min="2818" max="2821" width="0" style="30" hidden="1" customWidth="1"/>
    <col min="2822" max="2824" width="16.42578125" style="30" customWidth="1"/>
    <col min="2825" max="2826" width="9" style="30" customWidth="1"/>
    <col min="2827" max="3070" width="9.140625" style="30"/>
    <col min="3071" max="3071" width="27.42578125" style="30" customWidth="1"/>
    <col min="3072" max="3073" width="10.7109375" style="30" customWidth="1"/>
    <col min="3074" max="3077" width="0" style="30" hidden="1" customWidth="1"/>
    <col min="3078" max="3080" width="16.42578125" style="30" customWidth="1"/>
    <col min="3081" max="3082" width="9" style="30" customWidth="1"/>
    <col min="3083" max="3326" width="9.140625" style="30"/>
    <col min="3327" max="3327" width="27.42578125" style="30" customWidth="1"/>
    <col min="3328" max="3329" width="10.7109375" style="30" customWidth="1"/>
    <col min="3330" max="3333" width="0" style="30" hidden="1" customWidth="1"/>
    <col min="3334" max="3336" width="16.42578125" style="30" customWidth="1"/>
    <col min="3337" max="3338" width="9" style="30" customWidth="1"/>
    <col min="3339" max="3582" width="9.140625" style="30"/>
    <col min="3583" max="3583" width="27.42578125" style="30" customWidth="1"/>
    <col min="3584" max="3585" width="10.7109375" style="30" customWidth="1"/>
    <col min="3586" max="3589" width="0" style="30" hidden="1" customWidth="1"/>
    <col min="3590" max="3592" width="16.42578125" style="30" customWidth="1"/>
    <col min="3593" max="3594" width="9" style="30" customWidth="1"/>
    <col min="3595" max="3838" width="9.140625" style="30"/>
    <col min="3839" max="3839" width="27.42578125" style="30" customWidth="1"/>
    <col min="3840" max="3841" width="10.7109375" style="30" customWidth="1"/>
    <col min="3842" max="3845" width="0" style="30" hidden="1" customWidth="1"/>
    <col min="3846" max="3848" width="16.42578125" style="30" customWidth="1"/>
    <col min="3849" max="3850" width="9" style="30" customWidth="1"/>
    <col min="3851" max="4094" width="9.140625" style="30"/>
    <col min="4095" max="4095" width="27.42578125" style="30" customWidth="1"/>
    <col min="4096" max="4097" width="10.7109375" style="30" customWidth="1"/>
    <col min="4098" max="4101" width="0" style="30" hidden="1" customWidth="1"/>
    <col min="4102" max="4104" width="16.42578125" style="30" customWidth="1"/>
    <col min="4105" max="4106" width="9" style="30" customWidth="1"/>
    <col min="4107" max="4350" width="9.140625" style="30"/>
    <col min="4351" max="4351" width="27.42578125" style="30" customWidth="1"/>
    <col min="4352" max="4353" width="10.7109375" style="30" customWidth="1"/>
    <col min="4354" max="4357" width="0" style="30" hidden="1" customWidth="1"/>
    <col min="4358" max="4360" width="16.42578125" style="30" customWidth="1"/>
    <col min="4361" max="4362" width="9" style="30" customWidth="1"/>
    <col min="4363" max="4606" width="9.140625" style="30"/>
    <col min="4607" max="4607" width="27.42578125" style="30" customWidth="1"/>
    <col min="4608" max="4609" width="10.7109375" style="30" customWidth="1"/>
    <col min="4610" max="4613" width="0" style="30" hidden="1" customWidth="1"/>
    <col min="4614" max="4616" width="16.42578125" style="30" customWidth="1"/>
    <col min="4617" max="4618" width="9" style="30" customWidth="1"/>
    <col min="4619" max="4862" width="9.140625" style="30"/>
    <col min="4863" max="4863" width="27.42578125" style="30" customWidth="1"/>
    <col min="4864" max="4865" width="10.7109375" style="30" customWidth="1"/>
    <col min="4866" max="4869" width="0" style="30" hidden="1" customWidth="1"/>
    <col min="4870" max="4872" width="16.42578125" style="30" customWidth="1"/>
    <col min="4873" max="4874" width="9" style="30" customWidth="1"/>
    <col min="4875" max="5118" width="9.140625" style="30"/>
    <col min="5119" max="5119" width="27.42578125" style="30" customWidth="1"/>
    <col min="5120" max="5121" width="10.7109375" style="30" customWidth="1"/>
    <col min="5122" max="5125" width="0" style="30" hidden="1" customWidth="1"/>
    <col min="5126" max="5128" width="16.42578125" style="30" customWidth="1"/>
    <col min="5129" max="5130" width="9" style="30" customWidth="1"/>
    <col min="5131" max="5374" width="9.140625" style="30"/>
    <col min="5375" max="5375" width="27.42578125" style="30" customWidth="1"/>
    <col min="5376" max="5377" width="10.7109375" style="30" customWidth="1"/>
    <col min="5378" max="5381" width="0" style="30" hidden="1" customWidth="1"/>
    <col min="5382" max="5384" width="16.42578125" style="30" customWidth="1"/>
    <col min="5385" max="5386" width="9" style="30" customWidth="1"/>
    <col min="5387" max="5630" width="9.140625" style="30"/>
    <col min="5631" max="5631" width="27.42578125" style="30" customWidth="1"/>
    <col min="5632" max="5633" width="10.7109375" style="30" customWidth="1"/>
    <col min="5634" max="5637" width="0" style="30" hidden="1" customWidth="1"/>
    <col min="5638" max="5640" width="16.42578125" style="30" customWidth="1"/>
    <col min="5641" max="5642" width="9" style="30" customWidth="1"/>
    <col min="5643" max="5886" width="9.140625" style="30"/>
    <col min="5887" max="5887" width="27.42578125" style="30" customWidth="1"/>
    <col min="5888" max="5889" width="10.7109375" style="30" customWidth="1"/>
    <col min="5890" max="5893" width="0" style="30" hidden="1" customWidth="1"/>
    <col min="5894" max="5896" width="16.42578125" style="30" customWidth="1"/>
    <col min="5897" max="5898" width="9" style="30" customWidth="1"/>
    <col min="5899" max="6142" width="9.140625" style="30"/>
    <col min="6143" max="6143" width="27.42578125" style="30" customWidth="1"/>
    <col min="6144" max="6145" width="10.7109375" style="30" customWidth="1"/>
    <col min="6146" max="6149" width="0" style="30" hidden="1" customWidth="1"/>
    <col min="6150" max="6152" width="16.42578125" style="30" customWidth="1"/>
    <col min="6153" max="6154" width="9" style="30" customWidth="1"/>
    <col min="6155" max="6398" width="9.140625" style="30"/>
    <col min="6399" max="6399" width="27.42578125" style="30" customWidth="1"/>
    <col min="6400" max="6401" width="10.7109375" style="30" customWidth="1"/>
    <col min="6402" max="6405" width="0" style="30" hidden="1" customWidth="1"/>
    <col min="6406" max="6408" width="16.42578125" style="30" customWidth="1"/>
    <col min="6409" max="6410" width="9" style="30" customWidth="1"/>
    <col min="6411" max="6654" width="9.140625" style="30"/>
    <col min="6655" max="6655" width="27.42578125" style="30" customWidth="1"/>
    <col min="6656" max="6657" width="10.7109375" style="30" customWidth="1"/>
    <col min="6658" max="6661" width="0" style="30" hidden="1" customWidth="1"/>
    <col min="6662" max="6664" width="16.42578125" style="30" customWidth="1"/>
    <col min="6665" max="6666" width="9" style="30" customWidth="1"/>
    <col min="6667" max="6910" width="9.140625" style="30"/>
    <col min="6911" max="6911" width="27.42578125" style="30" customWidth="1"/>
    <col min="6912" max="6913" width="10.7109375" style="30" customWidth="1"/>
    <col min="6914" max="6917" width="0" style="30" hidden="1" customWidth="1"/>
    <col min="6918" max="6920" width="16.42578125" style="30" customWidth="1"/>
    <col min="6921" max="6922" width="9" style="30" customWidth="1"/>
    <col min="6923" max="7166" width="9.140625" style="30"/>
    <col min="7167" max="7167" width="27.42578125" style="30" customWidth="1"/>
    <col min="7168" max="7169" width="10.7109375" style="30" customWidth="1"/>
    <col min="7170" max="7173" width="0" style="30" hidden="1" customWidth="1"/>
    <col min="7174" max="7176" width="16.42578125" style="30" customWidth="1"/>
    <col min="7177" max="7178" width="9" style="30" customWidth="1"/>
    <col min="7179" max="7422" width="9.140625" style="30"/>
    <col min="7423" max="7423" width="27.42578125" style="30" customWidth="1"/>
    <col min="7424" max="7425" width="10.7109375" style="30" customWidth="1"/>
    <col min="7426" max="7429" width="0" style="30" hidden="1" customWidth="1"/>
    <col min="7430" max="7432" width="16.42578125" style="30" customWidth="1"/>
    <col min="7433" max="7434" width="9" style="30" customWidth="1"/>
    <col min="7435" max="7678" width="9.140625" style="30"/>
    <col min="7679" max="7679" width="27.42578125" style="30" customWidth="1"/>
    <col min="7680" max="7681" width="10.7109375" style="30" customWidth="1"/>
    <col min="7682" max="7685" width="0" style="30" hidden="1" customWidth="1"/>
    <col min="7686" max="7688" width="16.42578125" style="30" customWidth="1"/>
    <col min="7689" max="7690" width="9" style="30" customWidth="1"/>
    <col min="7691" max="7934" width="9.140625" style="30"/>
    <col min="7935" max="7935" width="27.42578125" style="30" customWidth="1"/>
    <col min="7936" max="7937" width="10.7109375" style="30" customWidth="1"/>
    <col min="7938" max="7941" width="0" style="30" hidden="1" customWidth="1"/>
    <col min="7942" max="7944" width="16.42578125" style="30" customWidth="1"/>
    <col min="7945" max="7946" width="9" style="30" customWidth="1"/>
    <col min="7947" max="8190" width="9.140625" style="30"/>
    <col min="8191" max="8191" width="27.42578125" style="30" customWidth="1"/>
    <col min="8192" max="8193" width="10.7109375" style="30" customWidth="1"/>
    <col min="8194" max="8197" width="0" style="30" hidden="1" customWidth="1"/>
    <col min="8198" max="8200" width="16.42578125" style="30" customWidth="1"/>
    <col min="8201" max="8202" width="9" style="30" customWidth="1"/>
    <col min="8203" max="8446" width="9.140625" style="30"/>
    <col min="8447" max="8447" width="27.42578125" style="30" customWidth="1"/>
    <col min="8448" max="8449" width="10.7109375" style="30" customWidth="1"/>
    <col min="8450" max="8453" width="0" style="30" hidden="1" customWidth="1"/>
    <col min="8454" max="8456" width="16.42578125" style="30" customWidth="1"/>
    <col min="8457" max="8458" width="9" style="30" customWidth="1"/>
    <col min="8459" max="8702" width="9.140625" style="30"/>
    <col min="8703" max="8703" width="27.42578125" style="30" customWidth="1"/>
    <col min="8704" max="8705" width="10.7109375" style="30" customWidth="1"/>
    <col min="8706" max="8709" width="0" style="30" hidden="1" customWidth="1"/>
    <col min="8710" max="8712" width="16.42578125" style="30" customWidth="1"/>
    <col min="8713" max="8714" width="9" style="30" customWidth="1"/>
    <col min="8715" max="8958" width="9.140625" style="30"/>
    <col min="8959" max="8959" width="27.42578125" style="30" customWidth="1"/>
    <col min="8960" max="8961" width="10.7109375" style="30" customWidth="1"/>
    <col min="8962" max="8965" width="0" style="30" hidden="1" customWidth="1"/>
    <col min="8966" max="8968" width="16.42578125" style="30" customWidth="1"/>
    <col min="8969" max="8970" width="9" style="30" customWidth="1"/>
    <col min="8971" max="9214" width="9.140625" style="30"/>
    <col min="9215" max="9215" width="27.42578125" style="30" customWidth="1"/>
    <col min="9216" max="9217" width="10.7109375" style="30" customWidth="1"/>
    <col min="9218" max="9221" width="0" style="30" hidden="1" customWidth="1"/>
    <col min="9222" max="9224" width="16.42578125" style="30" customWidth="1"/>
    <col min="9225" max="9226" width="9" style="30" customWidth="1"/>
    <col min="9227" max="9470" width="9.140625" style="30"/>
    <col min="9471" max="9471" width="27.42578125" style="30" customWidth="1"/>
    <col min="9472" max="9473" width="10.7109375" style="30" customWidth="1"/>
    <col min="9474" max="9477" width="0" style="30" hidden="1" customWidth="1"/>
    <col min="9478" max="9480" width="16.42578125" style="30" customWidth="1"/>
    <col min="9481" max="9482" width="9" style="30" customWidth="1"/>
    <col min="9483" max="9726" width="9.140625" style="30"/>
    <col min="9727" max="9727" width="27.42578125" style="30" customWidth="1"/>
    <col min="9728" max="9729" width="10.7109375" style="30" customWidth="1"/>
    <col min="9730" max="9733" width="0" style="30" hidden="1" customWidth="1"/>
    <col min="9734" max="9736" width="16.42578125" style="30" customWidth="1"/>
    <col min="9737" max="9738" width="9" style="30" customWidth="1"/>
    <col min="9739" max="9982" width="9.140625" style="30"/>
    <col min="9983" max="9983" width="27.42578125" style="30" customWidth="1"/>
    <col min="9984" max="9985" width="10.7109375" style="30" customWidth="1"/>
    <col min="9986" max="9989" width="0" style="30" hidden="1" customWidth="1"/>
    <col min="9990" max="9992" width="16.42578125" style="30" customWidth="1"/>
    <col min="9993" max="9994" width="9" style="30" customWidth="1"/>
    <col min="9995" max="10238" width="9.140625" style="30"/>
    <col min="10239" max="10239" width="27.42578125" style="30" customWidth="1"/>
    <col min="10240" max="10241" width="10.7109375" style="30" customWidth="1"/>
    <col min="10242" max="10245" width="0" style="30" hidden="1" customWidth="1"/>
    <col min="10246" max="10248" width="16.42578125" style="30" customWidth="1"/>
    <col min="10249" max="10250" width="9" style="30" customWidth="1"/>
    <col min="10251" max="10494" width="9.140625" style="30"/>
    <col min="10495" max="10495" width="27.42578125" style="30" customWidth="1"/>
    <col min="10496" max="10497" width="10.7109375" style="30" customWidth="1"/>
    <col min="10498" max="10501" width="0" style="30" hidden="1" customWidth="1"/>
    <col min="10502" max="10504" width="16.42578125" style="30" customWidth="1"/>
    <col min="10505" max="10506" width="9" style="30" customWidth="1"/>
    <col min="10507" max="10750" width="9.140625" style="30"/>
    <col min="10751" max="10751" width="27.42578125" style="30" customWidth="1"/>
    <col min="10752" max="10753" width="10.7109375" style="30" customWidth="1"/>
    <col min="10754" max="10757" width="0" style="30" hidden="1" customWidth="1"/>
    <col min="10758" max="10760" width="16.42578125" style="30" customWidth="1"/>
    <col min="10761" max="10762" width="9" style="30" customWidth="1"/>
    <col min="10763" max="11006" width="9.140625" style="30"/>
    <col min="11007" max="11007" width="27.42578125" style="30" customWidth="1"/>
    <col min="11008" max="11009" width="10.7109375" style="30" customWidth="1"/>
    <col min="11010" max="11013" width="0" style="30" hidden="1" customWidth="1"/>
    <col min="11014" max="11016" width="16.42578125" style="30" customWidth="1"/>
    <col min="11017" max="11018" width="9" style="30" customWidth="1"/>
    <col min="11019" max="11262" width="9.140625" style="30"/>
    <col min="11263" max="11263" width="27.42578125" style="30" customWidth="1"/>
    <col min="11264" max="11265" width="10.7109375" style="30" customWidth="1"/>
    <col min="11266" max="11269" width="0" style="30" hidden="1" customWidth="1"/>
    <col min="11270" max="11272" width="16.42578125" style="30" customWidth="1"/>
    <col min="11273" max="11274" width="9" style="30" customWidth="1"/>
    <col min="11275" max="11518" width="9.140625" style="30"/>
    <col min="11519" max="11519" width="27.42578125" style="30" customWidth="1"/>
    <col min="11520" max="11521" width="10.7109375" style="30" customWidth="1"/>
    <col min="11522" max="11525" width="0" style="30" hidden="1" customWidth="1"/>
    <col min="11526" max="11528" width="16.42578125" style="30" customWidth="1"/>
    <col min="11529" max="11530" width="9" style="30" customWidth="1"/>
    <col min="11531" max="11774" width="9.140625" style="30"/>
    <col min="11775" max="11775" width="27.42578125" style="30" customWidth="1"/>
    <col min="11776" max="11777" width="10.7109375" style="30" customWidth="1"/>
    <col min="11778" max="11781" width="0" style="30" hidden="1" customWidth="1"/>
    <col min="11782" max="11784" width="16.42578125" style="30" customWidth="1"/>
    <col min="11785" max="11786" width="9" style="30" customWidth="1"/>
    <col min="11787" max="12030" width="9.140625" style="30"/>
    <col min="12031" max="12031" width="27.42578125" style="30" customWidth="1"/>
    <col min="12032" max="12033" width="10.7109375" style="30" customWidth="1"/>
    <col min="12034" max="12037" width="0" style="30" hidden="1" customWidth="1"/>
    <col min="12038" max="12040" width="16.42578125" style="30" customWidth="1"/>
    <col min="12041" max="12042" width="9" style="30" customWidth="1"/>
    <col min="12043" max="12286" width="9.140625" style="30"/>
    <col min="12287" max="12287" width="27.42578125" style="30" customWidth="1"/>
    <col min="12288" max="12289" width="10.7109375" style="30" customWidth="1"/>
    <col min="12290" max="12293" width="0" style="30" hidden="1" customWidth="1"/>
    <col min="12294" max="12296" width="16.42578125" style="30" customWidth="1"/>
    <col min="12297" max="12298" width="9" style="30" customWidth="1"/>
    <col min="12299" max="12542" width="9.140625" style="30"/>
    <col min="12543" max="12543" width="27.42578125" style="30" customWidth="1"/>
    <col min="12544" max="12545" width="10.7109375" style="30" customWidth="1"/>
    <col min="12546" max="12549" width="0" style="30" hidden="1" customWidth="1"/>
    <col min="12550" max="12552" width="16.42578125" style="30" customWidth="1"/>
    <col min="12553" max="12554" width="9" style="30" customWidth="1"/>
    <col min="12555" max="12798" width="9.140625" style="30"/>
    <col min="12799" max="12799" width="27.42578125" style="30" customWidth="1"/>
    <col min="12800" max="12801" width="10.7109375" style="30" customWidth="1"/>
    <col min="12802" max="12805" width="0" style="30" hidden="1" customWidth="1"/>
    <col min="12806" max="12808" width="16.42578125" style="30" customWidth="1"/>
    <col min="12809" max="12810" width="9" style="30" customWidth="1"/>
    <col min="12811" max="13054" width="9.140625" style="30"/>
    <col min="13055" max="13055" width="27.42578125" style="30" customWidth="1"/>
    <col min="13056" max="13057" width="10.7109375" style="30" customWidth="1"/>
    <col min="13058" max="13061" width="0" style="30" hidden="1" customWidth="1"/>
    <col min="13062" max="13064" width="16.42578125" style="30" customWidth="1"/>
    <col min="13065" max="13066" width="9" style="30" customWidth="1"/>
    <col min="13067" max="13310" width="9.140625" style="30"/>
    <col min="13311" max="13311" width="27.42578125" style="30" customWidth="1"/>
    <col min="13312" max="13313" width="10.7109375" style="30" customWidth="1"/>
    <col min="13314" max="13317" width="0" style="30" hidden="1" customWidth="1"/>
    <col min="13318" max="13320" width="16.42578125" style="30" customWidth="1"/>
    <col min="13321" max="13322" width="9" style="30" customWidth="1"/>
    <col min="13323" max="13566" width="9.140625" style="30"/>
    <col min="13567" max="13567" width="27.42578125" style="30" customWidth="1"/>
    <col min="13568" max="13569" width="10.7109375" style="30" customWidth="1"/>
    <col min="13570" max="13573" width="0" style="30" hidden="1" customWidth="1"/>
    <col min="13574" max="13576" width="16.42578125" style="30" customWidth="1"/>
    <col min="13577" max="13578" width="9" style="30" customWidth="1"/>
    <col min="13579" max="13822" width="9.140625" style="30"/>
    <col min="13823" max="13823" width="27.42578125" style="30" customWidth="1"/>
    <col min="13824" max="13825" width="10.7109375" style="30" customWidth="1"/>
    <col min="13826" max="13829" width="0" style="30" hidden="1" customWidth="1"/>
    <col min="13830" max="13832" width="16.42578125" style="30" customWidth="1"/>
    <col min="13833" max="13834" width="9" style="30" customWidth="1"/>
    <col min="13835" max="14078" width="9.140625" style="30"/>
    <col min="14079" max="14079" width="27.42578125" style="30" customWidth="1"/>
    <col min="14080" max="14081" width="10.7109375" style="30" customWidth="1"/>
    <col min="14082" max="14085" width="0" style="30" hidden="1" customWidth="1"/>
    <col min="14086" max="14088" width="16.42578125" style="30" customWidth="1"/>
    <col min="14089" max="14090" width="9" style="30" customWidth="1"/>
    <col min="14091" max="14334" width="9.140625" style="30"/>
    <col min="14335" max="14335" width="27.42578125" style="30" customWidth="1"/>
    <col min="14336" max="14337" width="10.7109375" style="30" customWidth="1"/>
    <col min="14338" max="14341" width="0" style="30" hidden="1" customWidth="1"/>
    <col min="14342" max="14344" width="16.42578125" style="30" customWidth="1"/>
    <col min="14345" max="14346" width="9" style="30" customWidth="1"/>
    <col min="14347" max="14590" width="9.140625" style="30"/>
    <col min="14591" max="14591" width="27.42578125" style="30" customWidth="1"/>
    <col min="14592" max="14593" width="10.7109375" style="30" customWidth="1"/>
    <col min="14594" max="14597" width="0" style="30" hidden="1" customWidth="1"/>
    <col min="14598" max="14600" width="16.42578125" style="30" customWidth="1"/>
    <col min="14601" max="14602" width="9" style="30" customWidth="1"/>
    <col min="14603" max="14846" width="9.140625" style="30"/>
    <col min="14847" max="14847" width="27.42578125" style="30" customWidth="1"/>
    <col min="14848" max="14849" width="10.7109375" style="30" customWidth="1"/>
    <col min="14850" max="14853" width="0" style="30" hidden="1" customWidth="1"/>
    <col min="14854" max="14856" width="16.42578125" style="30" customWidth="1"/>
    <col min="14857" max="14858" width="9" style="30" customWidth="1"/>
    <col min="14859" max="15102" width="9.140625" style="30"/>
    <col min="15103" max="15103" width="27.42578125" style="30" customWidth="1"/>
    <col min="15104" max="15105" width="10.7109375" style="30" customWidth="1"/>
    <col min="15106" max="15109" width="0" style="30" hidden="1" customWidth="1"/>
    <col min="15110" max="15112" width="16.42578125" style="30" customWidth="1"/>
    <col min="15113" max="15114" width="9" style="30" customWidth="1"/>
    <col min="15115" max="15358" width="9.140625" style="30"/>
    <col min="15359" max="15359" width="27.42578125" style="30" customWidth="1"/>
    <col min="15360" max="15361" width="10.7109375" style="30" customWidth="1"/>
    <col min="15362" max="15365" width="0" style="30" hidden="1" customWidth="1"/>
    <col min="15366" max="15368" width="16.42578125" style="30" customWidth="1"/>
    <col min="15369" max="15370" width="9" style="30" customWidth="1"/>
    <col min="15371" max="15614" width="9.140625" style="30"/>
    <col min="15615" max="15615" width="27.42578125" style="30" customWidth="1"/>
    <col min="15616" max="15617" width="10.7109375" style="30" customWidth="1"/>
    <col min="15618" max="15621" width="0" style="30" hidden="1" customWidth="1"/>
    <col min="15622" max="15624" width="16.42578125" style="30" customWidth="1"/>
    <col min="15625" max="15626" width="9" style="30" customWidth="1"/>
    <col min="15627" max="15870" width="9.140625" style="30"/>
    <col min="15871" max="15871" width="27.42578125" style="30" customWidth="1"/>
    <col min="15872" max="15873" width="10.7109375" style="30" customWidth="1"/>
    <col min="15874" max="15877" width="0" style="30" hidden="1" customWidth="1"/>
    <col min="15878" max="15880" width="16.42578125" style="30" customWidth="1"/>
    <col min="15881" max="15882" width="9" style="30" customWidth="1"/>
    <col min="15883" max="16126" width="9.140625" style="30"/>
    <col min="16127" max="16127" width="27.42578125" style="30" customWidth="1"/>
    <col min="16128" max="16129" width="10.7109375" style="30" customWidth="1"/>
    <col min="16130" max="16133" width="0" style="30" hidden="1" customWidth="1"/>
    <col min="16134" max="16136" width="16.42578125" style="30" customWidth="1"/>
    <col min="16137" max="16138" width="9" style="30" customWidth="1"/>
    <col min="16139" max="16384" width="9.140625" style="30"/>
  </cols>
  <sheetData>
    <row r="1" spans="1:15" s="5" customFormat="1" x14ac:dyDescent="0.2">
      <c r="A1" s="98" t="str">
        <f>'6.1_R'!B1</f>
        <v>PacifiCorp</v>
      </c>
      <c r="B1" s="30"/>
      <c r="C1" s="30"/>
      <c r="D1" s="49"/>
      <c r="E1" s="49"/>
      <c r="F1" s="49"/>
      <c r="G1" s="49"/>
      <c r="H1" s="49"/>
      <c r="I1" s="30"/>
      <c r="J1" s="30"/>
      <c r="K1" s="30"/>
    </row>
    <row r="2" spans="1:15" s="5" customFormat="1" x14ac:dyDescent="0.2">
      <c r="A2" s="26" t="str">
        <f>'6.1_R'!B2</f>
        <v>Washington 2023 General Rate Case</v>
      </c>
      <c r="B2" s="30"/>
      <c r="C2" s="30"/>
      <c r="D2" s="49"/>
      <c r="E2" s="30"/>
      <c r="F2" s="30"/>
      <c r="G2" s="30"/>
      <c r="H2" s="30"/>
      <c r="I2" s="30"/>
      <c r="J2" s="30"/>
      <c r="K2" s="30"/>
    </row>
    <row r="3" spans="1:15" s="5" customFormat="1" x14ac:dyDescent="0.2">
      <c r="A3" s="98" t="s">
        <v>64</v>
      </c>
      <c r="B3" s="30"/>
      <c r="C3" s="30"/>
      <c r="D3" s="49"/>
      <c r="E3" s="30"/>
      <c r="F3" s="30"/>
      <c r="G3" s="30"/>
      <c r="H3" s="30"/>
      <c r="I3" s="30"/>
      <c r="J3" s="30"/>
      <c r="K3" s="30"/>
    </row>
    <row r="4" spans="1:15" s="5" customFormat="1" x14ac:dyDescent="0.2">
      <c r="A4" s="30"/>
      <c r="B4" s="30"/>
      <c r="C4" s="30"/>
      <c r="D4" s="49"/>
      <c r="E4" s="30"/>
      <c r="F4" s="30"/>
      <c r="G4" s="30"/>
      <c r="H4" s="30"/>
      <c r="I4" s="99" t="s">
        <v>65</v>
      </c>
      <c r="J4" s="100" t="s">
        <v>66</v>
      </c>
      <c r="K4" s="99"/>
    </row>
    <row r="5" spans="1:15" s="5" customFormat="1" x14ac:dyDescent="0.2">
      <c r="A5" s="107" t="s">
        <v>67</v>
      </c>
      <c r="B5" s="107" t="s">
        <v>68</v>
      </c>
      <c r="C5" s="107" t="s">
        <v>69</v>
      </c>
      <c r="D5" s="101" t="s">
        <v>69</v>
      </c>
      <c r="E5" s="108" t="s">
        <v>5</v>
      </c>
      <c r="F5" s="108" t="s">
        <v>70</v>
      </c>
      <c r="G5" s="108" t="s">
        <v>71</v>
      </c>
      <c r="H5" s="108" t="s">
        <v>72</v>
      </c>
      <c r="I5" s="101" t="s">
        <v>73</v>
      </c>
      <c r="J5" s="101" t="s">
        <v>73</v>
      </c>
      <c r="K5" s="101" t="s">
        <v>191</v>
      </c>
    </row>
    <row r="6" spans="1:15" s="5" customFormat="1" x14ac:dyDescent="0.2">
      <c r="A6" s="98"/>
      <c r="B6" s="30"/>
      <c r="C6" s="30"/>
      <c r="D6" s="49"/>
      <c r="E6" s="30"/>
      <c r="F6" s="30"/>
      <c r="G6" s="30"/>
      <c r="H6" s="30"/>
      <c r="I6" s="30"/>
      <c r="J6" s="30"/>
      <c r="K6" s="30"/>
    </row>
    <row r="7" spans="1:15" s="5" customFormat="1" x14ac:dyDescent="0.2">
      <c r="A7" s="98" t="s">
        <v>74</v>
      </c>
      <c r="B7" s="30"/>
      <c r="C7" s="30"/>
      <c r="D7" s="49"/>
      <c r="E7" s="30"/>
      <c r="F7" s="30"/>
      <c r="G7" s="30"/>
      <c r="H7" s="30"/>
      <c r="I7" s="30"/>
      <c r="J7" s="30"/>
      <c r="K7" s="30"/>
    </row>
    <row r="8" spans="1:15" s="5" customFormat="1" ht="9" customHeight="1" x14ac:dyDescent="0.2">
      <c r="A8" s="98"/>
      <c r="B8" s="30"/>
      <c r="C8" s="30"/>
      <c r="D8" s="49"/>
      <c r="E8" s="30"/>
      <c r="F8" s="30"/>
      <c r="G8" s="30"/>
      <c r="H8" s="30"/>
      <c r="I8" s="30"/>
      <c r="J8" s="30"/>
      <c r="K8" s="30"/>
    </row>
    <row r="9" spans="1:15" s="5" customFormat="1" x14ac:dyDescent="0.2">
      <c r="A9" s="98" t="s">
        <v>75</v>
      </c>
      <c r="B9" s="30"/>
      <c r="C9" s="30"/>
      <c r="D9" s="49"/>
      <c r="E9" s="30"/>
      <c r="F9" s="30"/>
      <c r="G9" s="30"/>
      <c r="H9" s="30"/>
      <c r="I9" s="30"/>
      <c r="J9" s="30"/>
      <c r="K9" s="30"/>
    </row>
    <row r="10" spans="1:15" s="5" customFormat="1" x14ac:dyDescent="0.2">
      <c r="A10" s="109" t="s">
        <v>76</v>
      </c>
      <c r="B10" s="30" t="s">
        <v>13</v>
      </c>
      <c r="C10" s="29" t="str">
        <f>D10</f>
        <v>CAGE</v>
      </c>
      <c r="D10" s="49" t="s">
        <v>14</v>
      </c>
      <c r="E10" s="30" t="s">
        <v>77</v>
      </c>
      <c r="F10" s="30" t="s">
        <v>78</v>
      </c>
      <c r="G10" s="30" t="str">
        <f t="shared" ref="G10:G14" si="0">E10&amp;F10&amp;D10</f>
        <v>DSTMPCAGE</v>
      </c>
      <c r="H10" s="30" t="str">
        <f t="shared" ref="H10:H14" si="1">B10&amp;D10</f>
        <v>403SPCAGE</v>
      </c>
      <c r="I10" s="5">
        <v>255757187.91</v>
      </c>
      <c r="J10" s="5">
        <f ca="1">SUMIF('6.1.4_R - 6.1.21_R'!$F$12:$F$147,'6.1.2_R &amp; 6.1.3_R'!G10,'6.1.4_R - 6.1.21_R'!$EI$12:$EI$147)+'6.1.4_R - 6.1.21_R'!EI18</f>
        <v>259886040.81978476</v>
      </c>
      <c r="K10" s="5">
        <f t="shared" ref="K10:K14" ca="1" si="2">J10-I10</f>
        <v>4128852.9097847641</v>
      </c>
    </row>
    <row r="11" spans="1:15" s="5" customFormat="1" x14ac:dyDescent="0.2">
      <c r="A11" s="109" t="s">
        <v>79</v>
      </c>
      <c r="B11" s="30" t="s">
        <v>13</v>
      </c>
      <c r="C11" s="29" t="str">
        <f t="shared" ref="C11:C14" si="3">D11</f>
        <v>CAGW</v>
      </c>
      <c r="D11" s="49" t="s">
        <v>15</v>
      </c>
      <c r="E11" s="30" t="s">
        <v>77</v>
      </c>
      <c r="F11" s="30" t="s">
        <v>78</v>
      </c>
      <c r="G11" s="30" t="str">
        <f t="shared" si="0"/>
        <v>DSTMPCAGW</v>
      </c>
      <c r="H11" s="30" t="str">
        <f t="shared" si="1"/>
        <v>403SPCAGW</v>
      </c>
      <c r="I11" s="5">
        <v>19904019.59</v>
      </c>
      <c r="J11" s="5">
        <f ca="1">SUMIF('6.1.4_R - 6.1.21_R'!$F$12:$F$147,'6.1.2_R &amp; 6.1.3_R'!G11,'6.1.4_R - 6.1.21_R'!$EI$12:$EI$147)</f>
        <v>-4.1836631268852474E-9</v>
      </c>
      <c r="K11" s="5">
        <f t="shared" ca="1" si="2"/>
        <v>-19904019.590000004</v>
      </c>
    </row>
    <row r="12" spans="1:15" s="5" customFormat="1" x14ac:dyDescent="0.2">
      <c r="A12" s="109" t="s">
        <v>80</v>
      </c>
      <c r="B12" s="30" t="s">
        <v>13</v>
      </c>
      <c r="C12" s="29" t="str">
        <f t="shared" si="3"/>
        <v>SG</v>
      </c>
      <c r="D12" s="49" t="s">
        <v>16</v>
      </c>
      <c r="E12" s="30" t="s">
        <v>77</v>
      </c>
      <c r="F12" s="30" t="s">
        <v>78</v>
      </c>
      <c r="G12" s="30" t="str">
        <f t="shared" si="0"/>
        <v>DSTMPSG</v>
      </c>
      <c r="H12" s="30" t="str">
        <f t="shared" si="1"/>
        <v>403SPSG</v>
      </c>
      <c r="I12" s="5">
        <v>5417070.25</v>
      </c>
      <c r="J12" s="5">
        <f ca="1">SUMIF('6.1.4_R - 6.1.21_R'!$F$12:$F$147,'6.1.2_R &amp; 6.1.3_R'!G12,'6.1.4_R - 6.1.21_R'!$EI$12:$EI$147)</f>
        <v>2808058.0169835049</v>
      </c>
      <c r="K12" s="5">
        <f t="shared" ca="1" si="2"/>
        <v>-2609012.2330164951</v>
      </c>
    </row>
    <row r="13" spans="1:15" s="5" customFormat="1" x14ac:dyDescent="0.2">
      <c r="A13" s="109" t="s">
        <v>81</v>
      </c>
      <c r="B13" s="30" t="s">
        <v>13</v>
      </c>
      <c r="C13" s="29" t="str">
        <f t="shared" si="3"/>
        <v>SG</v>
      </c>
      <c r="D13" s="49" t="s">
        <v>16</v>
      </c>
      <c r="E13" s="30" t="s">
        <v>77</v>
      </c>
      <c r="F13" s="30" t="s">
        <v>82</v>
      </c>
      <c r="G13" s="30" t="str">
        <f t="shared" si="0"/>
        <v>DSTMPRSG</v>
      </c>
      <c r="H13" s="30" t="str">
        <f t="shared" si="1"/>
        <v>403SPSG</v>
      </c>
      <c r="I13" s="5">
        <v>0</v>
      </c>
      <c r="J13" s="5">
        <f ca="1">SUMIF('6.1.4_R - 6.1.21_R'!$F$12:$F$147,'6.1.2_R &amp; 6.1.3_R'!G13,'6.1.4_R - 6.1.21_R'!$EI$12:$EI$147)+'6.1.4_R - 6.1.21_R'!EI15</f>
        <v>4589330.7610666882</v>
      </c>
      <c r="K13" s="5">
        <f t="shared" ca="1" si="2"/>
        <v>4589330.7610666882</v>
      </c>
    </row>
    <row r="14" spans="1:15" s="5" customFormat="1" x14ac:dyDescent="0.2">
      <c r="A14" s="109" t="s">
        <v>83</v>
      </c>
      <c r="B14" s="30" t="s">
        <v>13</v>
      </c>
      <c r="C14" s="29" t="str">
        <f t="shared" si="3"/>
        <v>JBG</v>
      </c>
      <c r="D14" s="49" t="s">
        <v>18</v>
      </c>
      <c r="E14" s="30" t="s">
        <v>77</v>
      </c>
      <c r="F14" s="30" t="s">
        <v>78</v>
      </c>
      <c r="G14" s="30" t="str">
        <f t="shared" si="0"/>
        <v>DSTMPJBG</v>
      </c>
      <c r="H14" s="30" t="str">
        <f t="shared" si="1"/>
        <v>403SPJBG</v>
      </c>
      <c r="I14" s="5">
        <v>67755234.290000007</v>
      </c>
      <c r="J14" s="5">
        <f ca="1">SUMIF('6.1.4_R - 6.1.21_R'!$F$12:$F$147,'6.1.2_R &amp; 6.1.3_R'!G14,'6.1.4_R - 6.1.21_R'!$EI$12:$EI$147)</f>
        <v>-7.5289500886912033E-9</v>
      </c>
      <c r="K14" s="5">
        <f t="shared" ca="1" si="2"/>
        <v>-67755234.290000021</v>
      </c>
    </row>
    <row r="15" spans="1:15" x14ac:dyDescent="0.2">
      <c r="A15" s="30" t="s">
        <v>84</v>
      </c>
      <c r="D15" s="49"/>
      <c r="I15" s="6">
        <f>SUBTOTAL(9,I10:I14)</f>
        <v>348833512.04000002</v>
      </c>
      <c r="J15" s="6">
        <f ca="1">SUBTOTAL(9,J10:J14)</f>
        <v>267283429.59783494</v>
      </c>
      <c r="K15" s="6">
        <f ca="1">SUBTOTAL(9,K10:K14)</f>
        <v>-81550082.442165062</v>
      </c>
      <c r="L15" s="110"/>
      <c r="M15" s="110"/>
      <c r="N15" s="110"/>
      <c r="O15" s="110"/>
    </row>
    <row r="16" spans="1:15" x14ac:dyDescent="0.2">
      <c r="D16" s="49"/>
      <c r="I16" s="5"/>
      <c r="J16" s="5"/>
      <c r="K16" s="5"/>
    </row>
    <row r="17" spans="1:15" x14ac:dyDescent="0.2">
      <c r="A17" s="98" t="s">
        <v>85</v>
      </c>
      <c r="D17" s="49"/>
      <c r="I17" s="5"/>
      <c r="J17" s="5"/>
      <c r="K17" s="5"/>
    </row>
    <row r="18" spans="1:15" x14ac:dyDescent="0.2">
      <c r="A18" s="30" t="s">
        <v>76</v>
      </c>
      <c r="B18" s="30" t="s">
        <v>20</v>
      </c>
      <c r="C18" s="29" t="str">
        <f t="shared" ref="C18:C20" si="4">D18</f>
        <v>SG-U</v>
      </c>
      <c r="D18" s="49" t="s">
        <v>22</v>
      </c>
      <c r="E18" s="30" t="s">
        <v>77</v>
      </c>
      <c r="F18" s="30" t="s">
        <v>86</v>
      </c>
      <c r="G18" s="30" t="str">
        <f>E18&amp;F18&amp;D18</f>
        <v>DHYDPSG-U</v>
      </c>
      <c r="H18" s="30" t="str">
        <f>B18&amp;D18</f>
        <v>403HPSG-U</v>
      </c>
      <c r="I18" s="5">
        <v>8645147.1100000013</v>
      </c>
      <c r="J18" s="5">
        <f ca="1">SUMIF('6.1.4_R - 6.1.21_R'!$F$12:$F$147,'6.1.2_R &amp; 6.1.3_R'!G18,'6.1.4_R - 6.1.21_R'!$EI$12:$EI$147)</f>
        <v>9901633.8979972582</v>
      </c>
      <c r="K18" s="5">
        <f t="shared" ref="K18:K20" ca="1" si="5">J18-I18</f>
        <v>1256486.787997257</v>
      </c>
    </row>
    <row r="19" spans="1:15" x14ac:dyDescent="0.2">
      <c r="A19" s="30" t="s">
        <v>79</v>
      </c>
      <c r="B19" s="30" t="s">
        <v>20</v>
      </c>
      <c r="C19" s="29" t="str">
        <f t="shared" si="4"/>
        <v>SG-P</v>
      </c>
      <c r="D19" s="49" t="s">
        <v>21</v>
      </c>
      <c r="E19" s="30" t="s">
        <v>77</v>
      </c>
      <c r="F19" s="30" t="s">
        <v>86</v>
      </c>
      <c r="G19" s="30" t="str">
        <f>E19&amp;F19&amp;D19</f>
        <v>DHYDPSG-P</v>
      </c>
      <c r="H19" s="30" t="str">
        <f>B19&amp;D19</f>
        <v>403HPSG-P</v>
      </c>
      <c r="I19" s="5">
        <v>22827473.489999998</v>
      </c>
      <c r="J19" s="5">
        <f ca="1">SUMIF('6.1.4_R - 6.1.21_R'!$F$12:$F$147,'6.1.2_R &amp; 6.1.3_R'!G19,'6.1.4_R - 6.1.21_R'!$EI$12:$EI$147)</f>
        <v>23290457.404543508</v>
      </c>
      <c r="K19" s="5">
        <f t="shared" ca="1" si="5"/>
        <v>462983.91454350948</v>
      </c>
    </row>
    <row r="20" spans="1:15" x14ac:dyDescent="0.2">
      <c r="A20" s="109" t="s">
        <v>87</v>
      </c>
      <c r="B20" s="30" t="s">
        <v>20</v>
      </c>
      <c r="C20" s="29" t="str">
        <f t="shared" si="4"/>
        <v>SG</v>
      </c>
      <c r="D20" s="49" t="s">
        <v>16</v>
      </c>
      <c r="E20" s="30" t="s">
        <v>77</v>
      </c>
      <c r="F20" s="109" t="s">
        <v>88</v>
      </c>
      <c r="G20" s="30" t="str">
        <f>E20&amp;F20&amp;D20</f>
        <v>DHYDPKDSG</v>
      </c>
      <c r="H20" s="30" t="str">
        <f>B20&amp;D20</f>
        <v>403HPSG</v>
      </c>
      <c r="I20" s="5">
        <v>0</v>
      </c>
      <c r="J20" s="5">
        <f>SUMIF('6.1.4_R - 6.1.21_R'!$F$12:$F$147,'6.1.2_R &amp; 6.1.3_R'!G20,'6.1.4_R - 6.1.21_R'!$EI$12:$EI$147)</f>
        <v>0</v>
      </c>
      <c r="K20" s="5">
        <f t="shared" si="5"/>
        <v>0</v>
      </c>
    </row>
    <row r="21" spans="1:15" x14ac:dyDescent="0.2">
      <c r="A21" s="30" t="s">
        <v>89</v>
      </c>
      <c r="D21" s="49"/>
      <c r="I21" s="6">
        <f>SUBTOTAL(9,I18:I20)</f>
        <v>31472620.600000001</v>
      </c>
      <c r="J21" s="6">
        <f ca="1">SUBTOTAL(9,J18:J20)</f>
        <v>33192091.302540764</v>
      </c>
      <c r="K21" s="6">
        <f ca="1">SUBTOTAL(9,K18:K20)</f>
        <v>1719470.7025407664</v>
      </c>
      <c r="L21" s="110"/>
      <c r="M21" s="110"/>
      <c r="N21" s="110"/>
      <c r="O21" s="110"/>
    </row>
    <row r="22" spans="1:15" x14ac:dyDescent="0.2">
      <c r="D22" s="49"/>
      <c r="I22" s="5"/>
      <c r="J22" s="5"/>
      <c r="K22" s="5"/>
    </row>
    <row r="23" spans="1:15" x14ac:dyDescent="0.2">
      <c r="A23" s="98" t="s">
        <v>90</v>
      </c>
      <c r="D23" s="49"/>
      <c r="I23" s="5"/>
      <c r="J23" s="5"/>
      <c r="K23" s="5"/>
    </row>
    <row r="24" spans="1:15" x14ac:dyDescent="0.2">
      <c r="A24" s="109" t="s">
        <v>76</v>
      </c>
      <c r="B24" s="30" t="s">
        <v>24</v>
      </c>
      <c r="C24" s="29" t="str">
        <f t="shared" ref="C24:C29" si="6">D24</f>
        <v>CAGE</v>
      </c>
      <c r="D24" s="111" t="s">
        <v>14</v>
      </c>
      <c r="E24" s="30" t="s">
        <v>77</v>
      </c>
      <c r="F24" s="30" t="s">
        <v>91</v>
      </c>
      <c r="G24" s="30" t="str">
        <f>E24&amp;F24&amp;D24</f>
        <v>DOTHPCAGE</v>
      </c>
      <c r="H24" s="30" t="str">
        <f>B24&amp;D24</f>
        <v>403OPCAGE</v>
      </c>
      <c r="I24" s="5">
        <v>53940944.119999997</v>
      </c>
      <c r="J24" s="5">
        <f ca="1">SUMIF('6.1.4_R - 6.1.21_R'!$F$12:$F$147,'6.1.2_R &amp; 6.1.3_R'!G24,'6.1.4_R - 6.1.21_R'!$EI$12:$EI$147)</f>
        <v>53258280.384144329</v>
      </c>
      <c r="K24" s="5">
        <f t="shared" ref="K24:K29" ca="1" si="7">J24-I24</f>
        <v>-682663.73585566878</v>
      </c>
    </row>
    <row r="25" spans="1:15" x14ac:dyDescent="0.2">
      <c r="A25" s="109" t="s">
        <v>79</v>
      </c>
      <c r="B25" s="30" t="s">
        <v>24</v>
      </c>
      <c r="C25" s="29" t="str">
        <f t="shared" si="6"/>
        <v>CAGW</v>
      </c>
      <c r="D25" s="111" t="s">
        <v>15</v>
      </c>
      <c r="E25" s="30" t="s">
        <v>77</v>
      </c>
      <c r="F25" s="30" t="s">
        <v>91</v>
      </c>
      <c r="G25" s="30" t="str">
        <f>E25&amp;F25&amp;D25</f>
        <v>DOTHPCAGW</v>
      </c>
      <c r="H25" s="30" t="str">
        <f>B25&amp;D25</f>
        <v>403OPCAGW</v>
      </c>
      <c r="I25" s="5">
        <v>21140242.219999999</v>
      </c>
      <c r="J25" s="5">
        <f ca="1">SUMIF('6.1.4_R - 6.1.21_R'!$F$12:$F$147,'6.1.2_R &amp; 6.1.3_R'!G25,'6.1.4_R - 6.1.21_R'!$EI$12:$EI$147)</f>
        <v>21126082.468032628</v>
      </c>
      <c r="K25" s="5">
        <f t="shared" ca="1" si="7"/>
        <v>-14159.75196737051</v>
      </c>
    </row>
    <row r="26" spans="1:15" x14ac:dyDescent="0.2">
      <c r="A26" s="109" t="s">
        <v>92</v>
      </c>
      <c r="B26" s="30" t="s">
        <v>24</v>
      </c>
      <c r="C26" s="29" t="str">
        <f t="shared" si="6"/>
        <v>SG-W</v>
      </c>
      <c r="D26" s="111" t="s">
        <v>25</v>
      </c>
      <c r="E26" s="30" t="s">
        <v>77</v>
      </c>
      <c r="F26" s="30" t="s">
        <v>91</v>
      </c>
      <c r="G26" s="30" t="str">
        <f>E26&amp;F26&amp;D26</f>
        <v>DOTHPSG-W</v>
      </c>
      <c r="H26" s="30" t="str">
        <f>B26&amp;D26</f>
        <v>403OPSG-W</v>
      </c>
      <c r="I26" s="5">
        <v>143742355.05000001</v>
      </c>
      <c r="J26" s="5">
        <f ca="1">SUMIF('6.1.4_R - 6.1.21_R'!$F$12:$F$147,'6.1.2_R &amp; 6.1.3_R'!G26,'6.1.4_R - 6.1.21_R'!$EI$12:$EI$147)</f>
        <v>148464009.25331786</v>
      </c>
      <c r="K26" s="5">
        <f t="shared" ca="1" si="7"/>
        <v>4721654.2033178508</v>
      </c>
    </row>
    <row r="27" spans="1:15" x14ac:dyDescent="0.2">
      <c r="A27" s="109" t="s">
        <v>80</v>
      </c>
      <c r="B27" s="30" t="s">
        <v>24</v>
      </c>
      <c r="C27" s="29" t="str">
        <f t="shared" si="6"/>
        <v>SG</v>
      </c>
      <c r="D27" s="111" t="s">
        <v>16</v>
      </c>
      <c r="E27" s="30" t="s">
        <v>77</v>
      </c>
      <c r="F27" s="30" t="s">
        <v>91</v>
      </c>
      <c r="G27" s="30" t="str">
        <f t="shared" ref="G27:G28" si="8">E27&amp;F27&amp;D27</f>
        <v>DOTHPSG</v>
      </c>
      <c r="H27" s="30" t="str">
        <f t="shared" ref="H27:H28" si="9">B27&amp;D27</f>
        <v>403OPSG</v>
      </c>
      <c r="I27" s="5">
        <v>83040.2</v>
      </c>
      <c r="J27" s="5">
        <f ca="1">SUMIF('6.1.4_R - 6.1.21_R'!$F$12:$F$147,'6.1.2_R &amp; 6.1.3_R'!G27,'6.1.4_R - 6.1.21_R'!$EI$12:$EI$147)</f>
        <v>-41254.936903534552</v>
      </c>
      <c r="K27" s="5">
        <f t="shared" ca="1" si="7"/>
        <v>-124295.13690353456</v>
      </c>
    </row>
    <row r="28" spans="1:15" x14ac:dyDescent="0.2">
      <c r="A28" s="2" t="s">
        <v>100</v>
      </c>
      <c r="B28" s="30" t="s">
        <v>24</v>
      </c>
      <c r="C28" s="29" t="str">
        <f t="shared" si="6"/>
        <v>OR</v>
      </c>
      <c r="D28" s="111" t="s">
        <v>33</v>
      </c>
      <c r="E28" s="30" t="s">
        <v>77</v>
      </c>
      <c r="F28" s="30" t="s">
        <v>91</v>
      </c>
      <c r="G28" s="30" t="str">
        <f t="shared" si="8"/>
        <v>DOTHPOR</v>
      </c>
      <c r="H28" s="30" t="str">
        <f t="shared" si="9"/>
        <v>403OPOR</v>
      </c>
      <c r="I28" s="5">
        <v>151.53</v>
      </c>
      <c r="J28" s="5">
        <f>SUMIF('6.1.4_R - 6.1.21_R'!$F$12:$F$147,'6.1.2_R &amp; 6.1.3_R'!G28,'6.1.4_R - 6.1.21_R'!$EI$12:$EI$147)</f>
        <v>0</v>
      </c>
      <c r="K28" s="5">
        <f t="shared" si="7"/>
        <v>-151.53</v>
      </c>
    </row>
    <row r="29" spans="1:15" x14ac:dyDescent="0.2">
      <c r="A29" s="2" t="s">
        <v>103</v>
      </c>
      <c r="B29" s="30" t="s">
        <v>24</v>
      </c>
      <c r="C29" s="29" t="str">
        <f t="shared" si="6"/>
        <v>UT</v>
      </c>
      <c r="D29" s="111" t="s">
        <v>34</v>
      </c>
      <c r="E29" s="30" t="s">
        <v>77</v>
      </c>
      <c r="F29" s="30" t="s">
        <v>91</v>
      </c>
      <c r="G29" s="30" t="str">
        <f>E29&amp;F29&amp;D29</f>
        <v>DOTHPUT</v>
      </c>
      <c r="H29" s="30" t="str">
        <f>B29&amp;D29</f>
        <v>403OPUT</v>
      </c>
      <c r="I29" s="5">
        <v>19753.28</v>
      </c>
      <c r="J29" s="5">
        <f>SUMIF('6.1.4_R - 6.1.21_R'!$F$12:$F$147,'6.1.2_R &amp; 6.1.3_R'!G29,'6.1.4_R - 6.1.21_R'!$EI$12:$EI$147)</f>
        <v>0</v>
      </c>
      <c r="K29" s="5">
        <f t="shared" si="7"/>
        <v>-19753.28</v>
      </c>
    </row>
    <row r="30" spans="1:15" x14ac:dyDescent="0.2">
      <c r="A30" s="30" t="s">
        <v>93</v>
      </c>
      <c r="D30" s="49"/>
      <c r="I30" s="6">
        <f>SUBTOTAL(9,I24:I29)</f>
        <v>218926486.40000001</v>
      </c>
      <c r="J30" s="6">
        <f ca="1">SUBTOTAL(9,J24:J29)</f>
        <v>222807117.16859129</v>
      </c>
      <c r="K30" s="6">
        <f ca="1">SUBTOTAL(9,K24:K29)</f>
        <v>3880630.7685912773</v>
      </c>
      <c r="L30" s="110"/>
      <c r="M30" s="110"/>
      <c r="N30" s="110"/>
      <c r="O30" s="110"/>
    </row>
    <row r="31" spans="1:15" x14ac:dyDescent="0.2">
      <c r="D31" s="49"/>
      <c r="I31" s="5"/>
      <c r="J31" s="5"/>
      <c r="K31" s="5"/>
      <c r="N31" s="112"/>
    </row>
    <row r="32" spans="1:15" x14ac:dyDescent="0.2">
      <c r="A32" s="98" t="s">
        <v>94</v>
      </c>
      <c r="D32" s="49"/>
      <c r="I32" s="5"/>
      <c r="J32" s="5"/>
      <c r="K32" s="5"/>
    </row>
    <row r="33" spans="1:15" x14ac:dyDescent="0.2">
      <c r="A33" s="109" t="s">
        <v>76</v>
      </c>
      <c r="B33" s="30" t="s">
        <v>29</v>
      </c>
      <c r="C33" s="29" t="str">
        <f t="shared" ref="C33:C36" si="10">D33</f>
        <v>CAGE</v>
      </c>
      <c r="D33" s="49" t="s">
        <v>14</v>
      </c>
      <c r="E33" s="30" t="s">
        <v>77</v>
      </c>
      <c r="F33" s="30" t="s">
        <v>95</v>
      </c>
      <c r="G33" s="30" t="str">
        <f>E33&amp;F33&amp;D33</f>
        <v>DTRNPCAGE</v>
      </c>
      <c r="H33" s="30" t="str">
        <f>B33&amp;D33</f>
        <v>403TPCAGE</v>
      </c>
      <c r="I33" s="5">
        <v>0</v>
      </c>
      <c r="J33" s="5">
        <f ca="1">SUMIF('6.1.4_R - 6.1.21_R'!$F$12:$F$147,'6.1.2_R &amp; 6.1.3_R'!G33,'6.1.4_R - 6.1.21_R'!$EI$12:$EI$147)</f>
        <v>2893920.7213202682</v>
      </c>
      <c r="K33" s="5">
        <f t="shared" ref="K33:K36" ca="1" si="11">J33-I33</f>
        <v>2893920.7213202682</v>
      </c>
    </row>
    <row r="34" spans="1:15" x14ac:dyDescent="0.2">
      <c r="A34" s="109" t="s">
        <v>79</v>
      </c>
      <c r="B34" s="30" t="s">
        <v>29</v>
      </c>
      <c r="C34" s="29" t="str">
        <f t="shared" si="10"/>
        <v>CAGW</v>
      </c>
      <c r="D34" s="49" t="s">
        <v>15</v>
      </c>
      <c r="E34" s="30" t="s">
        <v>77</v>
      </c>
      <c r="F34" s="30" t="s">
        <v>95</v>
      </c>
      <c r="G34" s="30" t="str">
        <f>E34&amp;F34&amp;D34</f>
        <v>DTRNPCAGW</v>
      </c>
      <c r="H34" s="30" t="str">
        <f>B34&amp;D34</f>
        <v>403TPCAGW</v>
      </c>
      <c r="I34" s="5">
        <v>35065</v>
      </c>
      <c r="J34" s="5">
        <f ca="1">SUMIF('6.1.4_R - 6.1.21_R'!$F$12:$F$147,'6.1.2_R &amp; 6.1.3_R'!G34,'6.1.4_R - 6.1.21_R'!$EI$12:$EI$147)</f>
        <v>325664.62155679986</v>
      </c>
      <c r="K34" s="5">
        <f t="shared" ca="1" si="11"/>
        <v>290599.62155679986</v>
      </c>
    </row>
    <row r="35" spans="1:15" x14ac:dyDescent="0.2">
      <c r="A35" s="109" t="s">
        <v>83</v>
      </c>
      <c r="B35" s="30" t="s">
        <v>29</v>
      </c>
      <c r="C35" s="29" t="str">
        <f t="shared" si="10"/>
        <v>JBG</v>
      </c>
      <c r="D35" s="49" t="s">
        <v>18</v>
      </c>
      <c r="E35" s="30" t="s">
        <v>77</v>
      </c>
      <c r="F35" s="30" t="s">
        <v>95</v>
      </c>
      <c r="G35" s="30" t="str">
        <f t="shared" ref="G35:G36" si="12">E35&amp;F35&amp;D35</f>
        <v>DTRNPJBG</v>
      </c>
      <c r="H35" s="30" t="str">
        <f t="shared" ref="H35:H36" si="13">B35&amp;D35</f>
        <v>403TPJBG</v>
      </c>
      <c r="I35" s="5">
        <v>0</v>
      </c>
      <c r="J35" s="5">
        <f ca="1">SUMIF('6.1.4_R - 6.1.21_R'!$F$12:$F$147,'6.1.2_R &amp; 6.1.3_R'!G35,'6.1.4_R - 6.1.21_R'!$EI$12:$EI$147)</f>
        <v>0</v>
      </c>
      <c r="K35" s="5">
        <f t="shared" ca="1" si="11"/>
        <v>0</v>
      </c>
    </row>
    <row r="36" spans="1:15" x14ac:dyDescent="0.2">
      <c r="A36" s="109" t="s">
        <v>80</v>
      </c>
      <c r="B36" s="30" t="s">
        <v>29</v>
      </c>
      <c r="C36" s="29" t="str">
        <f t="shared" si="10"/>
        <v>SG</v>
      </c>
      <c r="D36" s="49" t="s">
        <v>16</v>
      </c>
      <c r="E36" s="30" t="s">
        <v>77</v>
      </c>
      <c r="F36" s="30" t="s">
        <v>95</v>
      </c>
      <c r="G36" s="30" t="str">
        <f t="shared" si="12"/>
        <v>DTRNPSG</v>
      </c>
      <c r="H36" s="30" t="str">
        <f t="shared" si="13"/>
        <v>403TPSG</v>
      </c>
      <c r="I36" s="5">
        <v>136394907.80000001</v>
      </c>
      <c r="J36" s="5">
        <f ca="1">SUMIF('6.1.4_R - 6.1.21_R'!$F$12:$F$147,'6.1.2_R &amp; 6.1.3_R'!G36,'6.1.4_R - 6.1.21_R'!$EI$12:$EI$147)</f>
        <v>138957473.56294999</v>
      </c>
      <c r="K36" s="5">
        <f t="shared" ca="1" si="11"/>
        <v>2562565.7629499733</v>
      </c>
    </row>
    <row r="37" spans="1:15" hidden="1" x14ac:dyDescent="0.2">
      <c r="A37" s="109"/>
      <c r="C37" s="29"/>
      <c r="D37" s="49"/>
      <c r="I37" s="5"/>
      <c r="J37" s="5"/>
      <c r="K37" s="5"/>
    </row>
    <row r="38" spans="1:15" hidden="1" x14ac:dyDescent="0.2">
      <c r="A38" s="109"/>
      <c r="C38" s="29"/>
      <c r="D38" s="49"/>
      <c r="I38" s="5"/>
      <c r="J38" s="5"/>
      <c r="K38" s="5"/>
    </row>
    <row r="39" spans="1:15" hidden="1" x14ac:dyDescent="0.2">
      <c r="A39" s="109"/>
      <c r="C39" s="29"/>
      <c r="D39" s="49"/>
      <c r="I39" s="5"/>
      <c r="J39" s="5"/>
      <c r="K39" s="5"/>
    </row>
    <row r="40" spans="1:15" hidden="1" x14ac:dyDescent="0.2">
      <c r="A40" s="109"/>
      <c r="C40" s="29"/>
      <c r="D40" s="49"/>
      <c r="I40" s="5"/>
      <c r="J40" s="5"/>
      <c r="K40" s="5"/>
    </row>
    <row r="41" spans="1:15" x14ac:dyDescent="0.2">
      <c r="A41" s="30" t="s">
        <v>96</v>
      </c>
      <c r="D41" s="49"/>
      <c r="I41" s="6">
        <f>SUBTOTAL(9,I33:I40)</f>
        <v>136429972.80000001</v>
      </c>
      <c r="J41" s="6">
        <f ca="1">SUBTOTAL(9,J33:J40)</f>
        <v>142177058.90582705</v>
      </c>
      <c r="K41" s="6">
        <f ca="1">SUBTOTAL(9,K33:K40)</f>
        <v>5747086.105827041</v>
      </c>
      <c r="L41" s="110"/>
      <c r="M41" s="110"/>
      <c r="N41" s="110"/>
      <c r="O41" s="110"/>
    </row>
    <row r="42" spans="1:15" x14ac:dyDescent="0.2">
      <c r="D42" s="49"/>
      <c r="I42" s="5"/>
      <c r="J42" s="5"/>
      <c r="K42" s="5"/>
    </row>
    <row r="43" spans="1:15" x14ac:dyDescent="0.2">
      <c r="A43" s="98" t="s">
        <v>97</v>
      </c>
      <c r="D43" s="49"/>
      <c r="I43" s="5"/>
      <c r="J43" s="5"/>
      <c r="K43" s="5"/>
    </row>
    <row r="44" spans="1:15" x14ac:dyDescent="0.2">
      <c r="A44" s="30" t="s">
        <v>98</v>
      </c>
      <c r="B44" s="29">
        <v>403364</v>
      </c>
      <c r="C44" s="29" t="str">
        <f t="shared" ref="C44:C50" si="14">D44</f>
        <v>CA</v>
      </c>
      <c r="D44" s="49" t="s">
        <v>31</v>
      </c>
      <c r="E44" s="30" t="s">
        <v>77</v>
      </c>
      <c r="F44" s="30" t="s">
        <v>99</v>
      </c>
      <c r="G44" s="30" t="str">
        <f t="shared" ref="G44:G50" si="15">E44&amp;F44&amp;D44</f>
        <v>DDSTPCA</v>
      </c>
      <c r="H44" s="30" t="str">
        <f t="shared" ref="H44:H50" si="16">B44&amp;D44</f>
        <v>403364CA</v>
      </c>
      <c r="I44" s="5">
        <v>8461476.1399999987</v>
      </c>
      <c r="J44" s="5">
        <f ca="1">SUMIF('6.1.4_R - 6.1.21_R'!$F$12:$F$147,'6.1.2_R &amp; 6.1.3_R'!G44,'6.1.4_R - 6.1.21_R'!$EI$12:$EI$147)</f>
        <v>11642140.800171534</v>
      </c>
      <c r="K44" s="5">
        <f t="shared" ref="K44:K50" ca="1" si="17">J44-I44</f>
        <v>3180664.6601715349</v>
      </c>
    </row>
    <row r="45" spans="1:15" x14ac:dyDescent="0.2">
      <c r="A45" s="30" t="s">
        <v>100</v>
      </c>
      <c r="B45" s="29">
        <v>403364</v>
      </c>
      <c r="C45" s="29" t="str">
        <f t="shared" si="14"/>
        <v>OR</v>
      </c>
      <c r="D45" s="49" t="s">
        <v>33</v>
      </c>
      <c r="E45" s="30" t="s">
        <v>77</v>
      </c>
      <c r="F45" s="30" t="s">
        <v>99</v>
      </c>
      <c r="G45" s="30" t="str">
        <f t="shared" si="15"/>
        <v>DDSTPOR</v>
      </c>
      <c r="H45" s="30" t="str">
        <f t="shared" si="16"/>
        <v>403364OR</v>
      </c>
      <c r="I45" s="5">
        <v>55842936.93</v>
      </c>
      <c r="J45" s="5">
        <f ca="1">SUMIF('6.1.4_R - 6.1.21_R'!$F$12:$F$147,'6.1.2_R &amp; 6.1.3_R'!G45,'6.1.4_R - 6.1.21_R'!$EI$12:$EI$147)</f>
        <v>59878684.774851084</v>
      </c>
      <c r="K45" s="5">
        <f t="shared" ca="1" si="17"/>
        <v>4035747.8448510841</v>
      </c>
    </row>
    <row r="46" spans="1:15" x14ac:dyDescent="0.2">
      <c r="A46" s="30" t="s">
        <v>101</v>
      </c>
      <c r="B46" s="29">
        <v>403364</v>
      </c>
      <c r="C46" s="29" t="str">
        <f t="shared" si="14"/>
        <v>WA</v>
      </c>
      <c r="D46" s="49" t="s">
        <v>27</v>
      </c>
      <c r="E46" s="30" t="s">
        <v>77</v>
      </c>
      <c r="F46" s="30" t="s">
        <v>99</v>
      </c>
      <c r="G46" s="30" t="str">
        <f t="shared" si="15"/>
        <v>DDSTPWA</v>
      </c>
      <c r="H46" s="30" t="str">
        <f t="shared" si="16"/>
        <v>403364WA</v>
      </c>
      <c r="I46" s="5">
        <v>15106942.449999997</v>
      </c>
      <c r="J46" s="5">
        <f ca="1">SUMIF('6.1.4_R - 6.1.21_R'!$F$12:$F$147,'6.1.2_R &amp; 6.1.3_R'!G46,'6.1.4_R - 6.1.21_R'!$EI$12:$EI$147)</f>
        <v>16617131.909158982</v>
      </c>
      <c r="K46" s="5">
        <f t="shared" ca="1" si="17"/>
        <v>1510189.4591589849</v>
      </c>
    </row>
    <row r="47" spans="1:15" x14ac:dyDescent="0.2">
      <c r="A47" s="30" t="s">
        <v>102</v>
      </c>
      <c r="B47" s="29">
        <v>403364</v>
      </c>
      <c r="C47" s="29" t="str">
        <f t="shared" si="14"/>
        <v>WYP</v>
      </c>
      <c r="D47" s="49" t="s">
        <v>35</v>
      </c>
      <c r="E47" s="30" t="s">
        <v>77</v>
      </c>
      <c r="F47" s="30" t="s">
        <v>99</v>
      </c>
      <c r="G47" s="30" t="str">
        <f t="shared" si="15"/>
        <v>DDSTPWYP</v>
      </c>
      <c r="H47" s="30" t="str">
        <f t="shared" si="16"/>
        <v>403364WYP</v>
      </c>
      <c r="I47" s="5">
        <v>19036519.290000003</v>
      </c>
      <c r="J47" s="5">
        <f ca="1">SUMIF('6.1.4_R - 6.1.21_R'!$F$12:$F$147,'6.1.2_R &amp; 6.1.3_R'!G47,'6.1.4_R - 6.1.21_R'!$EI$12:$EI$147)</f>
        <v>20432341.208164938</v>
      </c>
      <c r="K47" s="5">
        <f t="shared" ca="1" si="17"/>
        <v>1395821.918164935</v>
      </c>
    </row>
    <row r="48" spans="1:15" x14ac:dyDescent="0.2">
      <c r="A48" s="30" t="s">
        <v>103</v>
      </c>
      <c r="B48" s="29">
        <v>403364</v>
      </c>
      <c r="C48" s="29" t="str">
        <f t="shared" si="14"/>
        <v>UT</v>
      </c>
      <c r="D48" s="49" t="s">
        <v>34</v>
      </c>
      <c r="E48" s="30" t="s">
        <v>77</v>
      </c>
      <c r="F48" s="30" t="s">
        <v>99</v>
      </c>
      <c r="G48" s="30" t="str">
        <f t="shared" si="15"/>
        <v>DDSTPUT</v>
      </c>
      <c r="H48" s="30" t="str">
        <f t="shared" si="16"/>
        <v>403364UT</v>
      </c>
      <c r="I48" s="5">
        <v>87377376.700000003</v>
      </c>
      <c r="J48" s="5">
        <f ca="1">SUMIF('6.1.4_R - 6.1.21_R'!$F$12:$F$147,'6.1.2_R &amp; 6.1.3_R'!G48,'6.1.4_R - 6.1.21_R'!$EI$12:$EI$147)</f>
        <v>103261993.23404548</v>
      </c>
      <c r="K48" s="5">
        <f t="shared" ca="1" si="17"/>
        <v>15884616.534045473</v>
      </c>
    </row>
    <row r="49" spans="1:15" x14ac:dyDescent="0.2">
      <c r="A49" s="30" t="s">
        <v>104</v>
      </c>
      <c r="B49" s="29">
        <v>403364</v>
      </c>
      <c r="C49" s="29" t="str">
        <f t="shared" si="14"/>
        <v>ID</v>
      </c>
      <c r="D49" s="49" t="s">
        <v>32</v>
      </c>
      <c r="E49" s="30" t="s">
        <v>77</v>
      </c>
      <c r="F49" s="30" t="s">
        <v>99</v>
      </c>
      <c r="G49" s="30" t="str">
        <f t="shared" si="15"/>
        <v>DDSTPID</v>
      </c>
      <c r="H49" s="30" t="str">
        <f t="shared" si="16"/>
        <v>403364ID</v>
      </c>
      <c r="I49" s="5">
        <v>10416030.229999999</v>
      </c>
      <c r="J49" s="5">
        <f ca="1">SUMIF('6.1.4_R - 6.1.21_R'!$F$12:$F$147,'6.1.2_R &amp; 6.1.3_R'!G49,'6.1.4_R - 6.1.21_R'!$EI$12:$EI$147)</f>
        <v>11749901.351268034</v>
      </c>
      <c r="K49" s="5">
        <f t="shared" ca="1" si="17"/>
        <v>1333871.1212680358</v>
      </c>
    </row>
    <row r="50" spans="1:15" x14ac:dyDescent="0.2">
      <c r="A50" s="30" t="s">
        <v>105</v>
      </c>
      <c r="B50" s="29">
        <v>403364</v>
      </c>
      <c r="C50" s="29" t="str">
        <f t="shared" si="14"/>
        <v>WYU</v>
      </c>
      <c r="D50" s="49" t="s">
        <v>40</v>
      </c>
      <c r="E50" s="30" t="s">
        <v>77</v>
      </c>
      <c r="F50" s="30" t="s">
        <v>99</v>
      </c>
      <c r="G50" s="30" t="str">
        <f t="shared" si="15"/>
        <v>DDSTPWYU</v>
      </c>
      <c r="H50" s="30" t="str">
        <f t="shared" si="16"/>
        <v>403364WYU</v>
      </c>
      <c r="I50" s="5">
        <v>3685104.35</v>
      </c>
      <c r="J50" s="5">
        <f ca="1">SUMIF('6.1.4_R - 6.1.21_R'!$F$12:$F$147,'6.1.2_R &amp; 6.1.3_R'!G50,'6.1.4_R - 6.1.21_R'!$EI$12:$EI$147)</f>
        <v>4009622.5175507492</v>
      </c>
      <c r="K50" s="5">
        <f t="shared" ca="1" si="17"/>
        <v>324518.16755074915</v>
      </c>
    </row>
    <row r="51" spans="1:15" x14ac:dyDescent="0.2">
      <c r="A51" s="30" t="s">
        <v>106</v>
      </c>
      <c r="D51" s="49"/>
      <c r="I51" s="6">
        <f>SUBTOTAL(9,I44:I50)</f>
        <v>199926386.08999997</v>
      </c>
      <c r="J51" s="6">
        <f ca="1">SUBTOTAL(9,J44:J50)</f>
        <v>227591815.79521078</v>
      </c>
      <c r="K51" s="6">
        <f ca="1">SUBTOTAL(9,K44:K50)</f>
        <v>27665429.705210797</v>
      </c>
      <c r="L51" s="110"/>
      <c r="M51" s="110"/>
      <c r="N51" s="110"/>
      <c r="O51" s="110"/>
    </row>
    <row r="52" spans="1:15" x14ac:dyDescent="0.2">
      <c r="D52" s="49"/>
      <c r="I52" s="5"/>
      <c r="J52" s="5"/>
      <c r="K52" s="5"/>
    </row>
    <row r="53" spans="1:15" x14ac:dyDescent="0.2">
      <c r="A53" s="98" t="s">
        <v>107</v>
      </c>
      <c r="D53" s="49"/>
      <c r="I53" s="5"/>
      <c r="J53" s="5"/>
      <c r="K53" s="5"/>
      <c r="M53" s="5"/>
    </row>
    <row r="54" spans="1:15" x14ac:dyDescent="0.2">
      <c r="A54" s="30" t="s">
        <v>98</v>
      </c>
      <c r="B54" s="30" t="s">
        <v>39</v>
      </c>
      <c r="C54" s="29" t="str">
        <f t="shared" ref="C54:C77" si="18">D54</f>
        <v>CA</v>
      </c>
      <c r="D54" s="49" t="s">
        <v>31</v>
      </c>
      <c r="E54" s="30" t="s">
        <v>77</v>
      </c>
      <c r="F54" s="30" t="s">
        <v>108</v>
      </c>
      <c r="G54" s="30" t="str">
        <f t="shared" ref="G54:G77" si="19">E54&amp;F54&amp;D54</f>
        <v>DGNLPCA</v>
      </c>
      <c r="H54" s="30" t="str">
        <f t="shared" ref="H54:H77" si="20">B54&amp;D54</f>
        <v>403GPCA</v>
      </c>
      <c r="I54" s="5">
        <v>432836.49</v>
      </c>
      <c r="J54" s="5">
        <f ca="1">SUMIF('6.1.4_R - 6.1.21_R'!$F$12:$F$147,'6.1.2_R &amp; 6.1.3_R'!G54,'6.1.4_R - 6.1.21_R'!$EI$12:$EI$147)</f>
        <v>477360.91061718739</v>
      </c>
      <c r="K54" s="5">
        <f t="shared" ref="K54:K77" ca="1" si="21">J54-I54</f>
        <v>44524.420617187396</v>
      </c>
      <c r="M54" s="5"/>
    </row>
    <row r="55" spans="1:15" x14ac:dyDescent="0.2">
      <c r="A55" s="30" t="s">
        <v>100</v>
      </c>
      <c r="B55" s="30" t="s">
        <v>39</v>
      </c>
      <c r="C55" s="29" t="str">
        <f t="shared" si="18"/>
        <v>OR</v>
      </c>
      <c r="D55" s="49" t="s">
        <v>33</v>
      </c>
      <c r="E55" s="30" t="s">
        <v>77</v>
      </c>
      <c r="F55" s="30" t="s">
        <v>108</v>
      </c>
      <c r="G55" s="30" t="str">
        <f t="shared" si="19"/>
        <v>DGNLPOR</v>
      </c>
      <c r="H55" s="30" t="str">
        <f t="shared" si="20"/>
        <v>403GPOR</v>
      </c>
      <c r="I55" s="5">
        <v>5246533.57</v>
      </c>
      <c r="J55" s="5">
        <f ca="1">SUMIF('6.1.4_R - 6.1.21_R'!$F$12:$F$147,'6.1.2_R &amp; 6.1.3_R'!G55,'6.1.4_R - 6.1.21_R'!$EI$12:$EI$147)</f>
        <v>5179182.8147509778</v>
      </c>
      <c r="K55" s="5">
        <f t="shared" ca="1" si="21"/>
        <v>-67350.755249022506</v>
      </c>
      <c r="M55" s="5"/>
    </row>
    <row r="56" spans="1:15" x14ac:dyDescent="0.2">
      <c r="A56" s="30" t="s">
        <v>101</v>
      </c>
      <c r="B56" s="30" t="s">
        <v>39</v>
      </c>
      <c r="C56" s="29" t="str">
        <f t="shared" si="18"/>
        <v>WA</v>
      </c>
      <c r="D56" s="49" t="s">
        <v>27</v>
      </c>
      <c r="E56" s="30" t="s">
        <v>77</v>
      </c>
      <c r="F56" s="30" t="s">
        <v>108</v>
      </c>
      <c r="G56" s="30" t="str">
        <f t="shared" si="19"/>
        <v>DGNLPWA</v>
      </c>
      <c r="H56" s="30" t="str">
        <f t="shared" si="20"/>
        <v>403GPWA</v>
      </c>
      <c r="I56" s="5">
        <v>1069643.6499999999</v>
      </c>
      <c r="J56" s="5">
        <f ca="1">SUMIF('6.1.4_R - 6.1.21_R'!$F$12:$F$147,'6.1.2_R &amp; 6.1.3_R'!G56,'6.1.4_R - 6.1.21_R'!$EI$12:$EI$147)</f>
        <v>1152130.3526852194</v>
      </c>
      <c r="K56" s="5">
        <f t="shared" ca="1" si="21"/>
        <v>82486.702685219469</v>
      </c>
      <c r="M56" s="5"/>
    </row>
    <row r="57" spans="1:15" x14ac:dyDescent="0.2">
      <c r="A57" s="30" t="s">
        <v>102</v>
      </c>
      <c r="B57" s="30" t="s">
        <v>39</v>
      </c>
      <c r="C57" s="29" t="str">
        <f t="shared" si="18"/>
        <v>WYP</v>
      </c>
      <c r="D57" s="49" t="s">
        <v>35</v>
      </c>
      <c r="E57" s="30" t="s">
        <v>77</v>
      </c>
      <c r="F57" s="30" t="s">
        <v>108</v>
      </c>
      <c r="G57" s="30" t="str">
        <f t="shared" si="19"/>
        <v>DGNLPWYP</v>
      </c>
      <c r="H57" s="30" t="str">
        <f t="shared" si="20"/>
        <v>403GPWYP</v>
      </c>
      <c r="I57" s="5">
        <v>2056627.58</v>
      </c>
      <c r="J57" s="5">
        <f ca="1">SUMIF('6.1.4_R - 6.1.21_R'!$F$12:$F$147,'6.1.2_R &amp; 6.1.3_R'!G57,'6.1.4_R - 6.1.21_R'!$EI$12:$EI$147)</f>
        <v>2737626.8262585914</v>
      </c>
      <c r="K57" s="5">
        <f t="shared" ca="1" si="21"/>
        <v>680999.2462585913</v>
      </c>
      <c r="M57" s="5"/>
    </row>
    <row r="58" spans="1:15" x14ac:dyDescent="0.2">
      <c r="A58" s="30" t="s">
        <v>103</v>
      </c>
      <c r="B58" s="30" t="s">
        <v>39</v>
      </c>
      <c r="C58" s="29" t="str">
        <f t="shared" si="18"/>
        <v>UT</v>
      </c>
      <c r="D58" s="49" t="s">
        <v>34</v>
      </c>
      <c r="E58" s="30" t="s">
        <v>77</v>
      </c>
      <c r="F58" s="30" t="s">
        <v>108</v>
      </c>
      <c r="G58" s="30" t="str">
        <f t="shared" si="19"/>
        <v>DGNLPUT</v>
      </c>
      <c r="H58" s="30" t="str">
        <f t="shared" si="20"/>
        <v>403GPUT</v>
      </c>
      <c r="I58" s="5">
        <v>5434294.8899999997</v>
      </c>
      <c r="J58" s="5">
        <f ca="1">SUMIF('6.1.4_R - 6.1.21_R'!$F$12:$F$147,'6.1.2_R &amp; 6.1.3_R'!G58,'6.1.4_R - 6.1.21_R'!$EI$12:$EI$147)</f>
        <v>6208513.4289558409</v>
      </c>
      <c r="K58" s="5">
        <f t="shared" ca="1" si="21"/>
        <v>774218.53895584121</v>
      </c>
      <c r="M58" s="5"/>
    </row>
    <row r="59" spans="1:15" x14ac:dyDescent="0.2">
      <c r="A59" s="30" t="s">
        <v>104</v>
      </c>
      <c r="B59" s="30" t="s">
        <v>39</v>
      </c>
      <c r="C59" s="29" t="str">
        <f t="shared" si="18"/>
        <v>ID</v>
      </c>
      <c r="D59" s="49" t="s">
        <v>32</v>
      </c>
      <c r="E59" s="30" t="s">
        <v>77</v>
      </c>
      <c r="F59" s="30" t="s">
        <v>108</v>
      </c>
      <c r="G59" s="30" t="str">
        <f t="shared" si="19"/>
        <v>DGNLPID</v>
      </c>
      <c r="H59" s="30" t="str">
        <f t="shared" si="20"/>
        <v>403GPID</v>
      </c>
      <c r="I59" s="5">
        <v>1073061.92</v>
      </c>
      <c r="J59" s="5">
        <f ca="1">SUMIF('6.1.4_R - 6.1.21_R'!$F$12:$F$147,'6.1.2_R &amp; 6.1.3_R'!G59,'6.1.4_R - 6.1.21_R'!$EI$12:$EI$147)</f>
        <v>1222034.3633362602</v>
      </c>
      <c r="K59" s="5">
        <f t="shared" ca="1" si="21"/>
        <v>148972.44333626027</v>
      </c>
      <c r="M59" s="5"/>
    </row>
    <row r="60" spans="1:15" x14ac:dyDescent="0.2">
      <c r="A60" s="30" t="s">
        <v>105</v>
      </c>
      <c r="B60" s="30" t="s">
        <v>39</v>
      </c>
      <c r="C60" s="29" t="str">
        <f t="shared" si="18"/>
        <v>WYU</v>
      </c>
      <c r="D60" s="49" t="s">
        <v>40</v>
      </c>
      <c r="E60" s="30" t="s">
        <v>77</v>
      </c>
      <c r="F60" s="30" t="s">
        <v>108</v>
      </c>
      <c r="G60" s="30" t="str">
        <f t="shared" si="19"/>
        <v>DGNLPWYU</v>
      </c>
      <c r="H60" s="30" t="str">
        <f t="shared" si="20"/>
        <v>403GPWYU</v>
      </c>
      <c r="I60" s="5">
        <v>414149.07</v>
      </c>
      <c r="J60" s="5">
        <f ca="1">SUMIF('6.1.4_R - 6.1.21_R'!$F$12:$F$147,'6.1.2_R &amp; 6.1.3_R'!G60,'6.1.4_R - 6.1.21_R'!$EI$12:$EI$147)</f>
        <v>399341.60145773116</v>
      </c>
      <c r="K60" s="5">
        <f t="shared" ca="1" si="21"/>
        <v>-14807.468542268849</v>
      </c>
      <c r="M60" s="5"/>
    </row>
    <row r="61" spans="1:15" x14ac:dyDescent="0.2">
      <c r="A61" s="109" t="s">
        <v>76</v>
      </c>
      <c r="B61" s="30" t="s">
        <v>39</v>
      </c>
      <c r="C61" s="29" t="str">
        <f t="shared" si="18"/>
        <v>CAGE</v>
      </c>
      <c r="D61" s="111" t="s">
        <v>14</v>
      </c>
      <c r="E61" s="30" t="s">
        <v>77</v>
      </c>
      <c r="F61" s="30" t="s">
        <v>108</v>
      </c>
      <c r="G61" s="30" t="str">
        <f t="shared" si="19"/>
        <v>DGNLPCAGE</v>
      </c>
      <c r="H61" s="30" t="str">
        <f t="shared" si="20"/>
        <v>403GPCAGE</v>
      </c>
      <c r="I61" s="5">
        <v>2419540.65</v>
      </c>
      <c r="J61" s="5">
        <f ca="1">SUMIF('6.1.4_R - 6.1.21_R'!$F$12:$F$147,'6.1.2_R &amp; 6.1.3_R'!G61,'6.1.4_R - 6.1.21_R'!$EI$12:$EI$147)</f>
        <v>2812261.2936450969</v>
      </c>
      <c r="K61" s="5">
        <f t="shared" ca="1" si="21"/>
        <v>392720.64364509704</v>
      </c>
      <c r="M61" s="5"/>
    </row>
    <row r="62" spans="1:15" x14ac:dyDescent="0.2">
      <c r="A62" s="109" t="s">
        <v>79</v>
      </c>
      <c r="B62" s="30" t="s">
        <v>39</v>
      </c>
      <c r="C62" s="29" t="str">
        <f t="shared" si="18"/>
        <v>CAGW</v>
      </c>
      <c r="D62" s="111" t="s">
        <v>15</v>
      </c>
      <c r="E62" s="30" t="s">
        <v>77</v>
      </c>
      <c r="F62" s="30" t="s">
        <v>108</v>
      </c>
      <c r="G62" s="30" t="str">
        <f t="shared" si="19"/>
        <v>DGNLPCAGW</v>
      </c>
      <c r="H62" s="30" t="str">
        <f t="shared" si="20"/>
        <v>403GPCAGW</v>
      </c>
      <c r="I62" s="5">
        <v>180244.58</v>
      </c>
      <c r="J62" s="5">
        <f ca="1">SUMIF('6.1.4_R - 6.1.21_R'!$F$12:$F$147,'6.1.2_R &amp; 6.1.3_R'!G62,'6.1.4_R - 6.1.21_R'!$EI$12:$EI$147)</f>
        <v>343677.76881481381</v>
      </c>
      <c r="K62" s="5">
        <f t="shared" ca="1" si="21"/>
        <v>163433.18881481382</v>
      </c>
      <c r="M62" s="5"/>
    </row>
    <row r="63" spans="1:15" x14ac:dyDescent="0.2">
      <c r="A63" s="109" t="s">
        <v>80</v>
      </c>
      <c r="B63" s="30" t="s">
        <v>39</v>
      </c>
      <c r="C63" s="29" t="str">
        <f t="shared" si="18"/>
        <v>SG</v>
      </c>
      <c r="D63" s="111" t="s">
        <v>16</v>
      </c>
      <c r="E63" s="30" t="s">
        <v>77</v>
      </c>
      <c r="F63" s="30" t="s">
        <v>108</v>
      </c>
      <c r="G63" s="30" t="str">
        <f t="shared" si="19"/>
        <v>DGNLPSG</v>
      </c>
      <c r="H63" s="30" t="str">
        <f t="shared" si="20"/>
        <v>403GPSG</v>
      </c>
      <c r="I63" s="5">
        <v>7300424.04</v>
      </c>
      <c r="J63" s="5">
        <f ca="1">SUMIF('6.1.4_R - 6.1.21_R'!$F$12:$F$147,'6.1.2_R &amp; 6.1.3_R'!G63,'6.1.4_R - 6.1.21_R'!$EI$12:$EI$147)</f>
        <v>8196885.1632884061</v>
      </c>
      <c r="K63" s="5">
        <f t="shared" ca="1" si="21"/>
        <v>896461.12328840606</v>
      </c>
      <c r="M63" s="5"/>
    </row>
    <row r="64" spans="1:15" x14ac:dyDescent="0.2">
      <c r="A64" s="109" t="s">
        <v>109</v>
      </c>
      <c r="B64" s="30" t="s">
        <v>39</v>
      </c>
      <c r="C64" s="29" t="str">
        <f t="shared" si="18"/>
        <v>SO</v>
      </c>
      <c r="D64" s="111" t="s">
        <v>42</v>
      </c>
      <c r="E64" s="30" t="s">
        <v>77</v>
      </c>
      <c r="F64" s="30" t="s">
        <v>108</v>
      </c>
      <c r="G64" s="30" t="str">
        <f t="shared" si="19"/>
        <v>DGNLPSO</v>
      </c>
      <c r="H64" s="30" t="str">
        <f t="shared" si="20"/>
        <v>403GPSO</v>
      </c>
      <c r="I64" s="5">
        <v>17979122.91</v>
      </c>
      <c r="J64" s="5">
        <f ca="1">SUMIF('6.1.4_R - 6.1.21_R'!$F$12:$F$147,'6.1.2_R &amp; 6.1.3_R'!G64,'6.1.4_R - 6.1.21_R'!$EI$12:$EI$147)</f>
        <v>23477823.672367916</v>
      </c>
      <c r="K64" s="5">
        <f t="shared" ca="1" si="21"/>
        <v>5498700.7623679154</v>
      </c>
      <c r="M64" s="5"/>
    </row>
    <row r="65" spans="1:15" hidden="1" x14ac:dyDescent="0.2">
      <c r="A65" s="109"/>
      <c r="C65" s="29"/>
      <c r="D65" s="111"/>
      <c r="I65" s="5"/>
      <c r="J65" s="5"/>
      <c r="K65" s="5"/>
      <c r="M65" s="5"/>
    </row>
    <row r="66" spans="1:15" hidden="1" x14ac:dyDescent="0.2">
      <c r="A66" s="109"/>
      <c r="C66" s="29"/>
      <c r="D66" s="111"/>
      <c r="I66" s="5"/>
      <c r="J66" s="5"/>
      <c r="K66" s="5"/>
      <c r="M66" s="5"/>
    </row>
    <row r="67" spans="1:15" hidden="1" x14ac:dyDescent="0.2">
      <c r="A67" s="109"/>
      <c r="C67" s="29"/>
      <c r="D67" s="111"/>
      <c r="I67" s="5"/>
      <c r="J67" s="5"/>
      <c r="K67" s="5"/>
      <c r="M67" s="5"/>
    </row>
    <row r="68" spans="1:15" hidden="1" x14ac:dyDescent="0.2">
      <c r="A68" s="109"/>
      <c r="C68" s="29"/>
      <c r="D68" s="111"/>
      <c r="I68" s="5"/>
      <c r="J68" s="5"/>
      <c r="K68" s="5"/>
      <c r="M68" s="5"/>
    </row>
    <row r="69" spans="1:15" hidden="1" x14ac:dyDescent="0.2">
      <c r="A69" s="109"/>
      <c r="C69" s="29"/>
      <c r="D69" s="111"/>
      <c r="I69" s="5"/>
      <c r="J69" s="5"/>
      <c r="K69" s="5"/>
      <c r="M69" s="5"/>
    </row>
    <row r="70" spans="1:15" hidden="1" x14ac:dyDescent="0.2">
      <c r="A70" s="109"/>
      <c r="C70" s="29"/>
      <c r="D70" s="111"/>
      <c r="I70" s="5"/>
      <c r="J70" s="5"/>
      <c r="K70" s="5"/>
      <c r="M70" s="5"/>
    </row>
    <row r="71" spans="1:15" hidden="1" x14ac:dyDescent="0.2">
      <c r="A71" s="109"/>
      <c r="C71" s="29"/>
      <c r="D71" s="111"/>
      <c r="I71" s="5"/>
      <c r="J71" s="5"/>
      <c r="K71" s="5"/>
      <c r="M71" s="5"/>
    </row>
    <row r="72" spans="1:15" hidden="1" x14ac:dyDescent="0.2">
      <c r="A72" s="109"/>
      <c r="C72" s="29"/>
      <c r="D72" s="111"/>
      <c r="I72" s="5"/>
      <c r="J72" s="5"/>
      <c r="K72" s="5"/>
      <c r="M72" s="5"/>
    </row>
    <row r="73" spans="1:15" hidden="1" x14ac:dyDescent="0.2">
      <c r="A73" s="109"/>
      <c r="C73" s="29"/>
      <c r="D73" s="111"/>
      <c r="I73" s="5"/>
      <c r="J73" s="5"/>
      <c r="K73" s="5"/>
      <c r="M73" s="5"/>
    </row>
    <row r="74" spans="1:15" x14ac:dyDescent="0.2">
      <c r="A74" s="109" t="s">
        <v>83</v>
      </c>
      <c r="B74" s="30" t="s">
        <v>39</v>
      </c>
      <c r="C74" s="29" t="str">
        <f t="shared" si="18"/>
        <v>JBG</v>
      </c>
      <c r="D74" s="111" t="s">
        <v>18</v>
      </c>
      <c r="E74" s="30" t="s">
        <v>77</v>
      </c>
      <c r="F74" s="30" t="s">
        <v>108</v>
      </c>
      <c r="G74" s="30" t="str">
        <f t="shared" si="19"/>
        <v>DGNLPJBG</v>
      </c>
      <c r="H74" s="30" t="str">
        <f t="shared" si="20"/>
        <v>403GPJBG</v>
      </c>
      <c r="I74" s="5">
        <v>435903.47</v>
      </c>
      <c r="J74" s="5">
        <f ca="1">SUMIF('6.1.4_R - 6.1.21_R'!$F$12:$F$147,'6.1.2_R &amp; 6.1.3_R'!G74,'6.1.4_R - 6.1.21_R'!$EI$12:$EI$147)</f>
        <v>393114.68552344089</v>
      </c>
      <c r="K74" s="5">
        <f t="shared" ca="1" si="21"/>
        <v>-42788.784476559085</v>
      </c>
      <c r="M74" s="5"/>
    </row>
    <row r="75" spans="1:15" x14ac:dyDescent="0.2">
      <c r="A75" s="109" t="s">
        <v>83</v>
      </c>
      <c r="B75" s="30" t="s">
        <v>39</v>
      </c>
      <c r="C75" s="29" t="str">
        <f t="shared" si="18"/>
        <v>JBE</v>
      </c>
      <c r="D75" s="111" t="s">
        <v>43</v>
      </c>
      <c r="E75" s="30" t="s">
        <v>77</v>
      </c>
      <c r="F75" s="30" t="s">
        <v>108</v>
      </c>
      <c r="G75" s="30" t="str">
        <f t="shared" si="19"/>
        <v>DGNLPJBE</v>
      </c>
      <c r="H75" s="30" t="str">
        <f t="shared" si="20"/>
        <v>403GPJBE</v>
      </c>
      <c r="I75" s="5">
        <v>0</v>
      </c>
      <c r="J75" s="5">
        <f ca="1">SUMIF('6.1.4_R - 6.1.21_R'!$F$12:$F$147,'6.1.2_R &amp; 6.1.3_R'!G75,'6.1.4_R - 6.1.21_R'!$EI$12:$EI$147)</f>
        <v>0</v>
      </c>
      <c r="K75" s="5">
        <f t="shared" ca="1" si="21"/>
        <v>0</v>
      </c>
      <c r="M75" s="5"/>
    </row>
    <row r="76" spans="1:15" x14ac:dyDescent="0.2">
      <c r="A76" s="109" t="s">
        <v>110</v>
      </c>
      <c r="B76" s="30" t="s">
        <v>39</v>
      </c>
      <c r="C76" s="29" t="str">
        <f t="shared" si="18"/>
        <v>CN</v>
      </c>
      <c r="D76" s="111" t="s">
        <v>44</v>
      </c>
      <c r="E76" s="30" t="s">
        <v>77</v>
      </c>
      <c r="F76" s="30" t="s">
        <v>108</v>
      </c>
      <c r="G76" s="30" t="str">
        <f t="shared" si="19"/>
        <v>DGNLPCN</v>
      </c>
      <c r="H76" s="30" t="str">
        <f t="shared" si="20"/>
        <v>403GPCN</v>
      </c>
      <c r="I76" s="5">
        <v>916818.1</v>
      </c>
      <c r="J76" s="5">
        <f ca="1">SUMIF('6.1.4_R - 6.1.21_R'!$F$12:$F$147,'6.1.2_R &amp; 6.1.3_R'!G76,'6.1.4_R - 6.1.21_R'!$EI$12:$EI$147)</f>
        <v>871964.42011111346</v>
      </c>
      <c r="K76" s="5">
        <f t="shared" ca="1" si="21"/>
        <v>-44853.679888886516</v>
      </c>
    </row>
    <row r="77" spans="1:15" x14ac:dyDescent="0.2">
      <c r="A77" s="109" t="s">
        <v>111</v>
      </c>
      <c r="B77" s="30" t="s">
        <v>39</v>
      </c>
      <c r="C77" s="29" t="str">
        <f t="shared" si="18"/>
        <v>CAEE</v>
      </c>
      <c r="D77" s="111" t="s">
        <v>45</v>
      </c>
      <c r="E77" s="30" t="s">
        <v>77</v>
      </c>
      <c r="F77" s="30" t="s">
        <v>108</v>
      </c>
      <c r="G77" s="30" t="str">
        <f t="shared" si="19"/>
        <v>DGNLPCAEE</v>
      </c>
      <c r="H77" s="30" t="str">
        <f t="shared" si="20"/>
        <v>403GPCAEE</v>
      </c>
      <c r="I77" s="5">
        <v>114149.37</v>
      </c>
      <c r="J77" s="5">
        <f ca="1">SUMIF('6.1.4_R - 6.1.21_R'!$F$12:$F$147,'6.1.2_R &amp; 6.1.3_R'!G77,'6.1.4_R - 6.1.21_R'!$EI$12:$EI$147)</f>
        <v>111621.46221281533</v>
      </c>
      <c r="K77" s="5">
        <f t="shared" ca="1" si="21"/>
        <v>-2527.9077871846675</v>
      </c>
    </row>
    <row r="78" spans="1:15" x14ac:dyDescent="0.2">
      <c r="A78" s="30" t="s">
        <v>112</v>
      </c>
      <c r="D78" s="49"/>
      <c r="I78" s="6">
        <f>SUBTOTAL(9,I54:I77)</f>
        <v>45073350.289999992</v>
      </c>
      <c r="J78" s="6">
        <f ca="1">SUBTOTAL(9,J54:J77)</f>
        <v>53583538.76402542</v>
      </c>
      <c r="K78" s="6">
        <f ca="1">SUBTOTAL(9,K54:K77)</f>
        <v>8510188.4740254078</v>
      </c>
      <c r="L78" s="110"/>
      <c r="M78" s="110"/>
      <c r="N78" s="110"/>
      <c r="O78" s="110"/>
    </row>
    <row r="79" spans="1:15" x14ac:dyDescent="0.2">
      <c r="D79" s="49"/>
      <c r="I79" s="5"/>
      <c r="J79" s="5"/>
      <c r="K79" s="5"/>
    </row>
    <row r="80" spans="1:15" x14ac:dyDescent="0.2">
      <c r="D80" s="49"/>
      <c r="I80" s="5"/>
      <c r="J80" s="5"/>
      <c r="K80" s="5"/>
    </row>
    <row r="81" spans="1:15" x14ac:dyDescent="0.2">
      <c r="A81" s="98" t="s">
        <v>46</v>
      </c>
      <c r="D81" s="49"/>
      <c r="I81" s="6">
        <f>SUBTOTAL(9,I10:I79)</f>
        <v>980662328.22000003</v>
      </c>
      <c r="J81" s="6">
        <f ca="1">SUBTOTAL(9,J10:J79)</f>
        <v>946635051.53402996</v>
      </c>
      <c r="K81" s="102">
        <f ca="1">SUBTOTAL(9,K10:K79)</f>
        <v>-34027276.685969755</v>
      </c>
      <c r="L81" s="110"/>
      <c r="M81" s="110"/>
      <c r="N81" s="110"/>
      <c r="O81" s="110"/>
    </row>
    <row r="82" spans="1:15" x14ac:dyDescent="0.2">
      <c r="D82" s="49"/>
      <c r="I82" s="5"/>
      <c r="J82" s="5"/>
      <c r="K82" s="103" t="s">
        <v>194</v>
      </c>
    </row>
    <row r="83" spans="1:15" x14ac:dyDescent="0.2">
      <c r="D83" s="49"/>
      <c r="I83" s="5"/>
      <c r="J83" s="5"/>
      <c r="K83" s="5"/>
    </row>
    <row r="84" spans="1:15" x14ac:dyDescent="0.2">
      <c r="A84" s="98" t="s">
        <v>113</v>
      </c>
      <c r="D84" s="49"/>
      <c r="I84" s="5"/>
      <c r="J84" s="5"/>
      <c r="K84" s="5"/>
    </row>
    <row r="85" spans="1:15" ht="9" customHeight="1" x14ac:dyDescent="0.2">
      <c r="A85" s="98"/>
      <c r="D85" s="49"/>
      <c r="I85" s="5"/>
      <c r="J85" s="5"/>
      <c r="K85" s="5"/>
    </row>
    <row r="86" spans="1:15" x14ac:dyDescent="0.2">
      <c r="A86" s="98" t="s">
        <v>114</v>
      </c>
      <c r="D86" s="49"/>
      <c r="I86" s="5"/>
      <c r="J86" s="5"/>
      <c r="K86" s="5"/>
    </row>
    <row r="87" spans="1:15" x14ac:dyDescent="0.2">
      <c r="A87" s="30" t="s">
        <v>98</v>
      </c>
      <c r="B87" s="113" t="s">
        <v>56</v>
      </c>
      <c r="C87" s="29" t="str">
        <f t="shared" ref="C87:C112" si="22">D87</f>
        <v>CA</v>
      </c>
      <c r="D87" s="114" t="s">
        <v>31</v>
      </c>
      <c r="E87" s="30" t="s">
        <v>115</v>
      </c>
      <c r="F87" s="30" t="s">
        <v>116</v>
      </c>
      <c r="G87" s="30" t="str">
        <f t="shared" ref="G87:G112" si="23">E87&amp;F87&amp;D87</f>
        <v>AINTPCA</v>
      </c>
      <c r="H87" s="30" t="str">
        <f t="shared" ref="H87:H112" si="24">B87&amp;D87</f>
        <v>404IPCA</v>
      </c>
      <c r="I87" s="5">
        <v>1765.21</v>
      </c>
      <c r="J87" s="5">
        <f ca="1">SUMIF('6.1.4_R - 6.1.21_R'!$F$12:$F$147,'6.1.2_R &amp; 6.1.3_R'!G87,'6.1.4_R - 6.1.21_R'!$EI$12:$EI$147)</f>
        <v>91.86</v>
      </c>
      <c r="K87" s="5">
        <f t="shared" ref="K87:K112" ca="1" si="25">J87-I87</f>
        <v>-1673.3500000000001</v>
      </c>
      <c r="M87" s="5"/>
    </row>
    <row r="88" spans="1:15" x14ac:dyDescent="0.2">
      <c r="A88" s="30" t="s">
        <v>110</v>
      </c>
      <c r="B88" s="113" t="s">
        <v>56</v>
      </c>
      <c r="C88" s="29" t="str">
        <f t="shared" si="22"/>
        <v>CN</v>
      </c>
      <c r="D88" s="114" t="s">
        <v>44</v>
      </c>
      <c r="E88" s="30" t="s">
        <v>115</v>
      </c>
      <c r="F88" s="30" t="s">
        <v>116</v>
      </c>
      <c r="G88" s="30" t="str">
        <f t="shared" si="23"/>
        <v>AINTPCN</v>
      </c>
      <c r="H88" s="30" t="str">
        <f t="shared" si="24"/>
        <v>404IPCN</v>
      </c>
      <c r="I88" s="5">
        <v>15710629.710000001</v>
      </c>
      <c r="J88" s="5">
        <f ca="1">SUMIF('6.1.4_R - 6.1.21_R'!$F$12:$F$147,'6.1.2_R &amp; 6.1.3_R'!G88,'6.1.4_R - 6.1.21_R'!$EI$12:$EI$147)</f>
        <v>15076213.49525772</v>
      </c>
      <c r="K88" s="5">
        <f t="shared" ca="1" si="25"/>
        <v>-634416.21474228054</v>
      </c>
      <c r="M88" s="5"/>
    </row>
    <row r="89" spans="1:15" x14ac:dyDescent="0.2">
      <c r="A89" s="109" t="s">
        <v>83</v>
      </c>
      <c r="B89" s="113" t="s">
        <v>56</v>
      </c>
      <c r="C89" s="29" t="str">
        <f t="shared" si="22"/>
        <v>JBG</v>
      </c>
      <c r="D89" s="115" t="s">
        <v>18</v>
      </c>
      <c r="E89" s="30" t="s">
        <v>115</v>
      </c>
      <c r="F89" s="30" t="s">
        <v>116</v>
      </c>
      <c r="G89" s="30" t="str">
        <f t="shared" si="23"/>
        <v>AINTPJBG</v>
      </c>
      <c r="H89" s="30" t="str">
        <f t="shared" si="24"/>
        <v>404IPJBG</v>
      </c>
      <c r="I89" s="5">
        <v>317366.01</v>
      </c>
      <c r="J89" s="5">
        <f ca="1">SUMIF('6.1.4_R - 6.1.21_R'!$F$12:$F$147,'6.1.2_R &amp; 6.1.3_R'!G89,'6.1.4_R - 6.1.21_R'!$EI$12:$EI$147)</f>
        <v>306808.2</v>
      </c>
      <c r="K89" s="5">
        <f t="shared" ca="1" si="25"/>
        <v>-10557.809999999998</v>
      </c>
      <c r="M89" s="5"/>
    </row>
    <row r="90" spans="1:15" x14ac:dyDescent="0.2">
      <c r="A90" s="30" t="s">
        <v>104</v>
      </c>
      <c r="B90" s="113" t="s">
        <v>56</v>
      </c>
      <c r="C90" s="29" t="str">
        <f t="shared" si="22"/>
        <v>ID</v>
      </c>
      <c r="D90" s="115" t="s">
        <v>32</v>
      </c>
      <c r="E90" s="30" t="s">
        <v>115</v>
      </c>
      <c r="F90" s="30" t="s">
        <v>116</v>
      </c>
      <c r="G90" s="30" t="str">
        <f t="shared" si="23"/>
        <v>AINTPID</v>
      </c>
      <c r="H90" s="30" t="str">
        <f t="shared" si="24"/>
        <v>404IPID</v>
      </c>
      <c r="I90" s="5">
        <v>22912.02</v>
      </c>
      <c r="J90" s="5">
        <f ca="1">SUMIF('6.1.4_R - 6.1.21_R'!$F$12:$F$147,'6.1.2_R &amp; 6.1.3_R'!G90,'6.1.4_R - 6.1.21_R'!$EI$12:$EI$147)</f>
        <v>22564.114957303496</v>
      </c>
      <c r="K90" s="5">
        <f t="shared" ca="1" si="25"/>
        <v>-347.9050426965041</v>
      </c>
      <c r="M90" s="5"/>
    </row>
    <row r="91" spans="1:15" x14ac:dyDescent="0.2">
      <c r="A91" s="30" t="s">
        <v>100</v>
      </c>
      <c r="B91" s="113" t="s">
        <v>56</v>
      </c>
      <c r="C91" s="29" t="str">
        <f t="shared" si="22"/>
        <v>OR</v>
      </c>
      <c r="D91" s="114" t="s">
        <v>33</v>
      </c>
      <c r="E91" s="30" t="s">
        <v>115</v>
      </c>
      <c r="F91" s="30" t="s">
        <v>116</v>
      </c>
      <c r="G91" s="30" t="str">
        <f t="shared" si="23"/>
        <v>AINTPOR</v>
      </c>
      <c r="H91" s="30" t="str">
        <f t="shared" si="24"/>
        <v>404IPOR</v>
      </c>
      <c r="I91" s="5">
        <v>11659.59</v>
      </c>
      <c r="J91" s="5">
        <f ca="1">SUMIF('6.1.4_R - 6.1.21_R'!$F$12:$F$147,'6.1.2_R &amp; 6.1.3_R'!G91,'6.1.4_R - 6.1.21_R'!$EI$12:$EI$147)</f>
        <v>11469.905243602483</v>
      </c>
      <c r="K91" s="5">
        <f t="shared" ca="1" si="25"/>
        <v>-189.68475639751705</v>
      </c>
      <c r="M91" s="5"/>
    </row>
    <row r="92" spans="1:15" x14ac:dyDescent="0.2">
      <c r="A92" s="109" t="s">
        <v>111</v>
      </c>
      <c r="B92" s="113" t="s">
        <v>56</v>
      </c>
      <c r="C92" s="29" t="str">
        <f t="shared" si="22"/>
        <v>CAEE</v>
      </c>
      <c r="D92" s="114" t="s">
        <v>45</v>
      </c>
      <c r="E92" s="30" t="s">
        <v>115</v>
      </c>
      <c r="F92" s="30" t="s">
        <v>116</v>
      </c>
      <c r="G92" s="30" t="str">
        <f t="shared" si="23"/>
        <v>AINTPCAEE</v>
      </c>
      <c r="H92" s="30" t="str">
        <f t="shared" si="24"/>
        <v>404IPCAEE</v>
      </c>
      <c r="I92" s="5">
        <v>1821.16</v>
      </c>
      <c r="J92" s="5">
        <f ca="1">SUMIF('6.1.4_R - 6.1.21_R'!$F$12:$F$147,'6.1.2_R &amp; 6.1.3_R'!G92,'6.1.4_R - 6.1.21_R'!$EI$12:$EI$147)</f>
        <v>-42.812094032581498</v>
      </c>
      <c r="K92" s="5">
        <f t="shared" ca="1" si="25"/>
        <v>-1863.9720940325815</v>
      </c>
      <c r="M92" s="5"/>
    </row>
    <row r="93" spans="1:15" x14ac:dyDescent="0.2">
      <c r="A93" s="109" t="s">
        <v>80</v>
      </c>
      <c r="B93" s="113" t="s">
        <v>56</v>
      </c>
      <c r="C93" s="29" t="str">
        <f t="shared" si="22"/>
        <v>SG</v>
      </c>
      <c r="D93" s="114" t="s">
        <v>16</v>
      </c>
      <c r="E93" s="30" t="s">
        <v>115</v>
      </c>
      <c r="F93" s="30" t="s">
        <v>116</v>
      </c>
      <c r="G93" s="30" t="str">
        <f t="shared" si="23"/>
        <v>AINTPSG</v>
      </c>
      <c r="H93" s="30" t="str">
        <f t="shared" si="24"/>
        <v>404IPSG</v>
      </c>
      <c r="I93" s="5">
        <v>11722127.26</v>
      </c>
      <c r="J93" s="5">
        <f ca="1">SUMIF('6.1.4_R - 6.1.21_R'!$F$12:$F$147,'6.1.2_R &amp; 6.1.3_R'!G93,'6.1.4_R - 6.1.21_R'!$EI$12:$EI$147)</f>
        <v>3856265.9123172383</v>
      </c>
      <c r="K93" s="5">
        <f t="shared" ca="1" si="25"/>
        <v>-7865861.347682761</v>
      </c>
      <c r="M93" s="5"/>
    </row>
    <row r="94" spans="1:15" x14ac:dyDescent="0.2">
      <c r="A94" s="109" t="s">
        <v>76</v>
      </c>
      <c r="B94" s="113" t="s">
        <v>56</v>
      </c>
      <c r="C94" s="29" t="str">
        <f t="shared" si="22"/>
        <v>CAGE</v>
      </c>
      <c r="D94" s="114" t="s">
        <v>14</v>
      </c>
      <c r="E94" s="30" t="s">
        <v>115</v>
      </c>
      <c r="F94" s="30" t="s">
        <v>116</v>
      </c>
      <c r="G94" s="30" t="str">
        <f t="shared" si="23"/>
        <v>AINTPCAGE</v>
      </c>
      <c r="H94" s="30" t="str">
        <f t="shared" si="24"/>
        <v>404IPCAGE</v>
      </c>
      <c r="I94" s="5">
        <v>2367908.23</v>
      </c>
      <c r="J94" s="5">
        <f ca="1">SUMIF('6.1.4_R - 6.1.21_R'!$F$12:$F$147,'6.1.2_R &amp; 6.1.3_R'!G94,'6.1.4_R - 6.1.21_R'!$EI$12:$EI$147)</f>
        <v>2864080.7580962479</v>
      </c>
      <c r="K94" s="5">
        <f t="shared" ca="1" si="25"/>
        <v>496172.52809624793</v>
      </c>
      <c r="M94" s="5"/>
    </row>
    <row r="95" spans="1:15" x14ac:dyDescent="0.2">
      <c r="A95" s="109" t="s">
        <v>79</v>
      </c>
      <c r="B95" s="113" t="s">
        <v>56</v>
      </c>
      <c r="C95" s="29" t="str">
        <f t="shared" si="22"/>
        <v>CAGW</v>
      </c>
      <c r="D95" s="114" t="s">
        <v>15</v>
      </c>
      <c r="E95" s="30" t="s">
        <v>115</v>
      </c>
      <c r="F95" s="30" t="s">
        <v>116</v>
      </c>
      <c r="G95" s="30" t="str">
        <f t="shared" si="23"/>
        <v>AINTPCAGW</v>
      </c>
      <c r="H95" s="30" t="str">
        <f t="shared" si="24"/>
        <v>404IPCAGW</v>
      </c>
      <c r="I95" s="5">
        <v>472143.5</v>
      </c>
      <c r="J95" s="5">
        <f ca="1">SUMIF('6.1.4_R - 6.1.21_R'!$F$12:$F$147,'6.1.2_R &amp; 6.1.3_R'!G95,'6.1.4_R - 6.1.21_R'!$EI$12:$EI$147)</f>
        <v>521723.19686359912</v>
      </c>
      <c r="K95" s="5">
        <f t="shared" ca="1" si="25"/>
        <v>49579.696863599122</v>
      </c>
      <c r="M95" s="5"/>
    </row>
    <row r="96" spans="1:15" x14ac:dyDescent="0.2">
      <c r="A96" s="109" t="s">
        <v>117</v>
      </c>
      <c r="B96" s="113" t="s">
        <v>56</v>
      </c>
      <c r="C96" s="29" t="str">
        <f t="shared" si="22"/>
        <v>CAGW</v>
      </c>
      <c r="D96" s="111" t="s">
        <v>15</v>
      </c>
      <c r="E96" s="30" t="s">
        <v>115</v>
      </c>
      <c r="F96" s="109" t="s">
        <v>118</v>
      </c>
      <c r="G96" s="30" t="str">
        <f t="shared" si="23"/>
        <v>AHYDPKACAGW</v>
      </c>
      <c r="H96" s="30" t="str">
        <f t="shared" si="24"/>
        <v>404IPCAGW</v>
      </c>
      <c r="I96" s="5">
        <v>0</v>
      </c>
      <c r="J96" s="5">
        <f>SUMIF('6.1.4_R - 6.1.21_R'!$F$12:$F$147,'6.1.2_R &amp; 6.1.3_R'!G96,'6.1.4_R - 6.1.21_R'!$EI$12:$EI$147)</f>
        <v>0</v>
      </c>
      <c r="K96" s="5">
        <f t="shared" si="25"/>
        <v>0</v>
      </c>
      <c r="M96" s="5"/>
    </row>
    <row r="97" spans="1:13" x14ac:dyDescent="0.2">
      <c r="A97" s="30" t="s">
        <v>109</v>
      </c>
      <c r="B97" s="113" t="s">
        <v>56</v>
      </c>
      <c r="C97" s="29" t="str">
        <f t="shared" si="22"/>
        <v>SO</v>
      </c>
      <c r="D97" s="114" t="s">
        <v>42</v>
      </c>
      <c r="E97" s="30" t="s">
        <v>115</v>
      </c>
      <c r="F97" s="30" t="s">
        <v>116</v>
      </c>
      <c r="G97" s="30" t="str">
        <f t="shared" si="23"/>
        <v>AINTPSO</v>
      </c>
      <c r="H97" s="30" t="str">
        <f t="shared" si="24"/>
        <v>404IPSO</v>
      </c>
      <c r="I97" s="5">
        <v>21446142.640000001</v>
      </c>
      <c r="J97" s="5">
        <f ca="1">SUMIF('6.1.4_R - 6.1.21_R'!$F$12:$F$147,'6.1.2_R &amp; 6.1.3_R'!G97,'6.1.4_R - 6.1.21_R'!$EI$12:$EI$147)</f>
        <v>39692820.423764147</v>
      </c>
      <c r="K97" s="5">
        <f t="shared" ca="1" si="25"/>
        <v>18246677.783764146</v>
      </c>
      <c r="M97" s="5"/>
    </row>
    <row r="98" spans="1:13" x14ac:dyDescent="0.2">
      <c r="A98" s="2" t="s">
        <v>80</v>
      </c>
      <c r="B98" s="113" t="s">
        <v>56</v>
      </c>
      <c r="C98" s="29" t="str">
        <f t="shared" si="22"/>
        <v>SG-U</v>
      </c>
      <c r="D98" s="114" t="s">
        <v>22</v>
      </c>
      <c r="E98" s="30" t="s">
        <v>115</v>
      </c>
      <c r="F98" s="30" t="s">
        <v>116</v>
      </c>
      <c r="G98" s="30" t="str">
        <f t="shared" si="23"/>
        <v>AINTPSG-U</v>
      </c>
      <c r="H98" s="30" t="str">
        <f t="shared" si="24"/>
        <v>404IPSG-U</v>
      </c>
      <c r="I98" s="5">
        <v>336687.76</v>
      </c>
      <c r="J98" s="5">
        <f ca="1">SUMIF('6.1.4_R - 6.1.21_R'!$F$12:$F$147,'6.1.2_R &amp; 6.1.3_R'!G98,'6.1.4_R - 6.1.21_R'!$EI$12:$EI$147)</f>
        <v>322709.15789236734</v>
      </c>
      <c r="K98" s="5">
        <f t="shared" ca="1" si="25"/>
        <v>-13978.602107632672</v>
      </c>
      <c r="M98" s="5"/>
    </row>
    <row r="99" spans="1:13" x14ac:dyDescent="0.2">
      <c r="A99" s="2" t="s">
        <v>80</v>
      </c>
      <c r="B99" s="113" t="s">
        <v>56</v>
      </c>
      <c r="C99" s="29" t="str">
        <f t="shared" si="22"/>
        <v>SG-P</v>
      </c>
      <c r="D99" s="114" t="s">
        <v>21</v>
      </c>
      <c r="E99" s="30" t="s">
        <v>115</v>
      </c>
      <c r="F99" s="30" t="s">
        <v>116</v>
      </c>
      <c r="G99" s="30" t="str">
        <f t="shared" si="23"/>
        <v>AINTPSG-P</v>
      </c>
      <c r="H99" s="30" t="str">
        <f t="shared" si="24"/>
        <v>404IPSG-P</v>
      </c>
      <c r="I99" s="5">
        <v>2697181.75</v>
      </c>
      <c r="J99" s="5">
        <f ca="1">SUMIF('6.1.4_R - 6.1.21_R'!$F$12:$F$147,'6.1.2_R &amp; 6.1.3_R'!G99,'6.1.4_R - 6.1.21_R'!$EI$12:$EI$147)</f>
        <v>2679539.4217861053</v>
      </c>
      <c r="K99" s="5">
        <f t="shared" ca="1" si="25"/>
        <v>-17642.32821389474</v>
      </c>
      <c r="M99" s="5"/>
    </row>
    <row r="100" spans="1:13" hidden="1" x14ac:dyDescent="0.2">
      <c r="B100" s="113"/>
      <c r="C100" s="29"/>
      <c r="D100" s="114"/>
      <c r="I100" s="5"/>
      <c r="J100" s="5"/>
      <c r="K100" s="5"/>
      <c r="M100" s="5"/>
    </row>
    <row r="101" spans="1:13" hidden="1" x14ac:dyDescent="0.2">
      <c r="B101" s="113"/>
      <c r="C101" s="29"/>
      <c r="D101" s="114"/>
      <c r="I101" s="5"/>
      <c r="J101" s="5"/>
      <c r="K101" s="5"/>
      <c r="M101" s="5"/>
    </row>
    <row r="102" spans="1:13" hidden="1" x14ac:dyDescent="0.2">
      <c r="B102" s="113"/>
      <c r="C102" s="29"/>
      <c r="D102" s="114"/>
      <c r="I102" s="5"/>
      <c r="J102" s="5"/>
      <c r="K102" s="5"/>
      <c r="M102" s="5"/>
    </row>
    <row r="103" spans="1:13" hidden="1" x14ac:dyDescent="0.2">
      <c r="B103" s="113"/>
      <c r="C103" s="29"/>
      <c r="D103" s="114"/>
      <c r="I103" s="5"/>
      <c r="J103" s="5"/>
      <c r="K103" s="5"/>
      <c r="M103" s="5"/>
    </row>
    <row r="104" spans="1:13" hidden="1" x14ac:dyDescent="0.2">
      <c r="B104" s="113"/>
      <c r="C104" s="29"/>
      <c r="D104" s="114"/>
      <c r="I104" s="5"/>
      <c r="J104" s="5"/>
      <c r="K104" s="5"/>
      <c r="M104" s="5"/>
    </row>
    <row r="105" spans="1:13" hidden="1" x14ac:dyDescent="0.2">
      <c r="B105" s="113"/>
      <c r="C105" s="29"/>
      <c r="D105" s="114"/>
      <c r="I105" s="5"/>
      <c r="J105" s="5"/>
      <c r="K105" s="5"/>
      <c r="M105" s="5"/>
    </row>
    <row r="106" spans="1:13" hidden="1" x14ac:dyDescent="0.2">
      <c r="B106" s="113"/>
      <c r="C106" s="29"/>
      <c r="D106" s="114"/>
      <c r="I106" s="5"/>
      <c r="J106" s="5"/>
      <c r="K106" s="5"/>
      <c r="M106" s="5"/>
    </row>
    <row r="107" spans="1:13" hidden="1" x14ac:dyDescent="0.2">
      <c r="B107" s="113"/>
      <c r="C107" s="29"/>
      <c r="D107" s="114"/>
      <c r="I107" s="5"/>
      <c r="J107" s="5"/>
      <c r="K107" s="5"/>
    </row>
    <row r="108" spans="1:13" hidden="1" x14ac:dyDescent="0.2">
      <c r="B108" s="113"/>
      <c r="C108" s="29"/>
      <c r="D108" s="114"/>
      <c r="I108" s="5"/>
      <c r="J108" s="5"/>
      <c r="K108" s="5"/>
    </row>
    <row r="109" spans="1:13" x14ac:dyDescent="0.2">
      <c r="A109" s="30" t="s">
        <v>103</v>
      </c>
      <c r="B109" s="113" t="s">
        <v>56</v>
      </c>
      <c r="C109" s="29" t="str">
        <f t="shared" si="22"/>
        <v>UT</v>
      </c>
      <c r="D109" s="114" t="s">
        <v>34</v>
      </c>
      <c r="E109" s="30" t="s">
        <v>115</v>
      </c>
      <c r="F109" s="30" t="s">
        <v>116</v>
      </c>
      <c r="G109" s="30" t="str">
        <f t="shared" si="23"/>
        <v>AINTPUT</v>
      </c>
      <c r="H109" s="30" t="str">
        <f t="shared" si="24"/>
        <v>404IPUT</v>
      </c>
      <c r="I109" s="5">
        <v>36671.97</v>
      </c>
      <c r="J109" s="5">
        <f ca="1">SUMIF('6.1.4_R - 6.1.21_R'!$F$12:$F$147,'6.1.2_R &amp; 6.1.3_R'!G109,'6.1.4_R - 6.1.21_R'!$EI$12:$EI$147)</f>
        <v>34483.728798753873</v>
      </c>
      <c r="K109" s="5">
        <f t="shared" ca="1" si="25"/>
        <v>-2188.2412012461282</v>
      </c>
    </row>
    <row r="110" spans="1:13" x14ac:dyDescent="0.2">
      <c r="A110" s="30" t="s">
        <v>101</v>
      </c>
      <c r="B110" s="113" t="s">
        <v>56</v>
      </c>
      <c r="C110" s="29" t="str">
        <f t="shared" si="22"/>
        <v>WA</v>
      </c>
      <c r="D110" s="114" t="s">
        <v>27</v>
      </c>
      <c r="E110" s="30" t="s">
        <v>115</v>
      </c>
      <c r="F110" s="30" t="s">
        <v>116</v>
      </c>
      <c r="G110" s="30" t="str">
        <f t="shared" si="23"/>
        <v>AINTPWA</v>
      </c>
      <c r="H110" s="30" t="str">
        <f t="shared" si="24"/>
        <v>404IPWA</v>
      </c>
      <c r="I110" s="5">
        <v>3148.27</v>
      </c>
      <c r="J110" s="5">
        <f ca="1">SUMIF('6.1.4_R - 6.1.21_R'!$F$12:$F$147,'6.1.2_R &amp; 6.1.3_R'!G110,'6.1.4_R - 6.1.21_R'!$EI$12:$EI$147)</f>
        <v>124.67</v>
      </c>
      <c r="K110" s="5">
        <f t="shared" ca="1" si="25"/>
        <v>-3023.6</v>
      </c>
    </row>
    <row r="111" spans="1:13" x14ac:dyDescent="0.2">
      <c r="A111" s="30" t="s">
        <v>102</v>
      </c>
      <c r="B111" s="113" t="s">
        <v>56</v>
      </c>
      <c r="C111" s="29" t="str">
        <f t="shared" si="22"/>
        <v>WYP</v>
      </c>
      <c r="D111" s="114" t="s">
        <v>35</v>
      </c>
      <c r="E111" s="30" t="s">
        <v>115</v>
      </c>
      <c r="F111" s="30" t="s">
        <v>116</v>
      </c>
      <c r="G111" s="30" t="str">
        <f t="shared" si="23"/>
        <v>AINTPWYP</v>
      </c>
      <c r="H111" s="30" t="str">
        <f t="shared" si="24"/>
        <v>404IPWYP</v>
      </c>
      <c r="I111" s="5">
        <v>111654.26</v>
      </c>
      <c r="J111" s="5">
        <f ca="1">SUMIF('6.1.4_R - 6.1.21_R'!$F$12:$F$147,'6.1.2_R &amp; 6.1.3_R'!G111,'6.1.4_R - 6.1.21_R'!$EI$12:$EI$147)</f>
        <v>128060.78076775426</v>
      </c>
      <c r="K111" s="5">
        <f t="shared" ca="1" si="25"/>
        <v>16406.520767754264</v>
      </c>
    </row>
    <row r="112" spans="1:13" x14ac:dyDescent="0.2">
      <c r="A112" s="30" t="s">
        <v>105</v>
      </c>
      <c r="B112" s="113" t="s">
        <v>56</v>
      </c>
      <c r="C112" s="29" t="str">
        <f t="shared" si="22"/>
        <v>WYU</v>
      </c>
      <c r="D112" s="114" t="s">
        <v>40</v>
      </c>
      <c r="E112" s="30" t="s">
        <v>115</v>
      </c>
      <c r="F112" s="30" t="s">
        <v>116</v>
      </c>
      <c r="G112" s="30" t="str">
        <f t="shared" si="23"/>
        <v>AINTPWYU</v>
      </c>
      <c r="H112" s="30" t="str">
        <f t="shared" si="24"/>
        <v>404IPWYU</v>
      </c>
      <c r="I112" s="5">
        <v>0</v>
      </c>
      <c r="J112" s="5">
        <f>SUMIF('6.1.4_R - 6.1.21_R'!$F$12:$F$147,'6.1.2_R &amp; 6.1.3_R'!G112,'6.1.4_R - 6.1.21_R'!$EI$12:$EI$147)</f>
        <v>0</v>
      </c>
      <c r="K112" s="5">
        <f t="shared" si="25"/>
        <v>0</v>
      </c>
    </row>
    <row r="113" spans="1:15" x14ac:dyDescent="0.2">
      <c r="A113" s="30" t="s">
        <v>121</v>
      </c>
      <c r="B113" s="8"/>
      <c r="C113" s="8"/>
      <c r="D113" s="114"/>
      <c r="I113" s="6">
        <f>SUBTOTAL(9,I87:I112)</f>
        <v>55259819.339999996</v>
      </c>
      <c r="J113" s="6">
        <f ca="1">SUBTOTAL(9,J87:J112)</f>
        <v>65516912.813650809</v>
      </c>
      <c r="K113" s="6">
        <f ca="1">SUBTOTAL(9,K87:K112)</f>
        <v>10257093.473650806</v>
      </c>
      <c r="L113" s="110"/>
      <c r="M113" s="110"/>
      <c r="N113" s="110"/>
      <c r="O113" s="110"/>
    </row>
    <row r="114" spans="1:15" x14ac:dyDescent="0.2">
      <c r="D114" s="49"/>
      <c r="I114" s="5"/>
      <c r="J114" s="5"/>
      <c r="K114" s="5"/>
    </row>
    <row r="115" spans="1:15" x14ac:dyDescent="0.2">
      <c r="A115" s="98" t="s">
        <v>85</v>
      </c>
      <c r="D115" s="49"/>
      <c r="I115" s="5"/>
      <c r="J115" s="5"/>
      <c r="K115" s="5"/>
    </row>
    <row r="116" spans="1:15" x14ac:dyDescent="0.2">
      <c r="A116" s="2" t="s">
        <v>80</v>
      </c>
      <c r="B116" s="30" t="s">
        <v>59</v>
      </c>
      <c r="C116" s="29" t="str">
        <f t="shared" ref="C116:C117" si="26">D116</f>
        <v>SG-U</v>
      </c>
      <c r="D116" s="114" t="s">
        <v>22</v>
      </c>
      <c r="E116" s="30" t="s">
        <v>115</v>
      </c>
      <c r="F116" s="30" t="s">
        <v>86</v>
      </c>
      <c r="G116" s="30" t="str">
        <f>E116&amp;F116&amp;D116</f>
        <v>AHYDPSG-U</v>
      </c>
      <c r="H116" s="30" t="str">
        <f>B116&amp;D116</f>
        <v>404HPSG-U</v>
      </c>
      <c r="I116" s="5">
        <v>0</v>
      </c>
      <c r="J116" s="5">
        <f ca="1">SUMIF('6.1.4_R - 6.1.21_R'!$F$12:$F$147,'6.1.2_R &amp; 6.1.3_R'!G116,'6.1.4_R - 6.1.21_R'!$EI$12:$EI$147)</f>
        <v>0</v>
      </c>
      <c r="K116" s="5">
        <f t="shared" ref="K116:K117" ca="1" si="27">J116-I116</f>
        <v>0</v>
      </c>
    </row>
    <row r="117" spans="1:15" x14ac:dyDescent="0.2">
      <c r="A117" s="2" t="s">
        <v>80</v>
      </c>
      <c r="B117" s="30" t="s">
        <v>59</v>
      </c>
      <c r="C117" s="29" t="str">
        <f t="shared" si="26"/>
        <v>SG-P</v>
      </c>
      <c r="D117" s="114" t="s">
        <v>21</v>
      </c>
      <c r="E117" s="30" t="s">
        <v>115</v>
      </c>
      <c r="F117" s="30" t="s">
        <v>86</v>
      </c>
      <c r="G117" s="30" t="str">
        <f>E117&amp;F117&amp;D117</f>
        <v>AHYDPSG-P</v>
      </c>
      <c r="H117" s="30" t="str">
        <f>B117&amp;D117</f>
        <v>404HPSG-P</v>
      </c>
      <c r="I117" s="5">
        <v>311931.87</v>
      </c>
      <c r="J117" s="5">
        <f ca="1">SUMIF('6.1.4_R - 6.1.21_R'!$F$12:$F$147,'6.1.2_R &amp; 6.1.3_R'!G117,'6.1.4_R - 6.1.21_R'!$EI$12:$EI$147)</f>
        <v>312375.51968424825</v>
      </c>
      <c r="K117" s="5">
        <f t="shared" ca="1" si="27"/>
        <v>443.64968424825929</v>
      </c>
    </row>
    <row r="118" spans="1:15" x14ac:dyDescent="0.2">
      <c r="A118" s="30" t="s">
        <v>89</v>
      </c>
      <c r="D118" s="49"/>
      <c r="I118" s="6">
        <f>SUBTOTAL(9,I116:I117)</f>
        <v>311931.87</v>
      </c>
      <c r="J118" s="6">
        <f ca="1">SUBTOTAL(9,J116:J117)</f>
        <v>312375.51968424825</v>
      </c>
      <c r="K118" s="6">
        <f ca="1">SUBTOTAL(9,K116:K117)</f>
        <v>443.64968424825929</v>
      </c>
      <c r="L118" s="110"/>
      <c r="M118" s="110"/>
      <c r="N118" s="110"/>
      <c r="O118" s="110"/>
    </row>
    <row r="119" spans="1:15" x14ac:dyDescent="0.2">
      <c r="D119" s="49"/>
      <c r="I119" s="5"/>
      <c r="J119" s="5"/>
      <c r="K119" s="5"/>
    </row>
    <row r="120" spans="1:15" x14ac:dyDescent="0.2">
      <c r="A120" s="98" t="s">
        <v>90</v>
      </c>
      <c r="D120" s="49"/>
      <c r="I120" s="5"/>
      <c r="J120" s="5"/>
      <c r="K120" s="5"/>
    </row>
    <row r="121" spans="1:15" x14ac:dyDescent="0.2">
      <c r="A121" s="109" t="s">
        <v>76</v>
      </c>
      <c r="B121" s="30" t="s">
        <v>61</v>
      </c>
      <c r="C121" s="29" t="str">
        <f>D121</f>
        <v>CAGE</v>
      </c>
      <c r="D121" s="49" t="s">
        <v>14</v>
      </c>
      <c r="E121" s="30" t="s">
        <v>115</v>
      </c>
      <c r="F121" s="30" t="s">
        <v>91</v>
      </c>
      <c r="G121" s="30" t="str">
        <f>E121&amp;F121&amp;D121</f>
        <v>AOTHPCAGE</v>
      </c>
      <c r="H121" s="30" t="str">
        <f>B121&amp;D121</f>
        <v>404OPCAGE</v>
      </c>
      <c r="I121" s="5">
        <v>0</v>
      </c>
      <c r="J121" s="5">
        <f ca="1">SUMIF('6.1.4_R - 6.1.21_R'!$F$12:$F$147,'6.1.2_R &amp; 6.1.3_R'!G121,'6.1.4_R - 6.1.21_R'!$EI$12:$EI$147)</f>
        <v>0</v>
      </c>
      <c r="K121" s="5">
        <f t="shared" ref="K121" ca="1" si="28">J121-I121</f>
        <v>0</v>
      </c>
    </row>
    <row r="122" spans="1:15" x14ac:dyDescent="0.2">
      <c r="A122" s="30" t="s">
        <v>122</v>
      </c>
      <c r="D122" s="49"/>
      <c r="I122" s="6">
        <f>SUBTOTAL(9,I121)</f>
        <v>0</v>
      </c>
      <c r="J122" s="6">
        <f ca="1">SUBTOTAL(9,J121)</f>
        <v>0</v>
      </c>
      <c r="K122" s="6">
        <f ca="1">SUBTOTAL(9,K121)</f>
        <v>0</v>
      </c>
      <c r="L122" s="110"/>
      <c r="M122" s="110"/>
      <c r="N122" s="110"/>
      <c r="O122" s="110"/>
    </row>
    <row r="123" spans="1:15" x14ac:dyDescent="0.2">
      <c r="D123" s="49"/>
      <c r="I123" s="5"/>
      <c r="J123" s="5"/>
      <c r="K123" s="5"/>
    </row>
    <row r="124" spans="1:15" x14ac:dyDescent="0.2">
      <c r="A124" s="98" t="s">
        <v>107</v>
      </c>
      <c r="D124" s="49"/>
      <c r="I124" s="5"/>
      <c r="J124" s="5"/>
      <c r="K124" s="5"/>
    </row>
    <row r="125" spans="1:15" x14ac:dyDescent="0.2">
      <c r="A125" s="30" t="s">
        <v>98</v>
      </c>
      <c r="B125" s="30" t="s">
        <v>63</v>
      </c>
      <c r="C125" s="29" t="str">
        <f t="shared" ref="C125:C133" si="29">D125</f>
        <v>CA</v>
      </c>
      <c r="D125" s="49" t="s">
        <v>31</v>
      </c>
      <c r="E125" s="30" t="s">
        <v>115</v>
      </c>
      <c r="F125" s="30" t="s">
        <v>108</v>
      </c>
      <c r="G125" s="30" t="str">
        <f t="shared" ref="G125:G133" si="30">E125&amp;F125&amp;D125</f>
        <v>AGNLPCA</v>
      </c>
      <c r="H125" s="30" t="str">
        <f t="shared" ref="H125:H133" si="31">B125&amp;D125</f>
        <v>404GPCA</v>
      </c>
      <c r="I125" s="5">
        <v>0</v>
      </c>
      <c r="J125" s="5">
        <f ca="1">SUMIF('6.1.4_R - 6.1.21_R'!$F$12:$F$147,'6.1.2_R &amp; 6.1.3_R'!G125,'6.1.4_R - 6.1.21_R'!$EI$12:$EI$147)</f>
        <v>0</v>
      </c>
      <c r="K125" s="5">
        <f t="shared" ref="K125:K133" ca="1" si="32">J125-I125</f>
        <v>0</v>
      </c>
    </row>
    <row r="126" spans="1:15" x14ac:dyDescent="0.2">
      <c r="A126" s="30" t="s">
        <v>109</v>
      </c>
      <c r="B126" s="30" t="s">
        <v>63</v>
      </c>
      <c r="C126" s="29" t="str">
        <f t="shared" si="29"/>
        <v>CN</v>
      </c>
      <c r="D126" s="49" t="s">
        <v>44</v>
      </c>
      <c r="E126" s="30" t="s">
        <v>115</v>
      </c>
      <c r="F126" s="30" t="s">
        <v>108</v>
      </c>
      <c r="G126" s="30" t="str">
        <f t="shared" si="30"/>
        <v>AGNLPCN</v>
      </c>
      <c r="H126" s="30" t="str">
        <f t="shared" si="31"/>
        <v>404GPCN</v>
      </c>
      <c r="I126" s="5">
        <v>0</v>
      </c>
      <c r="J126" s="5">
        <f ca="1">SUMIF('6.1.4_R - 6.1.21_R'!$F$12:$F$147,'6.1.2_R &amp; 6.1.3_R'!G126,'6.1.4_R - 6.1.21_R'!$EI$12:$EI$147)</f>
        <v>0</v>
      </c>
      <c r="K126" s="5">
        <f t="shared" ca="1" si="32"/>
        <v>0</v>
      </c>
    </row>
    <row r="127" spans="1:15" x14ac:dyDescent="0.2">
      <c r="A127" s="30" t="s">
        <v>100</v>
      </c>
      <c r="B127" s="30" t="s">
        <v>63</v>
      </c>
      <c r="C127" s="29" t="str">
        <f t="shared" si="29"/>
        <v>OR</v>
      </c>
      <c r="D127" s="49" t="s">
        <v>33</v>
      </c>
      <c r="E127" s="30" t="s">
        <v>115</v>
      </c>
      <c r="F127" s="30" t="s">
        <v>108</v>
      </c>
      <c r="G127" s="30" t="str">
        <f t="shared" si="30"/>
        <v>AGNLPOR</v>
      </c>
      <c r="H127" s="30" t="str">
        <f t="shared" si="31"/>
        <v>404GPOR</v>
      </c>
      <c r="I127" s="5">
        <v>201922.95</v>
      </c>
      <c r="J127" s="5">
        <f ca="1">SUMIF('6.1.4_R - 6.1.21_R'!$F$12:$F$147,'6.1.2_R &amp; 6.1.3_R'!G127,'6.1.4_R - 6.1.21_R'!$EI$12:$EI$147)</f>
        <v>143641.12</v>
      </c>
      <c r="K127" s="5">
        <f t="shared" ca="1" si="32"/>
        <v>-58281.830000000016</v>
      </c>
    </row>
    <row r="128" spans="1:15" x14ac:dyDescent="0.2">
      <c r="A128" s="30" t="s">
        <v>104</v>
      </c>
      <c r="B128" s="30" t="s">
        <v>63</v>
      </c>
      <c r="C128" s="29" t="str">
        <f t="shared" si="29"/>
        <v>ID</v>
      </c>
      <c r="D128" s="49" t="s">
        <v>32</v>
      </c>
      <c r="E128" s="30" t="s">
        <v>115</v>
      </c>
      <c r="F128" s="30" t="s">
        <v>108</v>
      </c>
      <c r="G128" s="30" t="str">
        <f t="shared" si="30"/>
        <v>AGNLPID</v>
      </c>
      <c r="H128" s="30" t="str">
        <f t="shared" si="31"/>
        <v>404GPID</v>
      </c>
      <c r="I128" s="5">
        <v>0</v>
      </c>
      <c r="J128" s="5">
        <f ca="1">SUMIF('6.1.4_R - 6.1.21_R'!$F$12:$F$147,'6.1.2_R &amp; 6.1.3_R'!G128,'6.1.4_R - 6.1.21_R'!$EI$12:$EI$147)</f>
        <v>0</v>
      </c>
      <c r="K128" s="5">
        <f t="shared" ca="1" si="32"/>
        <v>0</v>
      </c>
    </row>
    <row r="129" spans="1:15" x14ac:dyDescent="0.2">
      <c r="A129" s="30" t="s">
        <v>109</v>
      </c>
      <c r="B129" s="30" t="s">
        <v>63</v>
      </c>
      <c r="C129" s="29" t="str">
        <f t="shared" si="29"/>
        <v>SO</v>
      </c>
      <c r="D129" s="49" t="s">
        <v>42</v>
      </c>
      <c r="E129" s="30" t="s">
        <v>115</v>
      </c>
      <c r="F129" s="30" t="s">
        <v>108</v>
      </c>
      <c r="G129" s="30" t="str">
        <f t="shared" si="30"/>
        <v>AGNLPSO</v>
      </c>
      <c r="H129" s="30" t="str">
        <f t="shared" si="31"/>
        <v>404GPSO</v>
      </c>
      <c r="I129" s="5">
        <v>108292.01</v>
      </c>
      <c r="J129" s="5">
        <f ca="1">SUMIF('6.1.4_R - 6.1.21_R'!$F$12:$F$147,'6.1.2_R &amp; 6.1.3_R'!G129,'6.1.4_R - 6.1.21_R'!$EI$12:$EI$147)</f>
        <v>108292.02999999998</v>
      </c>
      <c r="K129" s="5">
        <f t="shared" ca="1" si="32"/>
        <v>1.9999999989522621E-2</v>
      </c>
    </row>
    <row r="130" spans="1:15" x14ac:dyDescent="0.2">
      <c r="A130" s="30" t="s">
        <v>103</v>
      </c>
      <c r="B130" s="30" t="s">
        <v>63</v>
      </c>
      <c r="C130" s="29" t="str">
        <f t="shared" si="29"/>
        <v>UT</v>
      </c>
      <c r="D130" s="49" t="s">
        <v>34</v>
      </c>
      <c r="E130" s="30" t="s">
        <v>115</v>
      </c>
      <c r="F130" s="30" t="s">
        <v>108</v>
      </c>
      <c r="G130" s="30" t="str">
        <f t="shared" si="30"/>
        <v>AGNLPUT</v>
      </c>
      <c r="H130" s="30" t="str">
        <f t="shared" si="31"/>
        <v>404GPUT</v>
      </c>
      <c r="I130" s="5">
        <v>0</v>
      </c>
      <c r="J130" s="5">
        <f ca="1">SUMIF('6.1.4_R - 6.1.21_R'!$F$12:$F$147,'6.1.2_R &amp; 6.1.3_R'!G130,'6.1.4_R - 6.1.21_R'!$EI$12:$EI$147)</f>
        <v>0</v>
      </c>
      <c r="K130" s="5">
        <f t="shared" ca="1" si="32"/>
        <v>0</v>
      </c>
    </row>
    <row r="131" spans="1:15" x14ac:dyDescent="0.2">
      <c r="A131" s="30" t="s">
        <v>101</v>
      </c>
      <c r="B131" s="30" t="s">
        <v>63</v>
      </c>
      <c r="C131" s="29" t="str">
        <f t="shared" si="29"/>
        <v>WA</v>
      </c>
      <c r="D131" s="49" t="s">
        <v>27</v>
      </c>
      <c r="E131" s="30" t="s">
        <v>115</v>
      </c>
      <c r="F131" s="30" t="s">
        <v>108</v>
      </c>
      <c r="G131" s="30" t="str">
        <f t="shared" si="30"/>
        <v>AGNLPWA</v>
      </c>
      <c r="H131" s="30" t="str">
        <f t="shared" si="31"/>
        <v>404GPWA</v>
      </c>
      <c r="I131" s="5">
        <v>96297.7</v>
      </c>
      <c r="J131" s="5">
        <f ca="1">SUMIF('6.1.4_R - 6.1.21_R'!$F$12:$F$147,'6.1.2_R &amp; 6.1.3_R'!G131,'6.1.4_R - 6.1.21_R'!$EI$12:$EI$147)</f>
        <v>96239.510000000024</v>
      </c>
      <c r="K131" s="5">
        <f t="shared" ca="1" si="32"/>
        <v>-58.189999999973224</v>
      </c>
    </row>
    <row r="132" spans="1:15" x14ac:dyDescent="0.2">
      <c r="A132" s="30" t="s">
        <v>102</v>
      </c>
      <c r="B132" s="30" t="s">
        <v>63</v>
      </c>
      <c r="C132" s="29" t="str">
        <f t="shared" si="29"/>
        <v>WYP</v>
      </c>
      <c r="D132" s="49" t="s">
        <v>35</v>
      </c>
      <c r="E132" s="30" t="s">
        <v>115</v>
      </c>
      <c r="F132" s="30" t="s">
        <v>108</v>
      </c>
      <c r="G132" s="30" t="str">
        <f t="shared" si="30"/>
        <v>AGNLPWYP</v>
      </c>
      <c r="H132" s="30" t="str">
        <f t="shared" si="31"/>
        <v>404GPWYP</v>
      </c>
      <c r="I132" s="5">
        <v>56728.17</v>
      </c>
      <c r="J132" s="5">
        <f ca="1">SUMIF('6.1.4_R - 6.1.21_R'!$F$12:$F$147,'6.1.2_R &amp; 6.1.3_R'!G132,'6.1.4_R - 6.1.21_R'!$EI$12:$EI$147)</f>
        <v>77099.471448150478</v>
      </c>
      <c r="K132" s="5">
        <f t="shared" ca="1" si="32"/>
        <v>20371.30144815048</v>
      </c>
    </row>
    <row r="133" spans="1:15" x14ac:dyDescent="0.2">
      <c r="A133" s="30" t="s">
        <v>105</v>
      </c>
      <c r="B133" s="30" t="s">
        <v>63</v>
      </c>
      <c r="C133" s="29" t="str">
        <f t="shared" si="29"/>
        <v>WYU</v>
      </c>
      <c r="D133" s="49" t="s">
        <v>40</v>
      </c>
      <c r="E133" s="30" t="s">
        <v>115</v>
      </c>
      <c r="F133" s="30" t="s">
        <v>108</v>
      </c>
      <c r="G133" s="30" t="str">
        <f t="shared" si="30"/>
        <v>AGNLPWYU</v>
      </c>
      <c r="H133" s="30" t="str">
        <f t="shared" si="31"/>
        <v>404GPWYU</v>
      </c>
      <c r="I133" s="5">
        <v>0</v>
      </c>
      <c r="J133" s="5">
        <f ca="1">SUMIF('6.1.4_R - 6.1.21_R'!$F$12:$F$147,'6.1.2_R &amp; 6.1.3_R'!G133,'6.1.4_R - 6.1.21_R'!$EI$12:$EI$147)</f>
        <v>0</v>
      </c>
      <c r="K133" s="5">
        <f t="shared" ca="1" si="32"/>
        <v>0</v>
      </c>
    </row>
    <row r="134" spans="1:15" x14ac:dyDescent="0.2">
      <c r="A134" s="30" t="s">
        <v>112</v>
      </c>
      <c r="D134" s="49"/>
      <c r="I134" s="6">
        <f>SUBTOTAL(9,I125:I133)</f>
        <v>463240.83</v>
      </c>
      <c r="J134" s="6">
        <f ca="1">SUBTOTAL(9,J125:J133)</f>
        <v>425272.13144815044</v>
      </c>
      <c r="K134" s="6">
        <f ca="1">SUBTOTAL(9,K125:K133)</f>
        <v>-37968.69855184952</v>
      </c>
      <c r="L134" s="110"/>
      <c r="M134" s="110"/>
      <c r="N134" s="110"/>
      <c r="O134" s="110"/>
    </row>
    <row r="135" spans="1:15" x14ac:dyDescent="0.2">
      <c r="D135" s="49"/>
      <c r="I135" s="5"/>
      <c r="J135" s="5"/>
      <c r="K135" s="5"/>
    </row>
    <row r="136" spans="1:15" x14ac:dyDescent="0.2">
      <c r="A136" s="98" t="s">
        <v>123</v>
      </c>
      <c r="D136" s="49"/>
      <c r="I136" s="6">
        <f>SUBTOTAL(9,I87:I134)</f>
        <v>56034992.039999999</v>
      </c>
      <c r="J136" s="6">
        <f ca="1">SUBTOTAL(9,J87:J134)</f>
        <v>66254560.464783207</v>
      </c>
      <c r="K136" s="102">
        <f ca="1">SUBTOTAL(9,K87:K134)</f>
        <v>10219568.424783204</v>
      </c>
      <c r="L136" s="110"/>
      <c r="M136" s="110"/>
      <c r="N136" s="110"/>
      <c r="O136" s="110"/>
    </row>
    <row r="137" spans="1:15" x14ac:dyDescent="0.2">
      <c r="D137" s="49"/>
      <c r="I137" s="5"/>
      <c r="J137" s="5"/>
      <c r="K137" s="103" t="s">
        <v>193</v>
      </c>
    </row>
    <row r="138" spans="1:15" ht="13.5" thickBot="1" x14ac:dyDescent="0.25">
      <c r="A138" s="98" t="s">
        <v>124</v>
      </c>
      <c r="D138" s="49"/>
      <c r="I138" s="9">
        <f>SUBTOTAL(9,I10:I136)</f>
        <v>1036697320.2600001</v>
      </c>
      <c r="J138" s="9">
        <f ca="1">SUBTOTAL(9,J10:J136)</f>
        <v>1012889611.9988133</v>
      </c>
      <c r="K138" s="9">
        <f ca="1">SUBTOTAL(9,K10:K136)</f>
        <v>-23807708.261186544</v>
      </c>
      <c r="L138" s="110"/>
      <c r="M138" s="110"/>
      <c r="N138" s="110"/>
      <c r="O138" s="110"/>
    </row>
    <row r="139" spans="1:15" ht="13.5" thickTop="1" x14ac:dyDescent="0.2">
      <c r="D139" s="49"/>
      <c r="J139" s="100" t="s">
        <v>192</v>
      </c>
    </row>
    <row r="140" spans="1:15" x14ac:dyDescent="0.2">
      <c r="I140" s="116"/>
      <c r="J140" s="117"/>
    </row>
    <row r="141" spans="1:15" x14ac:dyDescent="0.2">
      <c r="I141" s="116"/>
      <c r="J141" s="117"/>
    </row>
    <row r="142" spans="1:15" x14ac:dyDescent="0.2">
      <c r="I142" s="116"/>
      <c r="J142" s="117"/>
    </row>
    <row r="143" spans="1:15" x14ac:dyDescent="0.2">
      <c r="J143" s="100"/>
    </row>
    <row r="144" spans="1:15" x14ac:dyDescent="0.2">
      <c r="J144" s="100"/>
    </row>
    <row r="145" spans="1:18" x14ac:dyDescent="0.2">
      <c r="B145" s="112"/>
      <c r="C145" s="112"/>
      <c r="I145" s="5"/>
      <c r="J145" s="5"/>
      <c r="K145" s="5"/>
      <c r="L145" s="11"/>
      <c r="O145" s="11"/>
      <c r="P145" s="11"/>
      <c r="Q145" s="5"/>
      <c r="R145" s="11"/>
    </row>
    <row r="146" spans="1:18" x14ac:dyDescent="0.2">
      <c r="B146" s="112"/>
      <c r="C146" s="112"/>
      <c r="I146" s="5"/>
      <c r="J146" s="5"/>
      <c r="K146" s="5"/>
      <c r="L146" s="11"/>
      <c r="O146" s="11"/>
      <c r="P146" s="11"/>
      <c r="Q146" s="5"/>
      <c r="R146" s="11"/>
    </row>
    <row r="147" spans="1:18" x14ac:dyDescent="0.2">
      <c r="B147" s="112"/>
      <c r="C147" s="112"/>
      <c r="I147" s="5"/>
      <c r="J147" s="5"/>
      <c r="K147" s="5"/>
      <c r="L147" s="11"/>
      <c r="O147" s="11"/>
      <c r="P147" s="11"/>
      <c r="Q147" s="5"/>
      <c r="R147" s="11"/>
    </row>
    <row r="148" spans="1:18" x14ac:dyDescent="0.2">
      <c r="B148" s="112"/>
      <c r="C148" s="112"/>
      <c r="I148" s="5"/>
      <c r="J148" s="5"/>
      <c r="K148" s="5"/>
      <c r="L148" s="11"/>
      <c r="O148" s="11"/>
      <c r="P148" s="11"/>
      <c r="Q148" s="5"/>
      <c r="R148" s="11"/>
    </row>
    <row r="149" spans="1:18" x14ac:dyDescent="0.2">
      <c r="B149" s="112"/>
      <c r="C149" s="112"/>
      <c r="I149" s="5"/>
      <c r="J149" s="5"/>
      <c r="K149" s="5"/>
      <c r="L149" s="11"/>
      <c r="O149" s="11"/>
      <c r="P149" s="11"/>
      <c r="Q149" s="5"/>
      <c r="R149" s="11"/>
    </row>
    <row r="150" spans="1:18" x14ac:dyDescent="0.2">
      <c r="B150" s="112"/>
      <c r="C150" s="112"/>
      <c r="I150" s="5"/>
      <c r="J150" s="5"/>
      <c r="K150" s="5"/>
      <c r="L150" s="11"/>
      <c r="O150" s="11"/>
      <c r="P150" s="11"/>
      <c r="Q150" s="5"/>
      <c r="R150" s="11"/>
    </row>
    <row r="151" spans="1:18" x14ac:dyDescent="0.2">
      <c r="B151" s="112"/>
      <c r="C151" s="112"/>
      <c r="I151" s="5"/>
      <c r="J151" s="5"/>
      <c r="K151" s="5"/>
      <c r="L151" s="11"/>
      <c r="O151" s="11"/>
      <c r="P151" s="11"/>
      <c r="Q151" s="5"/>
      <c r="R151" s="11"/>
    </row>
    <row r="152" spans="1:18" x14ac:dyDescent="0.2">
      <c r="B152" s="112"/>
      <c r="C152" s="118"/>
      <c r="D152" s="88"/>
      <c r="E152" s="88"/>
      <c r="F152" s="88"/>
      <c r="G152" s="88"/>
      <c r="H152" s="88"/>
      <c r="I152" s="13"/>
      <c r="J152" s="13"/>
      <c r="K152" s="13"/>
      <c r="L152" s="119"/>
      <c r="O152" s="11"/>
      <c r="P152" s="11"/>
      <c r="Q152" s="5"/>
      <c r="R152" s="11"/>
    </row>
    <row r="153" spans="1:18" x14ac:dyDescent="0.2">
      <c r="B153" s="112"/>
      <c r="C153" s="118"/>
      <c r="D153" s="88"/>
      <c r="E153" s="88"/>
      <c r="F153" s="88"/>
      <c r="G153" s="88"/>
      <c r="H153" s="88"/>
      <c r="I153" s="13"/>
      <c r="J153" s="13"/>
      <c r="K153" s="13"/>
      <c r="L153" s="119"/>
      <c r="O153" s="11"/>
      <c r="P153" s="11"/>
      <c r="Q153" s="5"/>
      <c r="R153" s="11"/>
    </row>
    <row r="154" spans="1:18" x14ac:dyDescent="0.2">
      <c r="B154" s="112"/>
      <c r="C154" s="118"/>
      <c r="D154" s="88"/>
      <c r="E154" s="88"/>
      <c r="F154" s="88"/>
      <c r="G154" s="88"/>
      <c r="H154" s="88"/>
      <c r="I154" s="13"/>
      <c r="J154" s="13"/>
      <c r="K154" s="13"/>
      <c r="L154" s="119"/>
      <c r="O154" s="11"/>
      <c r="P154" s="11"/>
      <c r="Q154" s="5"/>
      <c r="R154" s="11"/>
    </row>
    <row r="155" spans="1:18" x14ac:dyDescent="0.2">
      <c r="B155" s="104"/>
      <c r="C155" s="88"/>
      <c r="D155" s="88"/>
      <c r="E155" s="88"/>
      <c r="F155" s="88"/>
      <c r="G155" s="88"/>
      <c r="H155" s="88"/>
      <c r="I155" s="13"/>
      <c r="J155" s="13"/>
      <c r="K155" s="13"/>
      <c r="L155" s="13"/>
    </row>
    <row r="156" spans="1:18" x14ac:dyDescent="0.2">
      <c r="C156" s="88"/>
      <c r="D156" s="88"/>
      <c r="E156" s="88"/>
      <c r="F156" s="88"/>
      <c r="G156" s="88"/>
      <c r="H156" s="88"/>
      <c r="I156" s="88"/>
      <c r="J156" s="105"/>
      <c r="K156" s="88"/>
      <c r="L156" s="13"/>
      <c r="M156" s="116"/>
    </row>
    <row r="157" spans="1:18" x14ac:dyDescent="0.2">
      <c r="C157" s="88"/>
      <c r="D157" s="88"/>
      <c r="E157" s="88"/>
      <c r="F157" s="88"/>
      <c r="G157" s="88"/>
      <c r="H157" s="88"/>
      <c r="I157" s="88"/>
      <c r="J157" s="105"/>
      <c r="K157" s="88"/>
      <c r="L157" s="13"/>
    </row>
    <row r="158" spans="1:18" x14ac:dyDescent="0.2">
      <c r="C158" s="89"/>
      <c r="D158" s="88"/>
      <c r="E158" s="88"/>
      <c r="F158" s="88"/>
      <c r="G158" s="88"/>
      <c r="H158" s="88"/>
      <c r="I158" s="120"/>
      <c r="J158" s="121"/>
      <c r="K158" s="120"/>
      <c r="L158" s="88"/>
    </row>
    <row r="159" spans="1:18" s="5" customFormat="1" x14ac:dyDescent="0.2">
      <c r="A159" s="30"/>
      <c r="B159" s="30"/>
      <c r="C159" s="30"/>
      <c r="D159" s="30"/>
      <c r="E159" s="30"/>
      <c r="F159" s="30"/>
      <c r="G159" s="30"/>
      <c r="H159" s="30"/>
      <c r="I159" s="30"/>
      <c r="J159" s="100"/>
      <c r="K159" s="30"/>
    </row>
    <row r="160" spans="1:18" s="5" customFormat="1" x14ac:dyDescent="0.2">
      <c r="A160" s="30"/>
      <c r="B160" s="30"/>
      <c r="C160" s="30"/>
      <c r="D160" s="30"/>
      <c r="E160" s="30"/>
      <c r="F160" s="30"/>
      <c r="G160" s="30"/>
      <c r="H160" s="106"/>
      <c r="K160" s="30"/>
    </row>
    <row r="161" spans="1:11" s="5" customFormat="1" x14ac:dyDescent="0.2">
      <c r="A161" s="30"/>
      <c r="B161" s="30"/>
      <c r="C161" s="30"/>
      <c r="D161" s="30"/>
      <c r="E161" s="30"/>
      <c r="F161" s="30"/>
      <c r="G161" s="30"/>
      <c r="H161" s="30"/>
      <c r="I161" s="116"/>
      <c r="J161" s="116"/>
      <c r="K161" s="30"/>
    </row>
    <row r="162" spans="1:11" s="5" customFormat="1" x14ac:dyDescent="0.2">
      <c r="A162" s="30"/>
      <c r="B162" s="30"/>
      <c r="C162" s="30"/>
      <c r="D162" s="30"/>
      <c r="E162" s="30"/>
      <c r="F162" s="30"/>
      <c r="G162" s="30"/>
      <c r="H162" s="30"/>
      <c r="J162" s="13"/>
      <c r="K162" s="13"/>
    </row>
    <row r="163" spans="1:11" s="5" customFormat="1" x14ac:dyDescent="0.2">
      <c r="A163" s="30"/>
      <c r="B163" s="30"/>
      <c r="C163" s="30"/>
      <c r="D163" s="30"/>
      <c r="E163" s="30"/>
      <c r="F163" s="30"/>
      <c r="G163" s="30"/>
      <c r="H163" s="30"/>
      <c r="I163" s="30"/>
      <c r="J163" s="116"/>
      <c r="K163" s="122"/>
    </row>
    <row r="164" spans="1:11" s="5" customFormat="1" x14ac:dyDescent="0.2">
      <c r="A164" s="30"/>
      <c r="B164" s="98"/>
      <c r="C164" s="98"/>
      <c r="D164" s="30"/>
      <c r="E164" s="30"/>
      <c r="F164" s="30"/>
      <c r="G164" s="30"/>
      <c r="H164" s="30"/>
      <c r="I164" s="116"/>
      <c r="J164" s="116"/>
      <c r="K164" s="116"/>
    </row>
    <row r="175" spans="1:11" x14ac:dyDescent="0.2">
      <c r="J175" s="116"/>
    </row>
  </sheetData>
  <printOptions horizontalCentered="1"/>
  <pageMargins left="1" right="1" top="0.75" bottom="0.75" header="0.5" footer="0.5"/>
  <pageSetup scale="67" firstPageNumber="2" fitToHeight="2" orientation="portrait" useFirstPageNumber="1" r:id="rId1"/>
  <headerFooter>
    <oddHeader xml:space="preserve">&amp;RPage 6.1.&amp;P_R
</oddHeader>
  </headerFooter>
  <rowBreaks count="1" manualBreakCount="1">
    <brk id="8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89A54-EEAF-4177-B7B2-90C817001E5D}">
  <dimension ref="A1:EN158"/>
  <sheetViews>
    <sheetView view="pageBreakPreview" zoomScale="90" zoomScaleNormal="100" zoomScaleSheetLayoutView="90" workbookViewId="0">
      <pane xSplit="9" ySplit="7" topLeftCell="J8" activePane="bottomRight" state="frozen"/>
      <selection activeCell="L16" sqref="L16"/>
      <selection pane="topRight" activeCell="L16" sqref="L16"/>
      <selection pane="bottomLeft" activeCell="L16" sqref="L16"/>
      <selection pane="bottomRight" activeCell="A4" sqref="A4"/>
    </sheetView>
  </sheetViews>
  <sheetFormatPr defaultRowHeight="12.75" outlineLevelCol="1" x14ac:dyDescent="0.2"/>
  <cols>
    <col min="1" max="1" width="32.42578125" style="109" customWidth="1"/>
    <col min="2" max="2" width="9" style="109" customWidth="1"/>
    <col min="3" max="5" width="9.28515625" style="109" hidden="1" customWidth="1" outlineLevel="1"/>
    <col min="6" max="6" width="14.28515625" style="109" hidden="1" customWidth="1" outlineLevel="1"/>
    <col min="7" max="7" width="12.7109375" style="109" hidden="1" customWidth="1" outlineLevel="1"/>
    <col min="8" max="8" width="1.7109375" style="109" customWidth="1" collapsed="1"/>
    <col min="9" max="9" width="12.5703125" style="109" customWidth="1"/>
    <col min="10" max="137" width="15.7109375" style="109" customWidth="1"/>
    <col min="138" max="138" width="9.140625" style="109"/>
    <col min="139" max="141" width="15.7109375" style="109" customWidth="1"/>
    <col min="142" max="142" width="9.140625" style="109"/>
    <col min="143" max="143" width="11.28515625" style="109" bestFit="1" customWidth="1"/>
    <col min="144" max="16384" width="9.140625" style="109"/>
  </cols>
  <sheetData>
    <row r="1" spans="1:141" x14ac:dyDescent="0.2">
      <c r="A1" s="123" t="str">
        <f>'6.1_R'!B1</f>
        <v>PacifiCorp</v>
      </c>
      <c r="B1" s="123"/>
    </row>
    <row r="2" spans="1:141" x14ac:dyDescent="0.2">
      <c r="A2" s="123" t="str">
        <f>'6.1_R'!B2</f>
        <v>Washington 2023 General Rate Case</v>
      </c>
      <c r="B2" s="123"/>
    </row>
    <row r="3" spans="1:141" x14ac:dyDescent="0.2">
      <c r="A3" s="123" t="s">
        <v>125</v>
      </c>
      <c r="B3" s="123"/>
    </row>
    <row r="4" spans="1:141" x14ac:dyDescent="0.2">
      <c r="J4" s="133"/>
    </row>
    <row r="5" spans="1:141" x14ac:dyDescent="0.2">
      <c r="F5" s="134"/>
    </row>
    <row r="6" spans="1:141" ht="25.5" x14ac:dyDescent="0.2">
      <c r="I6" s="100"/>
      <c r="J6" s="124" t="s">
        <v>126</v>
      </c>
      <c r="K6" s="124" t="s">
        <v>1</v>
      </c>
      <c r="L6" s="124"/>
      <c r="M6" s="124" t="s">
        <v>126</v>
      </c>
      <c r="N6" s="124" t="s">
        <v>1</v>
      </c>
      <c r="O6" s="124"/>
      <c r="P6" s="124" t="s">
        <v>126</v>
      </c>
      <c r="Q6" s="124" t="s">
        <v>1</v>
      </c>
      <c r="R6" s="124"/>
      <c r="S6" s="124" t="s">
        <v>126</v>
      </c>
      <c r="T6" s="124" t="s">
        <v>1</v>
      </c>
      <c r="U6" s="124"/>
      <c r="V6" s="124" t="s">
        <v>126</v>
      </c>
      <c r="W6" s="124" t="s">
        <v>1</v>
      </c>
      <c r="X6" s="124"/>
      <c r="Y6" s="124" t="s">
        <v>126</v>
      </c>
      <c r="Z6" s="124" t="s">
        <v>1</v>
      </c>
      <c r="AA6" s="124"/>
      <c r="AB6" s="124" t="s">
        <v>126</v>
      </c>
      <c r="AC6" s="124" t="s">
        <v>1</v>
      </c>
      <c r="AD6" s="124"/>
      <c r="AE6" s="124" t="s">
        <v>126</v>
      </c>
      <c r="AF6" s="124" t="s">
        <v>1</v>
      </c>
      <c r="AG6" s="124"/>
      <c r="AH6" s="124" t="s">
        <v>126</v>
      </c>
      <c r="AI6" s="124" t="s">
        <v>1</v>
      </c>
      <c r="AJ6" s="124"/>
      <c r="AK6" s="124" t="s">
        <v>126</v>
      </c>
      <c r="AL6" s="124" t="s">
        <v>1</v>
      </c>
      <c r="AM6" s="124"/>
      <c r="AN6" s="124" t="s">
        <v>126</v>
      </c>
      <c r="AO6" s="124" t="s">
        <v>1</v>
      </c>
      <c r="AP6" s="124"/>
      <c r="AQ6" s="124" t="s">
        <v>126</v>
      </c>
      <c r="AR6" s="124" t="s">
        <v>1</v>
      </c>
      <c r="AS6" s="124"/>
      <c r="AT6" s="124" t="s">
        <v>126</v>
      </c>
      <c r="AU6" s="124" t="s">
        <v>1</v>
      </c>
      <c r="AV6" s="124"/>
      <c r="AW6" s="124" t="s">
        <v>126</v>
      </c>
      <c r="AX6" s="124" t="s">
        <v>1</v>
      </c>
      <c r="AY6" s="124"/>
      <c r="AZ6" s="124" t="s">
        <v>126</v>
      </c>
      <c r="BA6" s="124" t="s">
        <v>1</v>
      </c>
      <c r="BB6" s="124"/>
      <c r="BC6" s="124" t="s">
        <v>126</v>
      </c>
      <c r="BD6" s="124" t="s">
        <v>1</v>
      </c>
      <c r="BE6" s="124"/>
      <c r="BF6" s="124" t="s">
        <v>126</v>
      </c>
      <c r="BG6" s="124" t="s">
        <v>1</v>
      </c>
      <c r="BH6" s="124"/>
      <c r="BI6" s="124" t="s">
        <v>126</v>
      </c>
      <c r="BJ6" s="124" t="s">
        <v>1</v>
      </c>
      <c r="BK6" s="124"/>
      <c r="BL6" s="124" t="s">
        <v>126</v>
      </c>
      <c r="BM6" s="124" t="s">
        <v>1</v>
      </c>
      <c r="BN6" s="124"/>
      <c r="BO6" s="124" t="s">
        <v>126</v>
      </c>
      <c r="BP6" s="124" t="s">
        <v>1</v>
      </c>
      <c r="BQ6" s="124"/>
      <c r="BR6" s="124" t="s">
        <v>126</v>
      </c>
      <c r="BS6" s="124" t="s">
        <v>1</v>
      </c>
      <c r="BT6" s="124"/>
      <c r="BU6" s="124" t="s">
        <v>126</v>
      </c>
      <c r="BV6" s="124" t="s">
        <v>1</v>
      </c>
      <c r="BW6" s="124"/>
      <c r="BX6" s="124" t="s">
        <v>126</v>
      </c>
      <c r="BY6" s="124" t="s">
        <v>1</v>
      </c>
      <c r="BZ6" s="124"/>
      <c r="CA6" s="124" t="s">
        <v>126</v>
      </c>
      <c r="CB6" s="124" t="s">
        <v>1</v>
      </c>
      <c r="CC6" s="124"/>
      <c r="CD6" s="124" t="s">
        <v>126</v>
      </c>
      <c r="CE6" s="124" t="s">
        <v>1</v>
      </c>
      <c r="CF6" s="124"/>
      <c r="CG6" s="124" t="s">
        <v>126</v>
      </c>
      <c r="CH6" s="124" t="s">
        <v>1</v>
      </c>
      <c r="CI6" s="124"/>
      <c r="CJ6" s="124" t="s">
        <v>126</v>
      </c>
      <c r="CK6" s="124" t="s">
        <v>1</v>
      </c>
      <c r="CL6" s="124"/>
      <c r="CM6" s="124" t="s">
        <v>126</v>
      </c>
      <c r="CN6" s="124" t="s">
        <v>1</v>
      </c>
      <c r="CO6" s="124"/>
      <c r="CP6" s="124" t="s">
        <v>126</v>
      </c>
      <c r="CQ6" s="124" t="s">
        <v>1</v>
      </c>
      <c r="CR6" s="124"/>
      <c r="CS6" s="124" t="s">
        <v>126</v>
      </c>
      <c r="CT6" s="124" t="s">
        <v>1</v>
      </c>
      <c r="CU6" s="124"/>
      <c r="CV6" s="124" t="s">
        <v>126</v>
      </c>
      <c r="CW6" s="124" t="s">
        <v>1</v>
      </c>
      <c r="CX6" s="124"/>
      <c r="CY6" s="124" t="s">
        <v>126</v>
      </c>
      <c r="CZ6" s="124" t="s">
        <v>1</v>
      </c>
      <c r="DA6" s="124"/>
      <c r="DB6" s="124" t="s">
        <v>126</v>
      </c>
      <c r="DC6" s="124" t="s">
        <v>1</v>
      </c>
      <c r="DD6" s="124"/>
      <c r="DE6" s="124" t="s">
        <v>126</v>
      </c>
      <c r="DF6" s="124" t="s">
        <v>1</v>
      </c>
      <c r="DG6" s="124"/>
      <c r="DH6" s="124" t="s">
        <v>126</v>
      </c>
      <c r="DI6" s="124" t="s">
        <v>1</v>
      </c>
      <c r="DJ6" s="124"/>
      <c r="DK6" s="124" t="s">
        <v>126</v>
      </c>
      <c r="DL6" s="124" t="s">
        <v>1</v>
      </c>
      <c r="DM6" s="124"/>
      <c r="DN6" s="124" t="s">
        <v>126</v>
      </c>
      <c r="DO6" s="124" t="s">
        <v>1</v>
      </c>
      <c r="DP6" s="124"/>
      <c r="DQ6" s="124" t="s">
        <v>126</v>
      </c>
      <c r="DR6" s="124" t="s">
        <v>1</v>
      </c>
      <c r="DS6" s="124"/>
      <c r="DT6" s="124" t="s">
        <v>126</v>
      </c>
      <c r="DU6" s="124" t="s">
        <v>1</v>
      </c>
      <c r="DV6" s="124"/>
      <c r="DW6" s="124" t="s">
        <v>126</v>
      </c>
      <c r="DX6" s="124" t="s">
        <v>1</v>
      </c>
      <c r="DY6" s="124"/>
      <c r="DZ6" s="124" t="s">
        <v>126</v>
      </c>
      <c r="EA6" s="124" t="s">
        <v>1</v>
      </c>
      <c r="EB6" s="124"/>
      <c r="EC6" s="124" t="s">
        <v>126</v>
      </c>
      <c r="ED6" s="124" t="s">
        <v>1</v>
      </c>
      <c r="EE6" s="124"/>
      <c r="EF6" s="124" t="s">
        <v>126</v>
      </c>
      <c r="EG6" s="124" t="s">
        <v>1</v>
      </c>
      <c r="EI6" s="170" t="s">
        <v>127</v>
      </c>
      <c r="EJ6" s="125"/>
      <c r="EK6" s="170" t="s">
        <v>128</v>
      </c>
    </row>
    <row r="7" spans="1:141" ht="25.5" x14ac:dyDescent="0.2">
      <c r="A7" s="126" t="s">
        <v>67</v>
      </c>
      <c r="B7" s="126" t="s">
        <v>69</v>
      </c>
      <c r="C7" s="126" t="s">
        <v>69</v>
      </c>
      <c r="D7" s="135" t="s">
        <v>5</v>
      </c>
      <c r="E7" s="135" t="s">
        <v>70</v>
      </c>
      <c r="F7" s="135" t="s">
        <v>71</v>
      </c>
      <c r="G7" s="135" t="s">
        <v>129</v>
      </c>
      <c r="H7" s="127"/>
      <c r="I7" s="127" t="s">
        <v>130</v>
      </c>
      <c r="J7" s="128">
        <v>44713</v>
      </c>
      <c r="K7" s="128">
        <v>44713</v>
      </c>
      <c r="L7" s="127" t="s">
        <v>131</v>
      </c>
      <c r="M7" s="128">
        <v>44743</v>
      </c>
      <c r="N7" s="128">
        <v>44743</v>
      </c>
      <c r="O7" s="127" t="s">
        <v>131</v>
      </c>
      <c r="P7" s="128">
        <v>44774</v>
      </c>
      <c r="Q7" s="128">
        <v>44774</v>
      </c>
      <c r="R7" s="127" t="s">
        <v>131</v>
      </c>
      <c r="S7" s="128">
        <v>44805</v>
      </c>
      <c r="T7" s="128">
        <v>44805</v>
      </c>
      <c r="U7" s="127" t="s">
        <v>131</v>
      </c>
      <c r="V7" s="128">
        <v>44835</v>
      </c>
      <c r="W7" s="128">
        <v>44835</v>
      </c>
      <c r="X7" s="127" t="s">
        <v>131</v>
      </c>
      <c r="Y7" s="128">
        <v>44866</v>
      </c>
      <c r="Z7" s="128">
        <v>44866</v>
      </c>
      <c r="AA7" s="127" t="s">
        <v>131</v>
      </c>
      <c r="AB7" s="128">
        <v>44896</v>
      </c>
      <c r="AC7" s="128">
        <v>44896</v>
      </c>
      <c r="AD7" s="127" t="s">
        <v>131</v>
      </c>
      <c r="AE7" s="128">
        <v>44927</v>
      </c>
      <c r="AF7" s="128">
        <v>44927</v>
      </c>
      <c r="AG7" s="127" t="s">
        <v>131</v>
      </c>
      <c r="AH7" s="128">
        <v>44958</v>
      </c>
      <c r="AI7" s="128">
        <v>44958</v>
      </c>
      <c r="AJ7" s="127" t="s">
        <v>131</v>
      </c>
      <c r="AK7" s="128">
        <v>44986</v>
      </c>
      <c r="AL7" s="128">
        <v>44986</v>
      </c>
      <c r="AM7" s="127" t="s">
        <v>131</v>
      </c>
      <c r="AN7" s="128">
        <v>45017</v>
      </c>
      <c r="AO7" s="128">
        <v>45017</v>
      </c>
      <c r="AP7" s="127" t="s">
        <v>131</v>
      </c>
      <c r="AQ7" s="128">
        <v>45047</v>
      </c>
      <c r="AR7" s="128">
        <v>45047</v>
      </c>
      <c r="AS7" s="127" t="s">
        <v>131</v>
      </c>
      <c r="AT7" s="128">
        <v>45078</v>
      </c>
      <c r="AU7" s="128">
        <v>45078</v>
      </c>
      <c r="AV7" s="127" t="s">
        <v>131</v>
      </c>
      <c r="AW7" s="128">
        <v>45108</v>
      </c>
      <c r="AX7" s="128">
        <v>45108</v>
      </c>
      <c r="AY7" s="127" t="s">
        <v>131</v>
      </c>
      <c r="AZ7" s="128">
        <v>45139</v>
      </c>
      <c r="BA7" s="128">
        <v>45139</v>
      </c>
      <c r="BB7" s="127" t="s">
        <v>131</v>
      </c>
      <c r="BC7" s="128">
        <v>45170</v>
      </c>
      <c r="BD7" s="128">
        <v>45170</v>
      </c>
      <c r="BE7" s="127" t="s">
        <v>131</v>
      </c>
      <c r="BF7" s="128">
        <v>45200</v>
      </c>
      <c r="BG7" s="128">
        <v>45200</v>
      </c>
      <c r="BH7" s="127" t="s">
        <v>131</v>
      </c>
      <c r="BI7" s="128">
        <v>45231</v>
      </c>
      <c r="BJ7" s="128">
        <v>45231</v>
      </c>
      <c r="BK7" s="127" t="s">
        <v>131</v>
      </c>
      <c r="BL7" s="128">
        <v>45261</v>
      </c>
      <c r="BM7" s="128">
        <v>45261</v>
      </c>
      <c r="BN7" s="127" t="s">
        <v>131</v>
      </c>
      <c r="BO7" s="128">
        <v>45292</v>
      </c>
      <c r="BP7" s="128">
        <v>45292</v>
      </c>
      <c r="BQ7" s="127" t="s">
        <v>131</v>
      </c>
      <c r="BR7" s="128">
        <v>45323</v>
      </c>
      <c r="BS7" s="128">
        <v>45323</v>
      </c>
      <c r="BT7" s="127" t="s">
        <v>131</v>
      </c>
      <c r="BU7" s="128">
        <v>45352</v>
      </c>
      <c r="BV7" s="128">
        <v>45352</v>
      </c>
      <c r="BW7" s="127" t="s">
        <v>131</v>
      </c>
      <c r="BX7" s="128">
        <v>45383</v>
      </c>
      <c r="BY7" s="128">
        <v>45383</v>
      </c>
      <c r="BZ7" s="127" t="s">
        <v>131</v>
      </c>
      <c r="CA7" s="128">
        <v>45413</v>
      </c>
      <c r="CB7" s="128">
        <v>45413</v>
      </c>
      <c r="CC7" s="127" t="s">
        <v>131</v>
      </c>
      <c r="CD7" s="128">
        <v>45444</v>
      </c>
      <c r="CE7" s="128">
        <v>45444</v>
      </c>
      <c r="CF7" s="127" t="s">
        <v>131</v>
      </c>
      <c r="CG7" s="128">
        <v>45474</v>
      </c>
      <c r="CH7" s="128">
        <v>45474</v>
      </c>
      <c r="CI7" s="127" t="s">
        <v>131</v>
      </c>
      <c r="CJ7" s="128">
        <v>45505</v>
      </c>
      <c r="CK7" s="128">
        <v>45505</v>
      </c>
      <c r="CL7" s="127" t="s">
        <v>131</v>
      </c>
      <c r="CM7" s="128">
        <v>45536</v>
      </c>
      <c r="CN7" s="128">
        <v>45536</v>
      </c>
      <c r="CO7" s="127" t="s">
        <v>131</v>
      </c>
      <c r="CP7" s="128">
        <v>45566</v>
      </c>
      <c r="CQ7" s="128">
        <v>45566</v>
      </c>
      <c r="CR7" s="127" t="s">
        <v>131</v>
      </c>
      <c r="CS7" s="128">
        <v>45597</v>
      </c>
      <c r="CT7" s="128">
        <v>45597</v>
      </c>
      <c r="CU7" s="127" t="s">
        <v>131</v>
      </c>
      <c r="CV7" s="128">
        <v>45627</v>
      </c>
      <c r="CW7" s="128">
        <v>45627</v>
      </c>
      <c r="CX7" s="127" t="s">
        <v>131</v>
      </c>
      <c r="CY7" s="128">
        <v>45658</v>
      </c>
      <c r="CZ7" s="128">
        <v>45658</v>
      </c>
      <c r="DA7" s="127" t="s">
        <v>131</v>
      </c>
      <c r="DB7" s="128">
        <v>45689</v>
      </c>
      <c r="DC7" s="128">
        <v>45689</v>
      </c>
      <c r="DD7" s="127" t="s">
        <v>131</v>
      </c>
      <c r="DE7" s="128">
        <v>45717</v>
      </c>
      <c r="DF7" s="128">
        <v>45717</v>
      </c>
      <c r="DG7" s="127" t="s">
        <v>131</v>
      </c>
      <c r="DH7" s="128">
        <v>45748</v>
      </c>
      <c r="DI7" s="128">
        <v>45748</v>
      </c>
      <c r="DJ7" s="127" t="s">
        <v>131</v>
      </c>
      <c r="DK7" s="128">
        <v>45778</v>
      </c>
      <c r="DL7" s="128">
        <v>45778</v>
      </c>
      <c r="DM7" s="127" t="s">
        <v>131</v>
      </c>
      <c r="DN7" s="128">
        <v>45809</v>
      </c>
      <c r="DO7" s="128">
        <v>45809</v>
      </c>
      <c r="DP7" s="127" t="s">
        <v>131</v>
      </c>
      <c r="DQ7" s="128">
        <v>45839</v>
      </c>
      <c r="DR7" s="128">
        <v>45839</v>
      </c>
      <c r="DS7" s="127" t="s">
        <v>131</v>
      </c>
      <c r="DT7" s="128">
        <v>45870</v>
      </c>
      <c r="DU7" s="128">
        <v>45870</v>
      </c>
      <c r="DV7" s="127" t="s">
        <v>131</v>
      </c>
      <c r="DW7" s="128">
        <v>45901</v>
      </c>
      <c r="DX7" s="128">
        <v>45901</v>
      </c>
      <c r="DY7" s="127" t="s">
        <v>131</v>
      </c>
      <c r="DZ7" s="128">
        <v>45931</v>
      </c>
      <c r="EA7" s="128">
        <v>45931</v>
      </c>
      <c r="EB7" s="127" t="s">
        <v>131</v>
      </c>
      <c r="EC7" s="128">
        <v>45962</v>
      </c>
      <c r="ED7" s="128">
        <v>45962</v>
      </c>
      <c r="EE7" s="127" t="s">
        <v>131</v>
      </c>
      <c r="EF7" s="128">
        <v>45992</v>
      </c>
      <c r="EG7" s="128">
        <v>45992</v>
      </c>
      <c r="EI7" s="171"/>
      <c r="EJ7" s="129" t="s">
        <v>132</v>
      </c>
      <c r="EK7" s="171"/>
    </row>
    <row r="8" spans="1:141" x14ac:dyDescent="0.2">
      <c r="EI8" s="136"/>
      <c r="EJ8" s="136"/>
      <c r="EK8" s="136"/>
    </row>
    <row r="9" spans="1:141" x14ac:dyDescent="0.2">
      <c r="A9" s="123" t="s">
        <v>74</v>
      </c>
      <c r="B9" s="123"/>
      <c r="J9" s="130"/>
      <c r="K9" s="130"/>
      <c r="L9" s="130"/>
      <c r="M9" s="130"/>
      <c r="N9" s="130"/>
      <c r="O9" s="130"/>
      <c r="P9" s="130"/>
      <c r="Q9" s="130"/>
      <c r="R9" s="130"/>
      <c r="S9" s="130"/>
      <c r="T9" s="130"/>
      <c r="EI9" s="136"/>
      <c r="EJ9" s="136"/>
      <c r="EK9" s="136"/>
    </row>
    <row r="10" spans="1:141" x14ac:dyDescent="0.2">
      <c r="A10" s="123"/>
      <c r="B10" s="123"/>
      <c r="EI10" s="136"/>
      <c r="EJ10" s="136"/>
      <c r="EK10" s="136"/>
    </row>
    <row r="11" spans="1:141" x14ac:dyDescent="0.2">
      <c r="A11" s="123" t="s">
        <v>75</v>
      </c>
      <c r="B11" s="123"/>
      <c r="I11" s="137"/>
      <c r="EI11" s="136"/>
      <c r="EJ11" s="136"/>
      <c r="EK11" s="136"/>
    </row>
    <row r="12" spans="1:141" x14ac:dyDescent="0.2">
      <c r="A12" s="109" t="s">
        <v>76</v>
      </c>
      <c r="B12" s="109" t="str">
        <f>C12</f>
        <v>CAGE</v>
      </c>
      <c r="C12" s="109" t="s">
        <v>14</v>
      </c>
      <c r="D12" s="109" t="s">
        <v>77</v>
      </c>
      <c r="E12" s="109" t="s">
        <v>78</v>
      </c>
      <c r="F12" s="109" t="str">
        <f t="shared" ref="F12:F17" si="0">D12&amp;E12&amp;C12</f>
        <v>DSTMPCAGE</v>
      </c>
      <c r="G12" s="109" t="str">
        <f>E12&amp;C12</f>
        <v>STMPCAGE</v>
      </c>
      <c r="H12" s="15"/>
      <c r="I12" s="15">
        <v>5.0707313508212816E-2</v>
      </c>
      <c r="J12" s="5">
        <v>5026172274.5299997</v>
      </c>
      <c r="K12" s="5">
        <f t="shared" ref="K12:K21" si="1">(J12*I12)/12</f>
        <v>21238641.105906647</v>
      </c>
      <c r="L12" s="5">
        <v>17359774.719000004</v>
      </c>
      <c r="M12" s="5">
        <f t="shared" ref="M12:M21" si="2">J12+L12</f>
        <v>5043532049.2489996</v>
      </c>
      <c r="N12" s="5">
        <f t="shared" ref="N12:N21" si="3">(((J12+M12)/2)*$I12)/12</f>
        <v>21275318.920036159</v>
      </c>
      <c r="O12" s="5">
        <v>5667600.828999998</v>
      </c>
      <c r="P12" s="5">
        <f t="shared" ref="P12:P21" si="4">M12+O12</f>
        <v>5049199650.0780001</v>
      </c>
      <c r="Q12" s="5">
        <f t="shared" ref="Q12:Q21" si="5">(((M12+P12)/2)*$I12)/12</f>
        <v>21323971.268002152</v>
      </c>
      <c r="R12" s="5">
        <v>2407723.6089999997</v>
      </c>
      <c r="S12" s="5">
        <f t="shared" ref="S12:S21" si="6">P12+R12</f>
        <v>5051607373.6870003</v>
      </c>
      <c r="T12" s="5">
        <f t="shared" ref="T12:T21" si="7">(((P12+S12)/2)*$I12)/12</f>
        <v>21341032.851667076</v>
      </c>
      <c r="U12" s="5">
        <v>3069231.9490000051</v>
      </c>
      <c r="V12" s="5">
        <f t="shared" ref="V12:V21" si="8">S12+U12</f>
        <v>5054676605.6360006</v>
      </c>
      <c r="W12" s="5">
        <f t="shared" ref="W12:W21" si="9">(((S12+V12)/2)*$I12)/12</f>
        <v>21352604.589273334</v>
      </c>
      <c r="X12" s="5">
        <v>11605484.769000003</v>
      </c>
      <c r="Y12" s="5">
        <f t="shared" ref="Y12:Y21" si="10">V12+X12</f>
        <v>5066282090.4050007</v>
      </c>
      <c r="Z12" s="5">
        <f t="shared" ref="Z12:Z21" si="11">(((V12+Y12)/2)*$I12)/12</f>
        <v>21383609.400159325</v>
      </c>
      <c r="AA12" s="5">
        <v>816194.27899999963</v>
      </c>
      <c r="AB12" s="5">
        <f t="shared" ref="AB12:AB21" si="12">Y12+AA12</f>
        <v>5067098284.684001</v>
      </c>
      <c r="AC12" s="5">
        <f t="shared" ref="AC12:AC21" si="13">(((Y12+AB12)/2)*$I12)/12</f>
        <v>21409853.98240038</v>
      </c>
      <c r="AD12" s="5">
        <v>-1425951.3090000001</v>
      </c>
      <c r="AE12" s="5">
        <f t="shared" ref="AE12:AE21" si="14">AB12+AD12</f>
        <v>5065672333.375001</v>
      </c>
      <c r="AF12" s="5">
        <f t="shared" ref="AF12:AF21" si="15">(((AB12+AE12)/2)*$I12)/12</f>
        <v>21408565.684863549</v>
      </c>
      <c r="AG12" s="5">
        <v>-1672252.0389999999</v>
      </c>
      <c r="AH12" s="5">
        <f t="shared" ref="AH12:AH21" si="16">AE12+AG12</f>
        <v>5064000081.3360014</v>
      </c>
      <c r="AI12" s="5">
        <f t="shared" ref="AI12:AI21" si="17">(((AE12+AH12)/2)*$I12)/12</f>
        <v>21402019.786176916</v>
      </c>
      <c r="AJ12" s="5">
        <v>6129373.6010000017</v>
      </c>
      <c r="AK12" s="5">
        <f t="shared" ref="AK12:AK21" si="18">AH12+AJ12</f>
        <v>5070129454.9370012</v>
      </c>
      <c r="AL12" s="5">
        <f t="shared" ref="AL12:AL21" si="19">(((AH12+AK12)/2)*$I12)/12</f>
        <v>21411436.813693102</v>
      </c>
      <c r="AM12" s="5">
        <v>14634059.330999998</v>
      </c>
      <c r="AN12" s="5">
        <f t="shared" ref="AN12:AN21" si="20">AK12+AM12</f>
        <v>5084763514.2680016</v>
      </c>
      <c r="AO12" s="5">
        <f t="shared" ref="AO12:AO21" si="21">(((AK12+AN12)/2)*$I12)/12</f>
        <v>21455305.892992672</v>
      </c>
      <c r="AP12" s="5">
        <v>557247.13099999959</v>
      </c>
      <c r="AQ12" s="5">
        <f t="shared" ref="AQ12:AQ21" si="22">AN12+AP12</f>
        <v>5085320761.3990011</v>
      </c>
      <c r="AR12" s="5">
        <f t="shared" ref="AR12:AR21" si="23">(((AN12+AQ12)/2)*$I12)/12</f>
        <v>21487402.157133009</v>
      </c>
      <c r="AS12" s="5">
        <v>1346779.0009999997</v>
      </c>
      <c r="AT12" s="5">
        <f t="shared" ref="AT12:AT21" si="24">AQ12+AS12</f>
        <v>5086667540.4000015</v>
      </c>
      <c r="AU12" s="5">
        <f t="shared" ref="AU12:AU21" si="25">(((AQ12+AT12)/2)*$I12)/12</f>
        <v>21491424.992549807</v>
      </c>
      <c r="AV12" s="5">
        <v>-1861826.6889999998</v>
      </c>
      <c r="AW12" s="5">
        <f t="shared" ref="AW12:AW21" si="26">AT12+AV12</f>
        <v>5084805713.7110014</v>
      </c>
      <c r="AX12" s="5">
        <f t="shared" ref="AX12:AX21" si="27">(((AT12+AW12)/2)*$I12)/12</f>
        <v>21490336.797358681</v>
      </c>
      <c r="AY12" s="5">
        <v>-1931450.8789999997</v>
      </c>
      <c r="AZ12" s="5">
        <f t="shared" ref="AZ12:AZ21" si="28">AW12+AY12</f>
        <v>5082874262.8320017</v>
      </c>
      <c r="BA12" s="5">
        <f t="shared" ref="BA12:BA21" si="29">(((AW12+AZ12)/2)*$I12)/12</f>
        <v>21482322.342572667</v>
      </c>
      <c r="BB12" s="5">
        <v>-1651669.7289999998</v>
      </c>
      <c r="BC12" s="5">
        <f t="shared" ref="BC12:BC21" si="30">AZ12+BB12</f>
        <v>5081222593.1030016</v>
      </c>
      <c r="BD12" s="5">
        <f t="shared" ref="BD12:BD21" si="31">(((AZ12+BC12)/2)*$I12)/12</f>
        <v>21474751.908405684</v>
      </c>
      <c r="BE12" s="5">
        <v>1946181.3009999995</v>
      </c>
      <c r="BF12" s="5">
        <f t="shared" ref="BF12:BF21" si="32">BC12+BE12</f>
        <v>5083168774.4040012</v>
      </c>
      <c r="BG12" s="5">
        <f t="shared" ref="BG12:BG21" si="33">(((BC12+BF12)/2)*$I12)/12</f>
        <v>21475374.153847899</v>
      </c>
      <c r="BH12" s="5">
        <v>5929754.7609999999</v>
      </c>
      <c r="BI12" s="5">
        <f t="shared" ref="BI12:BI21" si="34">BF12+BH12</f>
        <v>5089098529.1650009</v>
      </c>
      <c r="BJ12" s="5">
        <f t="shared" ref="BJ12:BJ21" si="35">(((BF12+BI12)/2)*$I12)/12</f>
        <v>21492014.468809001</v>
      </c>
      <c r="BK12" s="5">
        <v>20648974.631000005</v>
      </c>
      <c r="BL12" s="5">
        <f t="shared" ref="BL12:BL21" si="36">BI12+BK12</f>
        <v>5109747503.7960005</v>
      </c>
      <c r="BM12" s="5">
        <f t="shared" ref="BM12:BM21" si="37">(((BI12+BL12)/2)*$I12)/12</f>
        <v>21548170.133972753</v>
      </c>
      <c r="BN12" s="5">
        <v>-1781045.3635416781</v>
      </c>
      <c r="BO12" s="5">
        <f>BL12+BN12</f>
        <v>5107966458.4324589</v>
      </c>
      <c r="BP12" s="5">
        <f>(((BL12+BO12)/2)*$I12)/12</f>
        <v>21588034.384165075</v>
      </c>
      <c r="BQ12" s="5">
        <v>-1842654.8135416771</v>
      </c>
      <c r="BR12" s="5">
        <f>BO12+BQ12</f>
        <v>5106123803.6189175</v>
      </c>
      <c r="BS12" s="5">
        <f>(((BO12+BR12)/2)*$I12)/12</f>
        <v>21580378.213292614</v>
      </c>
      <c r="BT12" s="5">
        <v>1289494.3842583164</v>
      </c>
      <c r="BU12" s="5">
        <f>BR12+BT12</f>
        <v>5107413298.0031757</v>
      </c>
      <c r="BV12" s="5">
        <f>(((BR12+BU12)/2)*$I12)/12</f>
        <v>21579209.493321449</v>
      </c>
      <c r="BW12" s="5">
        <v>25168863.45635812</v>
      </c>
      <c r="BX12" s="5">
        <f>BU12+BW12</f>
        <v>5132582161.4595337</v>
      </c>
      <c r="BY12" s="5">
        <f>(((BU12+BX12)/2)*$I12)/12</f>
        <v>21635110.836902138</v>
      </c>
      <c r="BZ12" s="5">
        <v>-1222826.5635416834</v>
      </c>
      <c r="CA12" s="5">
        <f>BX12+BZ12</f>
        <v>5131359334.8959923</v>
      </c>
      <c r="CB12" s="5">
        <f>(((BX12+CA12)/2)*$I12)/12</f>
        <v>21685704.136902276</v>
      </c>
      <c r="CC12" s="5">
        <v>2362562.8610582878</v>
      </c>
      <c r="CD12" s="5">
        <f>CA12+CC12</f>
        <v>5133721897.7570505</v>
      </c>
      <c r="CE12" s="5">
        <f>(((CA12+CD12)/2)*$I12)/12</f>
        <v>21688112.177142061</v>
      </c>
      <c r="CF12" s="5">
        <v>-1855650.3235416769</v>
      </c>
      <c r="CG12" s="5">
        <f>CD12+CF12</f>
        <v>5131866247.4335089</v>
      </c>
      <c r="CH12" s="5">
        <f>(((CD12+CG12)/2)*$I12)/12</f>
        <v>21689183.184348773</v>
      </c>
      <c r="CI12" s="5">
        <v>-1827972.5343416773</v>
      </c>
      <c r="CJ12" s="5">
        <f>CG12+CI12</f>
        <v>5130038274.8991671</v>
      </c>
      <c r="CK12" s="5">
        <f>(((CG12+CJ12)/2)*$I12)/12</f>
        <v>21681400.408552911</v>
      </c>
      <c r="CL12" s="5">
        <v>-1606831.8742416797</v>
      </c>
      <c r="CM12" s="5">
        <f>CJ12+CL12</f>
        <v>5128431443.0249252</v>
      </c>
      <c r="CN12" s="5">
        <f>(((CJ12+CM12)/2)*$I12)/12</f>
        <v>21674143.337553516</v>
      </c>
      <c r="CO12" s="5">
        <v>-904171.32294168603</v>
      </c>
      <c r="CP12" s="5">
        <f>CM12+CO12</f>
        <v>5127527271.7019835</v>
      </c>
      <c r="CQ12" s="5">
        <f>(((CM12+CP12)/2)*$I12)/12</f>
        <v>21668838.078122698</v>
      </c>
      <c r="CR12" s="5">
        <v>-76443.982641694602</v>
      </c>
      <c r="CS12" s="5">
        <f>CP12+CR12</f>
        <v>5127450827.7193422</v>
      </c>
      <c r="CT12" s="5">
        <f>(((CP12+CS12)/2)*$I12)/12</f>
        <v>21666766.229467232</v>
      </c>
      <c r="CU12" s="5">
        <v>3750737.6700582798</v>
      </c>
      <c r="CV12" s="5">
        <f>CS12+CU12</f>
        <v>5131201565.3894005</v>
      </c>
      <c r="CW12" s="5">
        <f>(((CS12+CV12)/2)*$I12)/12</f>
        <v>21674529.29454761</v>
      </c>
      <c r="CX12" s="5">
        <v>-1839863.7589318438</v>
      </c>
      <c r="CY12" s="5">
        <f>CV12+CX12</f>
        <v>5129361701.6304684</v>
      </c>
      <c r="CZ12" s="5">
        <f>(((CV12+CY12)/2)*$I12)/12</f>
        <v>21678566.597984534</v>
      </c>
      <c r="DA12" s="5">
        <v>-1839863.7589318438</v>
      </c>
      <c r="DB12" s="5">
        <f>CY12+DA12</f>
        <v>5127521837.8715363</v>
      </c>
      <c r="DC12" s="5">
        <f>(((CY12+DB12)/2)*$I12)/12</f>
        <v>21670792.052281488</v>
      </c>
      <c r="DD12" s="5">
        <v>-1839863.7589318438</v>
      </c>
      <c r="DE12" s="5">
        <f>DB12+DD12</f>
        <v>5125681974.1126041</v>
      </c>
      <c r="DF12" s="5">
        <f>(((DB12+DE12)/2)*$I12)/12</f>
        <v>21663017.506578438</v>
      </c>
      <c r="DG12" s="5">
        <v>-1543824.9086818465</v>
      </c>
      <c r="DH12" s="5">
        <f>DE12+DG12</f>
        <v>5124138149.2039223</v>
      </c>
      <c r="DI12" s="5">
        <f>(((DE12+DH12)/2)*$I12)/12</f>
        <v>21655868.433158319</v>
      </c>
      <c r="DJ12" s="5">
        <v>-602276.11493185558</v>
      </c>
      <c r="DK12" s="5">
        <f>DH12+DJ12</f>
        <v>5123535873.0889902</v>
      </c>
      <c r="DL12" s="5">
        <f>(((DH12+DK12)/2)*$I12)/12</f>
        <v>21651334.140765622</v>
      </c>
      <c r="DM12" s="5">
        <v>-229922.67345586</v>
      </c>
      <c r="DN12" s="5">
        <f>DK12+DM12</f>
        <v>5123305950.415534</v>
      </c>
      <c r="DO12" s="5">
        <f>(((DK12+DN12)/2)*$I12)/12</f>
        <v>21649575.867229626</v>
      </c>
      <c r="DP12" s="5">
        <v>-1101636.7851318505</v>
      </c>
      <c r="DQ12" s="5">
        <f>DN12+DP12</f>
        <v>5122204313.6304026</v>
      </c>
      <c r="DR12" s="5">
        <f>(((DN12+DQ12)/2)*$I12)/12</f>
        <v>21646762.542107899</v>
      </c>
      <c r="DS12" s="5">
        <v>-1728948.1258198447</v>
      </c>
      <c r="DT12" s="5">
        <f>DQ12+DS12</f>
        <v>5120475365.5045824</v>
      </c>
      <c r="DU12" s="5">
        <f>(((DQ12+DT12)/2)*$I12)/12</f>
        <v>21640782.068920765</v>
      </c>
      <c r="DV12" s="5">
        <v>-1737474.4182058445</v>
      </c>
      <c r="DW12" s="5">
        <f>DT12+DV12</f>
        <v>5118737891.0863762</v>
      </c>
      <c r="DX12" s="5">
        <f>(((DT12+DW12)/2)*$I12)/12</f>
        <v>21633458.194975268</v>
      </c>
      <c r="DY12" s="5">
        <v>-694698.20743185445</v>
      </c>
      <c r="DZ12" s="5">
        <f>DW12+DY12</f>
        <v>5118043192.8789444</v>
      </c>
      <c r="EA12" s="5">
        <f>(((DW12+DZ12)/2)*$I12)/12</f>
        <v>21628319.489148837</v>
      </c>
      <c r="EB12" s="5">
        <v>1586363.7225581245</v>
      </c>
      <c r="EC12" s="5">
        <f>DZ12+EB12</f>
        <v>5119629556.6015024</v>
      </c>
      <c r="ED12" s="5">
        <f>(((DZ12+EC12)/2)*$I12)/12</f>
        <v>21630203.404266335</v>
      </c>
      <c r="EE12" s="5">
        <v>39125820.035991833</v>
      </c>
      <c r="EF12" s="5">
        <f>EC12+EE12</f>
        <v>5158755376.6374941</v>
      </c>
      <c r="EG12" s="5">
        <f>(((EC12+EF12)/2)*$I12)/12</f>
        <v>21716220.298660036</v>
      </c>
      <c r="EI12" s="138">
        <f ca="1">SUMIF($BO$6:$CW$7,"Depreciation Expense",$BO12:$CW12)</f>
        <v>259811409.7743184</v>
      </c>
      <c r="EJ12" s="138">
        <f ca="1">EK12-EI12</f>
        <v>53490.821758747101</v>
      </c>
      <c r="EK12" s="138">
        <f ca="1">SUMIF($CY$6:$EG$7,"Depreciation Expense",$CY12:$EG12)</f>
        <v>259864900.59607714</v>
      </c>
    </row>
    <row r="13" spans="1:141" x14ac:dyDescent="0.2">
      <c r="A13" s="109" t="s">
        <v>79</v>
      </c>
      <c r="B13" s="109" t="str">
        <f t="shared" ref="B13:B21" si="38">C13</f>
        <v>CAGW</v>
      </c>
      <c r="C13" s="109" t="s">
        <v>15</v>
      </c>
      <c r="D13" s="109" t="s">
        <v>77</v>
      </c>
      <c r="E13" s="109" t="s">
        <v>78</v>
      </c>
      <c r="F13" s="109" t="str">
        <f t="shared" si="0"/>
        <v>DSTMPCAGW</v>
      </c>
      <c r="G13" s="109" t="str">
        <f t="shared" ref="G13:G17" si="39">E13&amp;C13</f>
        <v>STMPCAGW</v>
      </c>
      <c r="H13" s="15"/>
      <c r="I13" s="15">
        <v>0.1761636892887572</v>
      </c>
      <c r="J13" s="5">
        <v>-2.3748725652694702E-8</v>
      </c>
      <c r="K13" s="5">
        <f t="shared" si="1"/>
        <v>-3.4863859390710395E-10</v>
      </c>
      <c r="L13" s="5">
        <v>0</v>
      </c>
      <c r="M13" s="5">
        <f t="shared" si="2"/>
        <v>-2.3748725652694702E-8</v>
      </c>
      <c r="N13" s="5">
        <f t="shared" si="3"/>
        <v>-3.4863859390710395E-10</v>
      </c>
      <c r="O13" s="5">
        <v>0</v>
      </c>
      <c r="P13" s="5">
        <f t="shared" si="4"/>
        <v>-2.3748725652694702E-8</v>
      </c>
      <c r="Q13" s="5">
        <f t="shared" si="5"/>
        <v>-3.4863859390710395E-10</v>
      </c>
      <c r="R13" s="5">
        <v>0</v>
      </c>
      <c r="S13" s="5">
        <f t="shared" si="6"/>
        <v>-2.3748725652694702E-8</v>
      </c>
      <c r="T13" s="5">
        <f t="shared" si="7"/>
        <v>-3.4863859390710395E-10</v>
      </c>
      <c r="U13" s="5">
        <v>0</v>
      </c>
      <c r="V13" s="5">
        <f t="shared" si="8"/>
        <v>-2.3748725652694702E-8</v>
      </c>
      <c r="W13" s="5">
        <f t="shared" si="9"/>
        <v>-3.4863859390710395E-10</v>
      </c>
      <c r="X13" s="5">
        <v>0</v>
      </c>
      <c r="Y13" s="5">
        <f t="shared" si="10"/>
        <v>-2.3748725652694702E-8</v>
      </c>
      <c r="Z13" s="5">
        <f t="shared" si="11"/>
        <v>-3.4863859390710395E-10</v>
      </c>
      <c r="AA13" s="5">
        <v>0</v>
      </c>
      <c r="AB13" s="5">
        <f t="shared" si="12"/>
        <v>-2.3748725652694702E-8</v>
      </c>
      <c r="AC13" s="5">
        <f t="shared" si="13"/>
        <v>-3.4863859390710395E-10</v>
      </c>
      <c r="AD13" s="5">
        <v>0</v>
      </c>
      <c r="AE13" s="5">
        <f t="shared" si="14"/>
        <v>-2.3748725652694702E-8</v>
      </c>
      <c r="AF13" s="5">
        <f t="shared" si="15"/>
        <v>-3.4863859390710395E-10</v>
      </c>
      <c r="AG13" s="5">
        <v>0</v>
      </c>
      <c r="AH13" s="5">
        <f t="shared" si="16"/>
        <v>-2.3748725652694702E-8</v>
      </c>
      <c r="AI13" s="5">
        <f t="shared" si="17"/>
        <v>-3.4863859390710395E-10</v>
      </c>
      <c r="AJ13" s="5">
        <v>0</v>
      </c>
      <c r="AK13" s="5">
        <f t="shared" si="18"/>
        <v>-2.3748725652694702E-8</v>
      </c>
      <c r="AL13" s="5">
        <f t="shared" si="19"/>
        <v>-3.4863859390710395E-10</v>
      </c>
      <c r="AM13" s="5">
        <v>0</v>
      </c>
      <c r="AN13" s="5">
        <f t="shared" si="20"/>
        <v>-2.3748725652694702E-8</v>
      </c>
      <c r="AO13" s="5">
        <f t="shared" si="21"/>
        <v>-3.4863859390710395E-10</v>
      </c>
      <c r="AP13" s="5">
        <v>0</v>
      </c>
      <c r="AQ13" s="5">
        <f t="shared" si="22"/>
        <v>-2.3748725652694702E-8</v>
      </c>
      <c r="AR13" s="5">
        <f t="shared" si="23"/>
        <v>-3.4863859390710395E-10</v>
      </c>
      <c r="AS13" s="5">
        <v>0</v>
      </c>
      <c r="AT13" s="5">
        <f t="shared" si="24"/>
        <v>-2.3748725652694702E-8</v>
      </c>
      <c r="AU13" s="5">
        <f t="shared" si="25"/>
        <v>-3.4863859390710395E-10</v>
      </c>
      <c r="AV13" s="5">
        <v>0</v>
      </c>
      <c r="AW13" s="5">
        <f t="shared" si="26"/>
        <v>-2.3748725652694702E-8</v>
      </c>
      <c r="AX13" s="5">
        <f t="shared" si="27"/>
        <v>-3.4863859390710395E-10</v>
      </c>
      <c r="AY13" s="5">
        <v>0</v>
      </c>
      <c r="AZ13" s="5">
        <f t="shared" si="28"/>
        <v>-2.3748725652694702E-8</v>
      </c>
      <c r="BA13" s="5">
        <f t="shared" si="29"/>
        <v>-3.4863859390710395E-10</v>
      </c>
      <c r="BB13" s="5">
        <v>0</v>
      </c>
      <c r="BC13" s="5">
        <f t="shared" si="30"/>
        <v>-2.3748725652694702E-8</v>
      </c>
      <c r="BD13" s="5">
        <f t="shared" si="31"/>
        <v>-3.4863859390710395E-10</v>
      </c>
      <c r="BE13" s="5">
        <v>0</v>
      </c>
      <c r="BF13" s="5">
        <f t="shared" si="32"/>
        <v>-2.3748725652694702E-8</v>
      </c>
      <c r="BG13" s="5">
        <f t="shared" si="33"/>
        <v>-3.4863859390710395E-10</v>
      </c>
      <c r="BH13" s="5">
        <v>0</v>
      </c>
      <c r="BI13" s="5">
        <f t="shared" si="34"/>
        <v>-2.3748725652694702E-8</v>
      </c>
      <c r="BJ13" s="5">
        <f t="shared" si="35"/>
        <v>-3.4863859390710395E-10</v>
      </c>
      <c r="BK13" s="5">
        <v>0</v>
      </c>
      <c r="BL13" s="5">
        <f t="shared" si="36"/>
        <v>-2.3748725652694702E-8</v>
      </c>
      <c r="BM13" s="5">
        <f t="shared" si="37"/>
        <v>-3.4863859390710395E-10</v>
      </c>
      <c r="BN13" s="5">
        <v>0</v>
      </c>
      <c r="BO13" s="5">
        <f t="shared" ref="BO13:BO21" si="40">BL13+BN13</f>
        <v>-2.3748725652694702E-8</v>
      </c>
      <c r="BP13" s="5">
        <f t="shared" ref="BP13:BP21" si="41">(((BL13+BO13)/2)*$I13)/12</f>
        <v>-3.4863859390710395E-10</v>
      </c>
      <c r="BQ13" s="5">
        <v>0</v>
      </c>
      <c r="BR13" s="5">
        <f t="shared" ref="BR13:BR21" si="42">BO13+BQ13</f>
        <v>-2.3748725652694702E-8</v>
      </c>
      <c r="BS13" s="5">
        <f t="shared" ref="BS13:BS21" si="43">(((BO13+BR13)/2)*$I13)/12</f>
        <v>-3.4863859390710395E-10</v>
      </c>
      <c r="BT13" s="5">
        <v>0</v>
      </c>
      <c r="BU13" s="5">
        <f t="shared" ref="BU13:BU21" si="44">BR13+BT13</f>
        <v>-2.3748725652694702E-8</v>
      </c>
      <c r="BV13" s="5">
        <f t="shared" ref="BV13:BV21" si="45">(((BR13+BU13)/2)*$I13)/12</f>
        <v>-3.4863859390710395E-10</v>
      </c>
      <c r="BW13" s="5">
        <v>0</v>
      </c>
      <c r="BX13" s="5">
        <f t="shared" ref="BX13:BX21" si="46">BU13+BW13</f>
        <v>-2.3748725652694702E-8</v>
      </c>
      <c r="BY13" s="5">
        <f t="shared" ref="BY13:BY21" si="47">(((BU13+BX13)/2)*$I13)/12</f>
        <v>-3.4863859390710395E-10</v>
      </c>
      <c r="BZ13" s="5">
        <v>0</v>
      </c>
      <c r="CA13" s="5">
        <f t="shared" ref="CA13:CA21" si="48">BX13+BZ13</f>
        <v>-2.3748725652694702E-8</v>
      </c>
      <c r="CB13" s="5">
        <f t="shared" ref="CB13:CB21" si="49">(((BX13+CA13)/2)*$I13)/12</f>
        <v>-3.4863859390710395E-10</v>
      </c>
      <c r="CC13" s="5">
        <v>0</v>
      </c>
      <c r="CD13" s="5">
        <f t="shared" ref="CD13:CD21" si="50">CA13+CC13</f>
        <v>-2.3748725652694702E-8</v>
      </c>
      <c r="CE13" s="5">
        <f t="shared" ref="CE13:CE21" si="51">(((CA13+CD13)/2)*$I13)/12</f>
        <v>-3.4863859390710395E-10</v>
      </c>
      <c r="CF13" s="5">
        <v>0</v>
      </c>
      <c r="CG13" s="5">
        <f t="shared" ref="CG13:CG21" si="52">CD13+CF13</f>
        <v>-2.3748725652694702E-8</v>
      </c>
      <c r="CH13" s="5">
        <f t="shared" ref="CH13:CH21" si="53">(((CD13+CG13)/2)*$I13)/12</f>
        <v>-3.4863859390710395E-10</v>
      </c>
      <c r="CI13" s="5">
        <v>0</v>
      </c>
      <c r="CJ13" s="5">
        <f t="shared" ref="CJ13:CJ21" si="54">CG13+CI13</f>
        <v>-2.3748725652694702E-8</v>
      </c>
      <c r="CK13" s="5">
        <f t="shared" ref="CK13:CK21" si="55">(((CG13+CJ13)/2)*$I13)/12</f>
        <v>-3.4863859390710395E-10</v>
      </c>
      <c r="CL13" s="5">
        <v>0</v>
      </c>
      <c r="CM13" s="5">
        <f t="shared" ref="CM13:CM21" si="56">CJ13+CL13</f>
        <v>-2.3748725652694702E-8</v>
      </c>
      <c r="CN13" s="5">
        <f t="shared" ref="CN13:CN21" si="57">(((CJ13+CM13)/2)*$I13)/12</f>
        <v>-3.4863859390710395E-10</v>
      </c>
      <c r="CO13" s="5">
        <v>0</v>
      </c>
      <c r="CP13" s="5">
        <f t="shared" ref="CP13:CP21" si="58">CM13+CO13</f>
        <v>-2.3748725652694702E-8</v>
      </c>
      <c r="CQ13" s="5">
        <f t="shared" ref="CQ13:CQ21" si="59">(((CM13+CP13)/2)*$I13)/12</f>
        <v>-3.4863859390710395E-10</v>
      </c>
      <c r="CR13" s="5">
        <v>0</v>
      </c>
      <c r="CS13" s="5">
        <f t="shared" ref="CS13:CS21" si="60">CP13+CR13</f>
        <v>-2.3748725652694702E-8</v>
      </c>
      <c r="CT13" s="5">
        <f t="shared" ref="CT13:CT21" si="61">(((CP13+CS13)/2)*$I13)/12</f>
        <v>-3.4863859390710395E-10</v>
      </c>
      <c r="CU13" s="5">
        <v>0</v>
      </c>
      <c r="CV13" s="5">
        <f t="shared" ref="CV13:CV21" si="62">CS13+CU13</f>
        <v>-2.3748725652694702E-8</v>
      </c>
      <c r="CW13" s="5">
        <f t="shared" ref="CW13:CW21" si="63">(((CS13+CV13)/2)*$I13)/12</f>
        <v>-3.4863859390710395E-10</v>
      </c>
      <c r="CX13" s="5">
        <v>0</v>
      </c>
      <c r="CY13" s="5">
        <f t="shared" ref="CY13:CY21" si="64">CV13+CX13</f>
        <v>-2.3748725652694702E-8</v>
      </c>
      <c r="CZ13" s="5">
        <f t="shared" ref="CZ13:CZ21" si="65">(((CV13+CY13)/2)*$I13)/12</f>
        <v>-3.4863859390710395E-10</v>
      </c>
      <c r="DA13" s="5">
        <v>0</v>
      </c>
      <c r="DB13" s="5">
        <f t="shared" ref="DB13:DB21" si="66">CY13+DA13</f>
        <v>-2.3748725652694702E-8</v>
      </c>
      <c r="DC13" s="5">
        <f t="shared" ref="DC13:DC21" si="67">(((CY13+DB13)/2)*$I13)/12</f>
        <v>-3.4863859390710395E-10</v>
      </c>
      <c r="DD13" s="5">
        <v>0</v>
      </c>
      <c r="DE13" s="5">
        <f t="shared" ref="DE13:DE21" si="68">DB13+DD13</f>
        <v>-2.3748725652694702E-8</v>
      </c>
      <c r="DF13" s="5">
        <f t="shared" ref="DF13:DF21" si="69">(((DB13+DE13)/2)*$I13)/12</f>
        <v>-3.4863859390710395E-10</v>
      </c>
      <c r="DG13" s="5">
        <v>0</v>
      </c>
      <c r="DH13" s="5">
        <f t="shared" ref="DH13:DH21" si="70">DE13+DG13</f>
        <v>-2.3748725652694702E-8</v>
      </c>
      <c r="DI13" s="5">
        <f t="shared" ref="DI13:DI21" si="71">(((DE13+DH13)/2)*$I13)/12</f>
        <v>-3.4863859390710395E-10</v>
      </c>
      <c r="DJ13" s="5">
        <v>0</v>
      </c>
      <c r="DK13" s="5">
        <f t="shared" ref="DK13:DK21" si="72">DH13+DJ13</f>
        <v>-2.3748725652694702E-8</v>
      </c>
      <c r="DL13" s="5">
        <f t="shared" ref="DL13:DL21" si="73">(((DH13+DK13)/2)*$I13)/12</f>
        <v>-3.4863859390710395E-10</v>
      </c>
      <c r="DM13" s="5">
        <v>0</v>
      </c>
      <c r="DN13" s="5">
        <f t="shared" ref="DN13:DN21" si="74">DK13+DM13</f>
        <v>-2.3748725652694702E-8</v>
      </c>
      <c r="DO13" s="5">
        <f t="shared" ref="DO13:DO21" si="75">(((DK13+DN13)/2)*$I13)/12</f>
        <v>-3.4863859390710395E-10</v>
      </c>
      <c r="DP13" s="5">
        <v>0</v>
      </c>
      <c r="DQ13" s="5">
        <f t="shared" ref="DQ13:DQ21" si="76">DN13+DP13</f>
        <v>-2.3748725652694702E-8</v>
      </c>
      <c r="DR13" s="5">
        <f t="shared" ref="DR13:DR21" si="77">(((DN13+DQ13)/2)*$I13)/12</f>
        <v>-3.4863859390710395E-10</v>
      </c>
      <c r="DS13" s="5">
        <v>0</v>
      </c>
      <c r="DT13" s="5">
        <f t="shared" ref="DT13:DT21" si="78">DQ13+DS13</f>
        <v>-2.3748725652694702E-8</v>
      </c>
      <c r="DU13" s="5">
        <f t="shared" ref="DU13:DU21" si="79">(((DQ13+DT13)/2)*$I13)/12</f>
        <v>-3.4863859390710395E-10</v>
      </c>
      <c r="DV13" s="5">
        <v>0</v>
      </c>
      <c r="DW13" s="5">
        <f t="shared" ref="DW13:DW21" si="80">DT13+DV13</f>
        <v>-2.3748725652694702E-8</v>
      </c>
      <c r="DX13" s="5">
        <f t="shared" ref="DX13:DX21" si="81">(((DT13+DW13)/2)*$I13)/12</f>
        <v>-3.4863859390710395E-10</v>
      </c>
      <c r="DY13" s="5">
        <v>0</v>
      </c>
      <c r="DZ13" s="5">
        <f t="shared" ref="DZ13:DZ21" si="82">DW13+DY13</f>
        <v>-2.3748725652694702E-8</v>
      </c>
      <c r="EA13" s="5">
        <f t="shared" ref="EA13:EA21" si="83">(((DW13+DZ13)/2)*$I13)/12</f>
        <v>-3.4863859390710395E-10</v>
      </c>
      <c r="EB13" s="5">
        <v>0</v>
      </c>
      <c r="EC13" s="5">
        <f t="shared" ref="EC13:EC21" si="84">DZ13+EB13</f>
        <v>-2.3748725652694702E-8</v>
      </c>
      <c r="ED13" s="5">
        <f t="shared" ref="ED13:ED21" si="85">(((DZ13+EC13)/2)*$I13)/12</f>
        <v>-3.4863859390710395E-10</v>
      </c>
      <c r="EE13" s="5">
        <v>0</v>
      </c>
      <c r="EF13" s="5">
        <f t="shared" ref="EF13:EF21" si="86">EC13+EE13</f>
        <v>-2.3748725652694702E-8</v>
      </c>
      <c r="EG13" s="5">
        <f t="shared" ref="EG13:EG21" si="87">(((EC13+EF13)/2)*$I13)/12</f>
        <v>-3.4863859390710395E-10</v>
      </c>
      <c r="EI13" s="138">
        <f t="shared" ref="EI13:EI21" ca="1" si="88">SUMIF($BO$6:$CW$7,"Depreciation Expense",$BO13:$CW13)</f>
        <v>-4.1836631268852474E-9</v>
      </c>
      <c r="EJ13" s="138">
        <f t="shared" ref="EJ13:EJ21" ca="1" si="89">EK13-EI13</f>
        <v>0</v>
      </c>
      <c r="EK13" s="138">
        <f t="shared" ref="EK13:EK21" ca="1" si="90">SUMIF($CY$6:$EG$7,"Depreciation Expense",$CY13:$EG13)</f>
        <v>-4.1836631268852474E-9</v>
      </c>
    </row>
    <row r="14" spans="1:141" x14ac:dyDescent="0.2">
      <c r="A14" s="109" t="s">
        <v>80</v>
      </c>
      <c r="B14" s="109" t="str">
        <f t="shared" si="38"/>
        <v>SG</v>
      </c>
      <c r="C14" s="109" t="s">
        <v>16</v>
      </c>
      <c r="D14" s="109" t="s">
        <v>77</v>
      </c>
      <c r="E14" s="109" t="s">
        <v>78</v>
      </c>
      <c r="F14" s="109" t="str">
        <f t="shared" si="0"/>
        <v>DSTMPSG</v>
      </c>
      <c r="G14" s="109" t="str">
        <f t="shared" si="39"/>
        <v>STMPSG</v>
      </c>
      <c r="H14" s="15"/>
      <c r="I14" s="15">
        <v>2.8976558818059408E-2</v>
      </c>
      <c r="J14" s="5">
        <v>101248384.94</v>
      </c>
      <c r="K14" s="5">
        <f t="shared" si="1"/>
        <v>244485.81512061917</v>
      </c>
      <c r="L14" s="5">
        <v>-21692967.37716667</v>
      </c>
      <c r="M14" s="5">
        <f t="shared" si="2"/>
        <v>79555417.562833324</v>
      </c>
      <c r="N14" s="5">
        <f t="shared" si="3"/>
        <v>218294.66740633943</v>
      </c>
      <c r="O14" s="5">
        <v>-4971954.5171666667</v>
      </c>
      <c r="P14" s="5">
        <f t="shared" si="4"/>
        <v>74583463.045666665</v>
      </c>
      <c r="Q14" s="5">
        <f t="shared" si="5"/>
        <v>186100.59750425155</v>
      </c>
      <c r="R14" s="5">
        <v>-3012360.7671666672</v>
      </c>
      <c r="S14" s="5">
        <f t="shared" si="6"/>
        <v>71571102.278499991</v>
      </c>
      <c r="T14" s="5">
        <f t="shared" si="7"/>
        <v>176460.68161015087</v>
      </c>
      <c r="U14" s="5">
        <v>1139208.1928333337</v>
      </c>
      <c r="V14" s="5">
        <f t="shared" si="8"/>
        <v>72710310.471333325</v>
      </c>
      <c r="W14" s="5">
        <f t="shared" si="9"/>
        <v>174199.11845409381</v>
      </c>
      <c r="X14" s="5">
        <v>2352821.5028333305</v>
      </c>
      <c r="Y14" s="5">
        <f t="shared" si="10"/>
        <v>75063131.974166662</v>
      </c>
      <c r="Z14" s="5">
        <f t="shared" si="11"/>
        <v>178415.2436153811</v>
      </c>
      <c r="AA14" s="5">
        <v>24537599.412833326</v>
      </c>
      <c r="AB14" s="5">
        <f t="shared" si="12"/>
        <v>99600731.386999995</v>
      </c>
      <c r="AC14" s="5">
        <f t="shared" si="13"/>
        <v>210881.57125309738</v>
      </c>
      <c r="AD14" s="5">
        <v>-64379.961833333327</v>
      </c>
      <c r="AE14" s="5">
        <f t="shared" si="14"/>
        <v>99536351.425166667</v>
      </c>
      <c r="AF14" s="5">
        <f t="shared" si="15"/>
        <v>240429.47470681311</v>
      </c>
      <c r="AG14" s="5">
        <v>-64379.961833333327</v>
      </c>
      <c r="AH14" s="5">
        <f t="shared" si="16"/>
        <v>99471971.463333338</v>
      </c>
      <c r="AI14" s="5">
        <f t="shared" si="17"/>
        <v>240274.01556091578</v>
      </c>
      <c r="AJ14" s="5">
        <v>-64379.961833333327</v>
      </c>
      <c r="AK14" s="5">
        <f t="shared" si="18"/>
        <v>99407591.50150001</v>
      </c>
      <c r="AL14" s="5">
        <f t="shared" si="19"/>
        <v>240118.55641501848</v>
      </c>
      <c r="AM14" s="5">
        <v>-1598352.9618333334</v>
      </c>
      <c r="AN14" s="5">
        <f t="shared" si="20"/>
        <v>97809238.539666682</v>
      </c>
      <c r="AO14" s="5">
        <f t="shared" si="21"/>
        <v>238111.04481662883</v>
      </c>
      <c r="AP14" s="5">
        <v>-64379.961833333327</v>
      </c>
      <c r="AQ14" s="5">
        <f t="shared" si="22"/>
        <v>97744858.577833354</v>
      </c>
      <c r="AR14" s="5">
        <f t="shared" si="23"/>
        <v>236103.53321823923</v>
      </c>
      <c r="AS14" s="5">
        <v>-64379.961833333327</v>
      </c>
      <c r="AT14" s="5">
        <f t="shared" si="24"/>
        <v>97680478.616000026</v>
      </c>
      <c r="AU14" s="5">
        <f t="shared" si="25"/>
        <v>235948.0740723419</v>
      </c>
      <c r="AV14" s="5">
        <v>-64379.961833333327</v>
      </c>
      <c r="AW14" s="5">
        <f t="shared" si="26"/>
        <v>97616098.654166698</v>
      </c>
      <c r="AX14" s="5">
        <f t="shared" si="27"/>
        <v>235792.6149264446</v>
      </c>
      <c r="AY14" s="5">
        <v>-64379.961833333327</v>
      </c>
      <c r="AZ14" s="5">
        <f t="shared" si="28"/>
        <v>97551718.69233337</v>
      </c>
      <c r="BA14" s="5">
        <f t="shared" si="29"/>
        <v>235637.15578054727</v>
      </c>
      <c r="BB14" s="5">
        <v>-64379.961833333327</v>
      </c>
      <c r="BC14" s="5">
        <f t="shared" si="30"/>
        <v>97487338.730500042</v>
      </c>
      <c r="BD14" s="5">
        <f t="shared" si="31"/>
        <v>235481.69663464997</v>
      </c>
      <c r="BE14" s="5">
        <v>-64379.961833333327</v>
      </c>
      <c r="BF14" s="5">
        <f t="shared" si="32"/>
        <v>97422958.768666714</v>
      </c>
      <c r="BG14" s="5">
        <f t="shared" si="33"/>
        <v>235326.23748875261</v>
      </c>
      <c r="BH14" s="5">
        <v>-64379.961833333327</v>
      </c>
      <c r="BI14" s="5">
        <f t="shared" si="34"/>
        <v>97358578.806833386</v>
      </c>
      <c r="BJ14" s="5">
        <f t="shared" si="35"/>
        <v>235170.77834285531</v>
      </c>
      <c r="BK14" s="5">
        <v>-64379.961833333327</v>
      </c>
      <c r="BL14" s="5">
        <f t="shared" si="36"/>
        <v>97294198.845000058</v>
      </c>
      <c r="BM14" s="5">
        <f t="shared" si="37"/>
        <v>235015.31919695798</v>
      </c>
      <c r="BN14" s="5">
        <v>-64379.961833333327</v>
      </c>
      <c r="BO14" s="5">
        <f t="shared" si="40"/>
        <v>97229818.88316673</v>
      </c>
      <c r="BP14" s="5">
        <f t="shared" si="41"/>
        <v>234859.86005106068</v>
      </c>
      <c r="BQ14" s="5">
        <v>-64379.961833333327</v>
      </c>
      <c r="BR14" s="5">
        <f t="shared" si="42"/>
        <v>97165438.921333402</v>
      </c>
      <c r="BS14" s="5">
        <f t="shared" si="43"/>
        <v>234704.40090516335</v>
      </c>
      <c r="BT14" s="5">
        <v>-64379.961833333327</v>
      </c>
      <c r="BU14" s="5">
        <f t="shared" si="44"/>
        <v>97101058.959500074</v>
      </c>
      <c r="BV14" s="5">
        <f t="shared" si="45"/>
        <v>234548.94175926605</v>
      </c>
      <c r="BW14" s="5">
        <v>-64379.961833333327</v>
      </c>
      <c r="BX14" s="5">
        <f t="shared" si="46"/>
        <v>97036678.997666746</v>
      </c>
      <c r="BY14" s="5">
        <f t="shared" si="47"/>
        <v>234393.48261336869</v>
      </c>
      <c r="BZ14" s="5">
        <v>-64379.961833333327</v>
      </c>
      <c r="CA14" s="5">
        <f t="shared" si="48"/>
        <v>96972299.035833418</v>
      </c>
      <c r="CB14" s="5">
        <f t="shared" si="49"/>
        <v>234238.02346747139</v>
      </c>
      <c r="CC14" s="5">
        <v>-64379.961833333327</v>
      </c>
      <c r="CD14" s="5">
        <f t="shared" si="50"/>
        <v>96907919.07400009</v>
      </c>
      <c r="CE14" s="5">
        <f t="shared" si="51"/>
        <v>234082.56432157406</v>
      </c>
      <c r="CF14" s="5">
        <v>-64379.961833333327</v>
      </c>
      <c r="CG14" s="5">
        <f t="shared" si="52"/>
        <v>96843539.112166762</v>
      </c>
      <c r="CH14" s="5">
        <f t="shared" si="53"/>
        <v>233927.10517567676</v>
      </c>
      <c r="CI14" s="5">
        <v>-64379.961833333327</v>
      </c>
      <c r="CJ14" s="5">
        <f t="shared" si="54"/>
        <v>96779159.150333434</v>
      </c>
      <c r="CK14" s="5">
        <f t="shared" si="55"/>
        <v>233771.64602977943</v>
      </c>
      <c r="CL14" s="5">
        <v>-64379.961833333327</v>
      </c>
      <c r="CM14" s="5">
        <f t="shared" si="56"/>
        <v>96714779.188500106</v>
      </c>
      <c r="CN14" s="5">
        <f t="shared" si="57"/>
        <v>233616.18688388212</v>
      </c>
      <c r="CO14" s="5">
        <v>-64379.961833333327</v>
      </c>
      <c r="CP14" s="5">
        <f t="shared" si="58"/>
        <v>96650399.226666778</v>
      </c>
      <c r="CQ14" s="5">
        <f t="shared" si="59"/>
        <v>233460.72773798477</v>
      </c>
      <c r="CR14" s="5">
        <v>-64379.961833333327</v>
      </c>
      <c r="CS14" s="5">
        <f t="shared" si="60"/>
        <v>96586019.26483345</v>
      </c>
      <c r="CT14" s="5">
        <f t="shared" si="61"/>
        <v>233305.26859208746</v>
      </c>
      <c r="CU14" s="5">
        <v>-64379.961833333327</v>
      </c>
      <c r="CV14" s="5">
        <f t="shared" si="62"/>
        <v>96521639.303000122</v>
      </c>
      <c r="CW14" s="5">
        <f t="shared" si="63"/>
        <v>233149.80944619013</v>
      </c>
      <c r="CX14" s="5">
        <v>-64379.961833333327</v>
      </c>
      <c r="CY14" s="5">
        <f t="shared" si="64"/>
        <v>96457259.341166794</v>
      </c>
      <c r="CZ14" s="5">
        <f t="shared" si="65"/>
        <v>232994.35030029283</v>
      </c>
      <c r="DA14" s="5">
        <v>-64379.961833333327</v>
      </c>
      <c r="DB14" s="5">
        <f t="shared" si="66"/>
        <v>96392879.379333466</v>
      </c>
      <c r="DC14" s="5">
        <f t="shared" si="67"/>
        <v>232838.8911543955</v>
      </c>
      <c r="DD14" s="5">
        <v>-64379.961833333327</v>
      </c>
      <c r="DE14" s="5">
        <f t="shared" si="68"/>
        <v>96328499.417500138</v>
      </c>
      <c r="DF14" s="5">
        <f t="shared" si="69"/>
        <v>232683.4320084982</v>
      </c>
      <c r="DG14" s="5">
        <v>-64379.961833333327</v>
      </c>
      <c r="DH14" s="5">
        <f t="shared" si="70"/>
        <v>96264119.45566681</v>
      </c>
      <c r="DI14" s="5">
        <f t="shared" si="71"/>
        <v>232527.97286260084</v>
      </c>
      <c r="DJ14" s="5">
        <v>-64379.961833333327</v>
      </c>
      <c r="DK14" s="5">
        <f t="shared" si="72"/>
        <v>96199739.493833482</v>
      </c>
      <c r="DL14" s="5">
        <f t="shared" si="73"/>
        <v>232372.51371670351</v>
      </c>
      <c r="DM14" s="5">
        <v>-64379.961833333327</v>
      </c>
      <c r="DN14" s="5">
        <f t="shared" si="74"/>
        <v>96135359.532000154</v>
      </c>
      <c r="DO14" s="5">
        <f t="shared" si="75"/>
        <v>232217.05457080621</v>
      </c>
      <c r="DP14" s="5">
        <v>-64379.961833333327</v>
      </c>
      <c r="DQ14" s="5">
        <f t="shared" si="76"/>
        <v>96070979.570166826</v>
      </c>
      <c r="DR14" s="5">
        <f t="shared" si="77"/>
        <v>232061.59542490888</v>
      </c>
      <c r="DS14" s="5">
        <v>-64379.961833333327</v>
      </c>
      <c r="DT14" s="5">
        <f t="shared" si="78"/>
        <v>96006599.608333498</v>
      </c>
      <c r="DU14" s="5">
        <f t="shared" si="79"/>
        <v>231906.13627901158</v>
      </c>
      <c r="DV14" s="5">
        <v>-64379.961833333327</v>
      </c>
      <c r="DW14" s="5">
        <f t="shared" si="80"/>
        <v>95942219.64650017</v>
      </c>
      <c r="DX14" s="5">
        <f t="shared" si="81"/>
        <v>231750.67713311422</v>
      </c>
      <c r="DY14" s="5">
        <v>-64379.961833333327</v>
      </c>
      <c r="DZ14" s="5">
        <f t="shared" si="82"/>
        <v>95877839.684666842</v>
      </c>
      <c r="EA14" s="5">
        <f t="shared" si="83"/>
        <v>231595.21798721692</v>
      </c>
      <c r="EB14" s="5">
        <v>-64379.961833333327</v>
      </c>
      <c r="EC14" s="5">
        <f t="shared" si="84"/>
        <v>95813459.722833514</v>
      </c>
      <c r="ED14" s="5">
        <f t="shared" si="85"/>
        <v>231439.75884131959</v>
      </c>
      <c r="EE14" s="5">
        <v>-64379.961833333327</v>
      </c>
      <c r="EF14" s="5">
        <f t="shared" si="86"/>
        <v>95749079.761000186</v>
      </c>
      <c r="EG14" s="5">
        <f t="shared" si="87"/>
        <v>231284.29969542229</v>
      </c>
      <c r="EI14" s="138">
        <f t="shared" ca="1" si="88"/>
        <v>2808058.0169835049</v>
      </c>
      <c r="EJ14" s="138">
        <f t="shared" ca="1" si="89"/>
        <v>-22386.117009214126</v>
      </c>
      <c r="EK14" s="138">
        <f t="shared" ca="1" si="90"/>
        <v>2785671.8999742907</v>
      </c>
    </row>
    <row r="15" spans="1:141" x14ac:dyDescent="0.2">
      <c r="A15" s="109" t="s">
        <v>81</v>
      </c>
      <c r="B15" s="109" t="str">
        <f t="shared" si="38"/>
        <v>SG</v>
      </c>
      <c r="C15" s="109" t="s">
        <v>16</v>
      </c>
      <c r="D15" s="109" t="s">
        <v>77</v>
      </c>
      <c r="E15" s="109" t="s">
        <v>133</v>
      </c>
      <c r="F15" s="109" t="str">
        <f t="shared" si="0"/>
        <v>DSTMPBSG</v>
      </c>
      <c r="G15" s="109" t="str">
        <f t="shared" si="39"/>
        <v>STMPBSG</v>
      </c>
      <c r="H15" s="15"/>
      <c r="I15" s="15">
        <f>I14</f>
        <v>2.8976558818059408E-2</v>
      </c>
      <c r="J15" s="5">
        <v>126514962.44</v>
      </c>
      <c r="K15" s="5">
        <f t="shared" si="1"/>
        <v>305497.35420893639</v>
      </c>
      <c r="L15" s="5">
        <v>0</v>
      </c>
      <c r="M15" s="5">
        <f t="shared" si="2"/>
        <v>126514962.44</v>
      </c>
      <c r="N15" s="5">
        <f t="shared" si="3"/>
        <v>305497.35420893639</v>
      </c>
      <c r="O15" s="5">
        <v>0</v>
      </c>
      <c r="P15" s="5">
        <f t="shared" si="4"/>
        <v>126514962.44</v>
      </c>
      <c r="Q15" s="5">
        <f t="shared" si="5"/>
        <v>305497.35420893639</v>
      </c>
      <c r="R15" s="5">
        <v>0</v>
      </c>
      <c r="S15" s="5">
        <f t="shared" si="6"/>
        <v>126514962.44</v>
      </c>
      <c r="T15" s="5">
        <f t="shared" si="7"/>
        <v>305497.35420893639</v>
      </c>
      <c r="U15" s="5">
        <v>0</v>
      </c>
      <c r="V15" s="5">
        <f t="shared" si="8"/>
        <v>126514962.44</v>
      </c>
      <c r="W15" s="5">
        <f t="shared" si="9"/>
        <v>305497.35420893639</v>
      </c>
      <c r="X15" s="5">
        <v>0</v>
      </c>
      <c r="Y15" s="5">
        <f t="shared" si="10"/>
        <v>126514962.44</v>
      </c>
      <c r="Z15" s="5">
        <f t="shared" si="11"/>
        <v>305497.35420893639</v>
      </c>
      <c r="AA15" s="5">
        <v>0</v>
      </c>
      <c r="AB15" s="5">
        <f t="shared" si="12"/>
        <v>126514962.44</v>
      </c>
      <c r="AC15" s="5">
        <f t="shared" si="13"/>
        <v>305497.35420893639</v>
      </c>
      <c r="AD15" s="5">
        <v>12884</v>
      </c>
      <c r="AE15" s="5">
        <f t="shared" si="14"/>
        <v>126527846.44</v>
      </c>
      <c r="AF15" s="5">
        <f t="shared" si="15"/>
        <v>305512.90979159524</v>
      </c>
      <c r="AG15" s="5">
        <v>12884</v>
      </c>
      <c r="AH15" s="5">
        <f t="shared" si="16"/>
        <v>126540730.44</v>
      </c>
      <c r="AI15" s="5">
        <f t="shared" si="17"/>
        <v>305544.02095691289</v>
      </c>
      <c r="AJ15" s="5">
        <v>12884</v>
      </c>
      <c r="AK15" s="5">
        <f t="shared" si="18"/>
        <v>126553614.44</v>
      </c>
      <c r="AL15" s="5">
        <f t="shared" si="19"/>
        <v>305575.13212223054</v>
      </c>
      <c r="AM15" s="5">
        <v>1546857</v>
      </c>
      <c r="AN15" s="5">
        <f t="shared" si="20"/>
        <v>128100471.44</v>
      </c>
      <c r="AO15" s="5">
        <f t="shared" si="21"/>
        <v>307458.29574004048</v>
      </c>
      <c r="AP15" s="5">
        <v>12884</v>
      </c>
      <c r="AQ15" s="5">
        <f t="shared" si="22"/>
        <v>128113355.44</v>
      </c>
      <c r="AR15" s="5">
        <f t="shared" si="23"/>
        <v>309341.45935785043</v>
      </c>
      <c r="AS15" s="5">
        <v>153823</v>
      </c>
      <c r="AT15" s="5">
        <f t="shared" si="24"/>
        <v>128267178.44</v>
      </c>
      <c r="AU15" s="5">
        <f t="shared" si="25"/>
        <v>309542.73415747052</v>
      </c>
      <c r="AV15" s="5">
        <v>12884</v>
      </c>
      <c r="AW15" s="5">
        <f t="shared" si="26"/>
        <v>128280062.44</v>
      </c>
      <c r="AX15" s="5">
        <f t="shared" si="27"/>
        <v>309744.00895709061</v>
      </c>
      <c r="AY15" s="5">
        <v>12884</v>
      </c>
      <c r="AZ15" s="5">
        <f t="shared" si="28"/>
        <v>128292946.44</v>
      </c>
      <c r="BA15" s="5">
        <f t="shared" si="29"/>
        <v>309775.12012240826</v>
      </c>
      <c r="BB15" s="5">
        <v>12884</v>
      </c>
      <c r="BC15" s="5">
        <f t="shared" si="30"/>
        <v>128305830.44</v>
      </c>
      <c r="BD15" s="5">
        <f t="shared" si="31"/>
        <v>309806.23128772591</v>
      </c>
      <c r="BE15" s="5">
        <v>12884</v>
      </c>
      <c r="BF15" s="5">
        <f t="shared" si="32"/>
        <v>128318714.44</v>
      </c>
      <c r="BG15" s="5">
        <f t="shared" si="33"/>
        <v>309837.34245304362</v>
      </c>
      <c r="BH15" s="5">
        <v>12884</v>
      </c>
      <c r="BI15" s="5">
        <f t="shared" si="34"/>
        <v>128331598.44</v>
      </c>
      <c r="BJ15" s="5">
        <f t="shared" si="35"/>
        <v>309868.45361836121</v>
      </c>
      <c r="BK15" s="5">
        <v>65930</v>
      </c>
      <c r="BL15" s="5">
        <f t="shared" si="36"/>
        <v>128397528.44</v>
      </c>
      <c r="BM15" s="5">
        <f t="shared" si="37"/>
        <v>309963.61022280651</v>
      </c>
      <c r="BN15" s="5">
        <v>13270.519999999871</v>
      </c>
      <c r="BO15" s="5">
        <f t="shared" si="40"/>
        <v>128410798.95999999</v>
      </c>
      <c r="BP15" s="5">
        <f t="shared" si="41"/>
        <v>310059.23349473154</v>
      </c>
      <c r="BQ15" s="5">
        <v>13270.519999999871</v>
      </c>
      <c r="BR15" s="5">
        <f t="shared" si="42"/>
        <v>128424069.47999999</v>
      </c>
      <c r="BS15" s="5">
        <f t="shared" si="43"/>
        <v>310091.27799500874</v>
      </c>
      <c r="BT15" s="5">
        <v>13270.519999999871</v>
      </c>
      <c r="BU15" s="5">
        <f t="shared" si="44"/>
        <v>128437339.99999999</v>
      </c>
      <c r="BV15" s="5">
        <f t="shared" si="45"/>
        <v>310123.32249528589</v>
      </c>
      <c r="BW15" s="5">
        <v>13270.519999999871</v>
      </c>
      <c r="BX15" s="5">
        <f t="shared" si="46"/>
        <v>128450610.51999998</v>
      </c>
      <c r="BY15" s="5">
        <f t="shared" si="47"/>
        <v>310155.36699556309</v>
      </c>
      <c r="BZ15" s="5">
        <v>13270.519999999871</v>
      </c>
      <c r="CA15" s="5">
        <f t="shared" si="48"/>
        <v>128463881.03999998</v>
      </c>
      <c r="CB15" s="5">
        <f t="shared" si="49"/>
        <v>310187.41149584024</v>
      </c>
      <c r="CC15" s="5">
        <v>115778.17999999889</v>
      </c>
      <c r="CD15" s="5">
        <f t="shared" si="50"/>
        <v>128579659.21999997</v>
      </c>
      <c r="CE15" s="5">
        <f t="shared" si="51"/>
        <v>310343.21929775458</v>
      </c>
      <c r="CF15" s="5">
        <v>13270.519999999871</v>
      </c>
      <c r="CG15" s="5">
        <f t="shared" si="52"/>
        <v>128592929.73999996</v>
      </c>
      <c r="CH15" s="5">
        <f t="shared" si="53"/>
        <v>310499.02709966886</v>
      </c>
      <c r="CI15" s="5">
        <v>13270.519999999871</v>
      </c>
      <c r="CJ15" s="5">
        <f t="shared" si="54"/>
        <v>128606200.25999996</v>
      </c>
      <c r="CK15" s="5">
        <f t="shared" si="55"/>
        <v>310531.07159994607</v>
      </c>
      <c r="CL15" s="5">
        <v>13270.519999999871</v>
      </c>
      <c r="CM15" s="5">
        <f t="shared" si="56"/>
        <v>128619470.77999996</v>
      </c>
      <c r="CN15" s="5">
        <f t="shared" si="57"/>
        <v>310563.11610022321</v>
      </c>
      <c r="CO15" s="5">
        <v>13270.519999999871</v>
      </c>
      <c r="CP15" s="5">
        <f t="shared" si="58"/>
        <v>128632741.29999995</v>
      </c>
      <c r="CQ15" s="5">
        <f t="shared" si="59"/>
        <v>310595.16060050047</v>
      </c>
      <c r="CR15" s="5">
        <v>13270.519999999871</v>
      </c>
      <c r="CS15" s="5">
        <f t="shared" si="60"/>
        <v>128646011.81999995</v>
      </c>
      <c r="CT15" s="5">
        <f t="shared" si="61"/>
        <v>310627.20510077762</v>
      </c>
      <c r="CU15" s="5">
        <v>13270.519999999871</v>
      </c>
      <c r="CV15" s="5">
        <f t="shared" si="62"/>
        <v>128659282.33999994</v>
      </c>
      <c r="CW15" s="5">
        <f t="shared" si="63"/>
        <v>310659.24960105476</v>
      </c>
      <c r="CX15" s="5">
        <v>13602.927199999873</v>
      </c>
      <c r="CY15" s="5">
        <f t="shared" si="64"/>
        <v>128672885.26719995</v>
      </c>
      <c r="CZ15" s="5">
        <f t="shared" si="65"/>
        <v>310691.69543536456</v>
      </c>
      <c r="DA15" s="5">
        <v>13602.927199999873</v>
      </c>
      <c r="DB15" s="5">
        <f t="shared" si="66"/>
        <v>128686488.19439995</v>
      </c>
      <c r="DC15" s="5">
        <f t="shared" si="67"/>
        <v>310724.54260370694</v>
      </c>
      <c r="DD15" s="5">
        <v>13602.927199999873</v>
      </c>
      <c r="DE15" s="5">
        <f t="shared" si="68"/>
        <v>128700091.12159996</v>
      </c>
      <c r="DF15" s="5">
        <f t="shared" si="69"/>
        <v>310757.38977204938</v>
      </c>
      <c r="DG15" s="5">
        <v>612775.70599999418</v>
      </c>
      <c r="DH15" s="5">
        <f t="shared" si="70"/>
        <v>129312866.82759996</v>
      </c>
      <c r="DI15" s="5">
        <f t="shared" si="71"/>
        <v>311513.65215985331</v>
      </c>
      <c r="DJ15" s="5">
        <v>44281.307799999588</v>
      </c>
      <c r="DK15" s="5">
        <f t="shared" si="72"/>
        <v>129357148.13539995</v>
      </c>
      <c r="DL15" s="5">
        <f t="shared" si="73"/>
        <v>312306.95429348643</v>
      </c>
      <c r="DM15" s="5">
        <v>13602.927199999873</v>
      </c>
      <c r="DN15" s="5">
        <f t="shared" si="74"/>
        <v>129370751.06259996</v>
      </c>
      <c r="DO15" s="5">
        <f t="shared" si="75"/>
        <v>312376.84120765788</v>
      </c>
      <c r="DP15" s="5">
        <v>13602.927199999873</v>
      </c>
      <c r="DQ15" s="5">
        <f t="shared" si="76"/>
        <v>129384353.98979996</v>
      </c>
      <c r="DR15" s="5">
        <f t="shared" si="77"/>
        <v>312409.68837600033</v>
      </c>
      <c r="DS15" s="5">
        <v>13602.927199999873</v>
      </c>
      <c r="DT15" s="5">
        <f t="shared" si="78"/>
        <v>129397956.91699997</v>
      </c>
      <c r="DU15" s="5">
        <f t="shared" si="79"/>
        <v>312442.53554434265</v>
      </c>
      <c r="DV15" s="5">
        <v>13602.927199999873</v>
      </c>
      <c r="DW15" s="5">
        <f t="shared" si="80"/>
        <v>129411559.84419997</v>
      </c>
      <c r="DX15" s="5">
        <f t="shared" si="81"/>
        <v>312475.3827126851</v>
      </c>
      <c r="DY15" s="5">
        <v>13602.927199999873</v>
      </c>
      <c r="DZ15" s="5">
        <f t="shared" si="82"/>
        <v>129425162.77139997</v>
      </c>
      <c r="EA15" s="5">
        <f t="shared" si="83"/>
        <v>312508.22988102748</v>
      </c>
      <c r="EB15" s="5">
        <v>13602.927199999873</v>
      </c>
      <c r="EC15" s="5">
        <f t="shared" si="84"/>
        <v>129438765.69859998</v>
      </c>
      <c r="ED15" s="5">
        <f t="shared" si="85"/>
        <v>312541.07704936987</v>
      </c>
      <c r="EE15" s="5">
        <v>13602.927199999873</v>
      </c>
      <c r="EF15" s="5">
        <f t="shared" si="86"/>
        <v>129452368.62579998</v>
      </c>
      <c r="EG15" s="5">
        <f t="shared" si="87"/>
        <v>312573.92421771225</v>
      </c>
      <c r="EI15" s="138">
        <f t="shared" ca="1" si="88"/>
        <v>3724434.6618763553</v>
      </c>
      <c r="EJ15" s="138">
        <f t="shared" ca="1" si="89"/>
        <v>18887.251376900822</v>
      </c>
      <c r="EK15" s="138">
        <f t="shared" ca="1" si="90"/>
        <v>3743321.9132532561</v>
      </c>
    </row>
    <row r="16" spans="1:141" x14ac:dyDescent="0.2">
      <c r="A16" s="109" t="s">
        <v>134</v>
      </c>
      <c r="B16" s="109" t="str">
        <f t="shared" si="38"/>
        <v>SG</v>
      </c>
      <c r="C16" s="109" t="s">
        <v>16</v>
      </c>
      <c r="D16" s="109" t="s">
        <v>77</v>
      </c>
      <c r="E16" s="109" t="s">
        <v>82</v>
      </c>
      <c r="F16" s="109" t="str">
        <f t="shared" si="0"/>
        <v>DSTMPRSG</v>
      </c>
      <c r="G16" s="109" t="str">
        <f t="shared" si="39"/>
        <v>STMPRSG</v>
      </c>
      <c r="H16" s="15"/>
      <c r="I16" s="15">
        <f>I14</f>
        <v>2.8976558818059408E-2</v>
      </c>
      <c r="J16" s="5">
        <v>29848130.16</v>
      </c>
      <c r="K16" s="5">
        <f t="shared" si="1"/>
        <v>72074.674932527749</v>
      </c>
      <c r="L16" s="5">
        <v>0</v>
      </c>
      <c r="M16" s="5">
        <f t="shared" si="2"/>
        <v>29848130.16</v>
      </c>
      <c r="N16" s="5">
        <f t="shared" si="3"/>
        <v>72074.674932527749</v>
      </c>
      <c r="O16" s="5">
        <v>0</v>
      </c>
      <c r="P16" s="5">
        <f t="shared" si="4"/>
        <v>29848130.16</v>
      </c>
      <c r="Q16" s="5">
        <f t="shared" si="5"/>
        <v>72074.674932527749</v>
      </c>
      <c r="R16" s="5">
        <v>0</v>
      </c>
      <c r="S16" s="5">
        <f t="shared" si="6"/>
        <v>29848130.16</v>
      </c>
      <c r="T16" s="5">
        <f t="shared" si="7"/>
        <v>72074.674932527749</v>
      </c>
      <c r="U16" s="5">
        <v>0</v>
      </c>
      <c r="V16" s="5">
        <f t="shared" si="8"/>
        <v>29848130.16</v>
      </c>
      <c r="W16" s="5">
        <f t="shared" si="9"/>
        <v>72074.674932527749</v>
      </c>
      <c r="X16" s="5">
        <v>0</v>
      </c>
      <c r="Y16" s="5">
        <f t="shared" si="10"/>
        <v>29848130.16</v>
      </c>
      <c r="Z16" s="5">
        <f t="shared" si="11"/>
        <v>72074.674932527749</v>
      </c>
      <c r="AA16" s="5">
        <v>0</v>
      </c>
      <c r="AB16" s="5">
        <f t="shared" si="12"/>
        <v>29848130.16</v>
      </c>
      <c r="AC16" s="5">
        <f t="shared" si="13"/>
        <v>72074.674932527749</v>
      </c>
      <c r="AD16" s="5">
        <v>0</v>
      </c>
      <c r="AE16" s="5">
        <f t="shared" si="14"/>
        <v>29848130.16</v>
      </c>
      <c r="AF16" s="5">
        <f t="shared" si="15"/>
        <v>72074.674932527749</v>
      </c>
      <c r="AG16" s="5">
        <v>0</v>
      </c>
      <c r="AH16" s="5">
        <f t="shared" si="16"/>
        <v>29848130.16</v>
      </c>
      <c r="AI16" s="5">
        <f t="shared" si="17"/>
        <v>72074.674932527749</v>
      </c>
      <c r="AJ16" s="5">
        <v>0</v>
      </c>
      <c r="AK16" s="5">
        <f t="shared" si="18"/>
        <v>29848130.16</v>
      </c>
      <c r="AL16" s="5">
        <f t="shared" si="19"/>
        <v>72074.674932527749</v>
      </c>
      <c r="AM16" s="5">
        <v>0</v>
      </c>
      <c r="AN16" s="5">
        <f t="shared" si="20"/>
        <v>29848130.16</v>
      </c>
      <c r="AO16" s="5">
        <f t="shared" si="21"/>
        <v>72074.674932527749</v>
      </c>
      <c r="AP16" s="5">
        <v>0</v>
      </c>
      <c r="AQ16" s="5">
        <f t="shared" si="22"/>
        <v>29848130.16</v>
      </c>
      <c r="AR16" s="5">
        <f t="shared" si="23"/>
        <v>72074.674932527749</v>
      </c>
      <c r="AS16" s="5">
        <v>0</v>
      </c>
      <c r="AT16" s="5">
        <f t="shared" si="24"/>
        <v>29848130.16</v>
      </c>
      <c r="AU16" s="5">
        <f t="shared" si="25"/>
        <v>72074.674932527749</v>
      </c>
      <c r="AV16" s="5">
        <v>0</v>
      </c>
      <c r="AW16" s="5">
        <f t="shared" si="26"/>
        <v>29848130.16</v>
      </c>
      <c r="AX16" s="5">
        <f t="shared" si="27"/>
        <v>72074.674932527749</v>
      </c>
      <c r="AY16" s="5">
        <v>0</v>
      </c>
      <c r="AZ16" s="5">
        <f t="shared" si="28"/>
        <v>29848130.16</v>
      </c>
      <c r="BA16" s="5">
        <f t="shared" si="29"/>
        <v>72074.674932527749</v>
      </c>
      <c r="BB16" s="5">
        <v>0</v>
      </c>
      <c r="BC16" s="5">
        <f t="shared" si="30"/>
        <v>29848130.16</v>
      </c>
      <c r="BD16" s="5">
        <f t="shared" si="31"/>
        <v>72074.674932527749</v>
      </c>
      <c r="BE16" s="5">
        <v>0</v>
      </c>
      <c r="BF16" s="5">
        <f t="shared" si="32"/>
        <v>29848130.16</v>
      </c>
      <c r="BG16" s="5">
        <f t="shared" si="33"/>
        <v>72074.674932527749</v>
      </c>
      <c r="BH16" s="5">
        <v>0</v>
      </c>
      <c r="BI16" s="5">
        <f t="shared" si="34"/>
        <v>29848130.16</v>
      </c>
      <c r="BJ16" s="5">
        <f t="shared" si="35"/>
        <v>72074.674932527749</v>
      </c>
      <c r="BK16" s="5">
        <v>0</v>
      </c>
      <c r="BL16" s="5">
        <f t="shared" si="36"/>
        <v>29848130.16</v>
      </c>
      <c r="BM16" s="5">
        <f t="shared" si="37"/>
        <v>72074.674932527749</v>
      </c>
      <c r="BN16" s="5">
        <v>0</v>
      </c>
      <c r="BO16" s="5">
        <f t="shared" si="40"/>
        <v>29848130.16</v>
      </c>
      <c r="BP16" s="5">
        <f t="shared" si="41"/>
        <v>72074.674932527749</v>
      </c>
      <c r="BQ16" s="5">
        <v>0</v>
      </c>
      <c r="BR16" s="5">
        <f t="shared" si="42"/>
        <v>29848130.16</v>
      </c>
      <c r="BS16" s="5">
        <f t="shared" si="43"/>
        <v>72074.674932527749</v>
      </c>
      <c r="BT16" s="5">
        <v>0</v>
      </c>
      <c r="BU16" s="5">
        <f t="shared" si="44"/>
        <v>29848130.16</v>
      </c>
      <c r="BV16" s="5">
        <f t="shared" si="45"/>
        <v>72074.674932527749</v>
      </c>
      <c r="BW16" s="5">
        <v>0</v>
      </c>
      <c r="BX16" s="5">
        <f t="shared" si="46"/>
        <v>29848130.16</v>
      </c>
      <c r="BY16" s="5">
        <f t="shared" si="47"/>
        <v>72074.674932527749</v>
      </c>
      <c r="BZ16" s="5">
        <v>0</v>
      </c>
      <c r="CA16" s="5">
        <f t="shared" si="48"/>
        <v>29848130.16</v>
      </c>
      <c r="CB16" s="5">
        <f t="shared" si="49"/>
        <v>72074.674932527749</v>
      </c>
      <c r="CC16" s="5">
        <v>0</v>
      </c>
      <c r="CD16" s="5">
        <f t="shared" si="50"/>
        <v>29848130.16</v>
      </c>
      <c r="CE16" s="5">
        <f t="shared" si="51"/>
        <v>72074.674932527749</v>
      </c>
      <c r="CF16" s="5">
        <v>0</v>
      </c>
      <c r="CG16" s="5">
        <f t="shared" si="52"/>
        <v>29848130.16</v>
      </c>
      <c r="CH16" s="5">
        <f t="shared" si="53"/>
        <v>72074.674932527749</v>
      </c>
      <c r="CI16" s="5">
        <v>0</v>
      </c>
      <c r="CJ16" s="5">
        <f t="shared" si="54"/>
        <v>29848130.16</v>
      </c>
      <c r="CK16" s="5">
        <f t="shared" si="55"/>
        <v>72074.674932527749</v>
      </c>
      <c r="CL16" s="5">
        <v>0</v>
      </c>
      <c r="CM16" s="5">
        <f t="shared" si="56"/>
        <v>29848130.16</v>
      </c>
      <c r="CN16" s="5">
        <f t="shared" si="57"/>
        <v>72074.674932527749</v>
      </c>
      <c r="CO16" s="5">
        <v>0</v>
      </c>
      <c r="CP16" s="5">
        <f t="shared" si="58"/>
        <v>29848130.16</v>
      </c>
      <c r="CQ16" s="5">
        <f t="shared" si="59"/>
        <v>72074.674932527749</v>
      </c>
      <c r="CR16" s="5">
        <v>0</v>
      </c>
      <c r="CS16" s="5">
        <f t="shared" si="60"/>
        <v>29848130.16</v>
      </c>
      <c r="CT16" s="5">
        <f t="shared" si="61"/>
        <v>72074.674932527749</v>
      </c>
      <c r="CU16" s="5">
        <v>0</v>
      </c>
      <c r="CV16" s="5">
        <f t="shared" si="62"/>
        <v>29848130.16</v>
      </c>
      <c r="CW16" s="5">
        <f t="shared" si="63"/>
        <v>72074.674932527749</v>
      </c>
      <c r="CX16" s="5">
        <v>0</v>
      </c>
      <c r="CY16" s="5">
        <f t="shared" si="64"/>
        <v>29848130.16</v>
      </c>
      <c r="CZ16" s="5">
        <f t="shared" si="65"/>
        <v>72074.674932527749</v>
      </c>
      <c r="DA16" s="5">
        <v>0</v>
      </c>
      <c r="DB16" s="5">
        <f t="shared" si="66"/>
        <v>29848130.16</v>
      </c>
      <c r="DC16" s="5">
        <f t="shared" si="67"/>
        <v>72074.674932527749</v>
      </c>
      <c r="DD16" s="5">
        <v>0</v>
      </c>
      <c r="DE16" s="5">
        <f t="shared" si="68"/>
        <v>29848130.16</v>
      </c>
      <c r="DF16" s="5">
        <f t="shared" si="69"/>
        <v>72074.674932527749</v>
      </c>
      <c r="DG16" s="5">
        <v>0</v>
      </c>
      <c r="DH16" s="5">
        <f t="shared" si="70"/>
        <v>29848130.16</v>
      </c>
      <c r="DI16" s="5">
        <f t="shared" si="71"/>
        <v>72074.674932527749</v>
      </c>
      <c r="DJ16" s="5">
        <v>0</v>
      </c>
      <c r="DK16" s="5">
        <f t="shared" si="72"/>
        <v>29848130.16</v>
      </c>
      <c r="DL16" s="5">
        <f t="shared" si="73"/>
        <v>72074.674932527749</v>
      </c>
      <c r="DM16" s="5">
        <v>0</v>
      </c>
      <c r="DN16" s="5">
        <f t="shared" si="74"/>
        <v>29848130.16</v>
      </c>
      <c r="DO16" s="5">
        <f t="shared" si="75"/>
        <v>72074.674932527749</v>
      </c>
      <c r="DP16" s="5">
        <v>0</v>
      </c>
      <c r="DQ16" s="5">
        <f t="shared" si="76"/>
        <v>29848130.16</v>
      </c>
      <c r="DR16" s="5">
        <f t="shared" si="77"/>
        <v>72074.674932527749</v>
      </c>
      <c r="DS16" s="5">
        <v>0</v>
      </c>
      <c r="DT16" s="5">
        <f t="shared" si="78"/>
        <v>29848130.16</v>
      </c>
      <c r="DU16" s="5">
        <f t="shared" si="79"/>
        <v>72074.674932527749</v>
      </c>
      <c r="DV16" s="5">
        <v>0</v>
      </c>
      <c r="DW16" s="5">
        <f t="shared" si="80"/>
        <v>29848130.16</v>
      </c>
      <c r="DX16" s="5">
        <f t="shared" si="81"/>
        <v>72074.674932527749</v>
      </c>
      <c r="DY16" s="5">
        <v>0</v>
      </c>
      <c r="DZ16" s="5">
        <f t="shared" si="82"/>
        <v>29848130.16</v>
      </c>
      <c r="EA16" s="5">
        <f t="shared" si="83"/>
        <v>72074.674932527749</v>
      </c>
      <c r="EB16" s="5">
        <v>0</v>
      </c>
      <c r="EC16" s="5">
        <f t="shared" si="84"/>
        <v>29848130.16</v>
      </c>
      <c r="ED16" s="5">
        <f t="shared" si="85"/>
        <v>72074.674932527749</v>
      </c>
      <c r="EE16" s="5">
        <v>0</v>
      </c>
      <c r="EF16" s="5">
        <f t="shared" si="86"/>
        <v>29848130.16</v>
      </c>
      <c r="EG16" s="5">
        <f t="shared" si="87"/>
        <v>72074.674932527749</v>
      </c>
      <c r="EI16" s="138">
        <f t="shared" ca="1" si="88"/>
        <v>864896.09919033281</v>
      </c>
      <c r="EJ16" s="138">
        <f t="shared" ca="1" si="89"/>
        <v>0</v>
      </c>
      <c r="EK16" s="138">
        <f t="shared" ca="1" si="90"/>
        <v>864896.09919033281</v>
      </c>
    </row>
    <row r="17" spans="1:141" x14ac:dyDescent="0.2">
      <c r="A17" s="109" t="s">
        <v>135</v>
      </c>
      <c r="B17" s="109" t="str">
        <f t="shared" si="38"/>
        <v>SG</v>
      </c>
      <c r="C17" s="109" t="s">
        <v>16</v>
      </c>
      <c r="D17" s="109" t="s">
        <v>77</v>
      </c>
      <c r="E17" s="109" t="s">
        <v>136</v>
      </c>
      <c r="F17" s="109" t="str">
        <f t="shared" si="0"/>
        <v>DSTMPPCSG</v>
      </c>
      <c r="G17" s="109" t="str">
        <f t="shared" si="39"/>
        <v>STMPPCSG</v>
      </c>
      <c r="H17" s="15"/>
      <c r="I17" s="15">
        <f>I14</f>
        <v>2.8976558818059408E-2</v>
      </c>
      <c r="J17" s="5">
        <v>0</v>
      </c>
      <c r="K17" s="5">
        <f t="shared" si="1"/>
        <v>0</v>
      </c>
      <c r="L17" s="5">
        <v>0</v>
      </c>
      <c r="M17" s="5">
        <f t="shared" si="2"/>
        <v>0</v>
      </c>
      <c r="N17" s="5">
        <f t="shared" si="3"/>
        <v>0</v>
      </c>
      <c r="O17" s="5">
        <v>0</v>
      </c>
      <c r="P17" s="5">
        <f t="shared" si="4"/>
        <v>0</v>
      </c>
      <c r="Q17" s="5">
        <f t="shared" si="5"/>
        <v>0</v>
      </c>
      <c r="R17" s="5">
        <v>0</v>
      </c>
      <c r="S17" s="5">
        <f t="shared" si="6"/>
        <v>0</v>
      </c>
      <c r="T17" s="5">
        <f t="shared" si="7"/>
        <v>0</v>
      </c>
      <c r="U17" s="5">
        <v>0</v>
      </c>
      <c r="V17" s="5">
        <f t="shared" si="8"/>
        <v>0</v>
      </c>
      <c r="W17" s="5">
        <f t="shared" si="9"/>
        <v>0</v>
      </c>
      <c r="X17" s="5">
        <v>0</v>
      </c>
      <c r="Y17" s="5">
        <f t="shared" si="10"/>
        <v>0</v>
      </c>
      <c r="Z17" s="5">
        <f t="shared" si="11"/>
        <v>0</v>
      </c>
      <c r="AA17" s="5">
        <v>0</v>
      </c>
      <c r="AB17" s="5">
        <f t="shared" si="12"/>
        <v>0</v>
      </c>
      <c r="AC17" s="5">
        <f t="shared" si="13"/>
        <v>0</v>
      </c>
      <c r="AD17" s="5">
        <v>0</v>
      </c>
      <c r="AE17" s="5">
        <f t="shared" si="14"/>
        <v>0</v>
      </c>
      <c r="AF17" s="5">
        <f t="shared" si="15"/>
        <v>0</v>
      </c>
      <c r="AG17" s="5">
        <v>0</v>
      </c>
      <c r="AH17" s="5">
        <f t="shared" si="16"/>
        <v>0</v>
      </c>
      <c r="AI17" s="5">
        <f t="shared" si="17"/>
        <v>0</v>
      </c>
      <c r="AJ17" s="5">
        <v>0</v>
      </c>
      <c r="AK17" s="5">
        <f t="shared" si="18"/>
        <v>0</v>
      </c>
      <c r="AL17" s="5">
        <f t="shared" si="19"/>
        <v>0</v>
      </c>
      <c r="AM17" s="5">
        <v>0</v>
      </c>
      <c r="AN17" s="5">
        <f t="shared" si="20"/>
        <v>0</v>
      </c>
      <c r="AO17" s="5">
        <f t="shared" si="21"/>
        <v>0</v>
      </c>
      <c r="AP17" s="5">
        <v>0</v>
      </c>
      <c r="AQ17" s="5">
        <f t="shared" si="22"/>
        <v>0</v>
      </c>
      <c r="AR17" s="5">
        <f t="shared" si="23"/>
        <v>0</v>
      </c>
      <c r="AS17" s="5">
        <v>0</v>
      </c>
      <c r="AT17" s="5">
        <f t="shared" si="24"/>
        <v>0</v>
      </c>
      <c r="AU17" s="5">
        <f t="shared" si="25"/>
        <v>0</v>
      </c>
      <c r="AV17" s="5">
        <v>0</v>
      </c>
      <c r="AW17" s="5">
        <f t="shared" si="26"/>
        <v>0</v>
      </c>
      <c r="AX17" s="5">
        <f t="shared" si="27"/>
        <v>0</v>
      </c>
      <c r="AY17" s="5">
        <v>0</v>
      </c>
      <c r="AZ17" s="5">
        <f t="shared" si="28"/>
        <v>0</v>
      </c>
      <c r="BA17" s="5">
        <f t="shared" si="29"/>
        <v>0</v>
      </c>
      <c r="BB17" s="5">
        <v>0</v>
      </c>
      <c r="BC17" s="5">
        <f t="shared" si="30"/>
        <v>0</v>
      </c>
      <c r="BD17" s="5">
        <f t="shared" si="31"/>
        <v>0</v>
      </c>
      <c r="BE17" s="5">
        <v>0</v>
      </c>
      <c r="BF17" s="5">
        <f t="shared" si="32"/>
        <v>0</v>
      </c>
      <c r="BG17" s="5">
        <f t="shared" si="33"/>
        <v>0</v>
      </c>
      <c r="BH17" s="5">
        <v>0</v>
      </c>
      <c r="BI17" s="5">
        <f t="shared" si="34"/>
        <v>0</v>
      </c>
      <c r="BJ17" s="5">
        <f t="shared" si="35"/>
        <v>0</v>
      </c>
      <c r="BK17" s="5">
        <v>0</v>
      </c>
      <c r="BL17" s="5">
        <f t="shared" si="36"/>
        <v>0</v>
      </c>
      <c r="BM17" s="5">
        <f t="shared" si="37"/>
        <v>0</v>
      </c>
      <c r="BN17" s="5">
        <v>0</v>
      </c>
      <c r="BO17" s="5">
        <f t="shared" si="40"/>
        <v>0</v>
      </c>
      <c r="BP17" s="5">
        <f t="shared" si="41"/>
        <v>0</v>
      </c>
      <c r="BQ17" s="5">
        <v>0</v>
      </c>
      <c r="BR17" s="5">
        <f t="shared" si="42"/>
        <v>0</v>
      </c>
      <c r="BS17" s="5">
        <f t="shared" si="43"/>
        <v>0</v>
      </c>
      <c r="BT17" s="5">
        <v>0</v>
      </c>
      <c r="BU17" s="5">
        <f t="shared" si="44"/>
        <v>0</v>
      </c>
      <c r="BV17" s="5">
        <f t="shared" si="45"/>
        <v>0</v>
      </c>
      <c r="BW17" s="5">
        <v>0</v>
      </c>
      <c r="BX17" s="5">
        <f t="shared" si="46"/>
        <v>0</v>
      </c>
      <c r="BY17" s="5">
        <f t="shared" si="47"/>
        <v>0</v>
      </c>
      <c r="BZ17" s="5">
        <v>0</v>
      </c>
      <c r="CA17" s="5">
        <f t="shared" si="48"/>
        <v>0</v>
      </c>
      <c r="CB17" s="5">
        <f t="shared" si="49"/>
        <v>0</v>
      </c>
      <c r="CC17" s="5">
        <v>0</v>
      </c>
      <c r="CD17" s="5">
        <f t="shared" si="50"/>
        <v>0</v>
      </c>
      <c r="CE17" s="5">
        <f t="shared" si="51"/>
        <v>0</v>
      </c>
      <c r="CF17" s="5">
        <v>0</v>
      </c>
      <c r="CG17" s="5">
        <f t="shared" si="52"/>
        <v>0</v>
      </c>
      <c r="CH17" s="5">
        <f t="shared" si="53"/>
        <v>0</v>
      </c>
      <c r="CI17" s="5">
        <v>0</v>
      </c>
      <c r="CJ17" s="5">
        <f t="shared" si="54"/>
        <v>0</v>
      </c>
      <c r="CK17" s="5">
        <f t="shared" si="55"/>
        <v>0</v>
      </c>
      <c r="CL17" s="5">
        <v>0</v>
      </c>
      <c r="CM17" s="5">
        <f t="shared" si="56"/>
        <v>0</v>
      </c>
      <c r="CN17" s="5">
        <f t="shared" si="57"/>
        <v>0</v>
      </c>
      <c r="CO17" s="5">
        <v>0</v>
      </c>
      <c r="CP17" s="5">
        <f t="shared" si="58"/>
        <v>0</v>
      </c>
      <c r="CQ17" s="5">
        <f t="shared" si="59"/>
        <v>0</v>
      </c>
      <c r="CR17" s="5">
        <v>0</v>
      </c>
      <c r="CS17" s="5">
        <f t="shared" si="60"/>
        <v>0</v>
      </c>
      <c r="CT17" s="5">
        <f t="shared" si="61"/>
        <v>0</v>
      </c>
      <c r="CU17" s="5">
        <v>0</v>
      </c>
      <c r="CV17" s="5">
        <f t="shared" si="62"/>
        <v>0</v>
      </c>
      <c r="CW17" s="5">
        <f t="shared" si="63"/>
        <v>0</v>
      </c>
      <c r="CX17" s="5">
        <v>0</v>
      </c>
      <c r="CY17" s="5">
        <f t="shared" si="64"/>
        <v>0</v>
      </c>
      <c r="CZ17" s="5">
        <f t="shared" si="65"/>
        <v>0</v>
      </c>
      <c r="DA17" s="5">
        <v>0</v>
      </c>
      <c r="DB17" s="5">
        <f t="shared" si="66"/>
        <v>0</v>
      </c>
      <c r="DC17" s="5">
        <f t="shared" si="67"/>
        <v>0</v>
      </c>
      <c r="DD17" s="5">
        <v>0</v>
      </c>
      <c r="DE17" s="5">
        <f t="shared" si="68"/>
        <v>0</v>
      </c>
      <c r="DF17" s="5">
        <f t="shared" si="69"/>
        <v>0</v>
      </c>
      <c r="DG17" s="5">
        <v>0</v>
      </c>
      <c r="DH17" s="5">
        <f t="shared" si="70"/>
        <v>0</v>
      </c>
      <c r="DI17" s="5">
        <f t="shared" si="71"/>
        <v>0</v>
      </c>
      <c r="DJ17" s="5">
        <v>0</v>
      </c>
      <c r="DK17" s="5">
        <f t="shared" si="72"/>
        <v>0</v>
      </c>
      <c r="DL17" s="5">
        <f t="shared" si="73"/>
        <v>0</v>
      </c>
      <c r="DM17" s="5">
        <v>0</v>
      </c>
      <c r="DN17" s="5">
        <f t="shared" si="74"/>
        <v>0</v>
      </c>
      <c r="DO17" s="5">
        <f t="shared" si="75"/>
        <v>0</v>
      </c>
      <c r="DP17" s="5">
        <v>0</v>
      </c>
      <c r="DQ17" s="5">
        <f t="shared" si="76"/>
        <v>0</v>
      </c>
      <c r="DR17" s="5">
        <f t="shared" si="77"/>
        <v>0</v>
      </c>
      <c r="DS17" s="5">
        <v>0</v>
      </c>
      <c r="DT17" s="5">
        <f t="shared" si="78"/>
        <v>0</v>
      </c>
      <c r="DU17" s="5">
        <f t="shared" si="79"/>
        <v>0</v>
      </c>
      <c r="DV17" s="5">
        <v>0</v>
      </c>
      <c r="DW17" s="5">
        <f t="shared" si="80"/>
        <v>0</v>
      </c>
      <c r="DX17" s="5">
        <f t="shared" si="81"/>
        <v>0</v>
      </c>
      <c r="DY17" s="5">
        <v>0</v>
      </c>
      <c r="DZ17" s="5">
        <f t="shared" si="82"/>
        <v>0</v>
      </c>
      <c r="EA17" s="5">
        <f t="shared" si="83"/>
        <v>0</v>
      </c>
      <c r="EB17" s="5">
        <v>0</v>
      </c>
      <c r="EC17" s="5">
        <f t="shared" si="84"/>
        <v>0</v>
      </c>
      <c r="ED17" s="5">
        <f t="shared" si="85"/>
        <v>0</v>
      </c>
      <c r="EE17" s="5">
        <v>0</v>
      </c>
      <c r="EF17" s="5">
        <f t="shared" si="86"/>
        <v>0</v>
      </c>
      <c r="EG17" s="5">
        <f t="shared" si="87"/>
        <v>0</v>
      </c>
      <c r="EI17" s="138">
        <f t="shared" ca="1" si="88"/>
        <v>0</v>
      </c>
      <c r="EJ17" s="138">
        <f t="shared" ca="1" si="89"/>
        <v>0</v>
      </c>
      <c r="EK17" s="138">
        <f t="shared" ca="1" si="90"/>
        <v>0</v>
      </c>
    </row>
    <row r="18" spans="1:141" x14ac:dyDescent="0.2">
      <c r="A18" s="109" t="s">
        <v>135</v>
      </c>
      <c r="B18" s="109" t="str">
        <f t="shared" si="38"/>
        <v>CAGE</v>
      </c>
      <c r="C18" s="109" t="s">
        <v>14</v>
      </c>
      <c r="D18" s="109" t="s">
        <v>77</v>
      </c>
      <c r="E18" s="109" t="s">
        <v>136</v>
      </c>
      <c r="F18" s="109" t="str">
        <f>D18&amp;E18&amp;C18</f>
        <v>DSTMPPCCAGE</v>
      </c>
      <c r="G18" s="109" t="str">
        <f>E18&amp;C18</f>
        <v>STMPPCCAGE</v>
      </c>
      <c r="H18" s="15"/>
      <c r="I18" s="15">
        <f>I12</f>
        <v>5.0707313508212816E-2</v>
      </c>
      <c r="J18" s="5">
        <v>0</v>
      </c>
      <c r="K18" s="5">
        <f t="shared" si="1"/>
        <v>0</v>
      </c>
      <c r="L18" s="5">
        <v>0</v>
      </c>
      <c r="M18" s="5">
        <f t="shared" si="2"/>
        <v>0</v>
      </c>
      <c r="N18" s="5">
        <f t="shared" si="3"/>
        <v>0</v>
      </c>
      <c r="O18" s="5">
        <v>0</v>
      </c>
      <c r="P18" s="5">
        <f t="shared" si="4"/>
        <v>0</v>
      </c>
      <c r="Q18" s="5">
        <f t="shared" si="5"/>
        <v>0</v>
      </c>
      <c r="R18" s="5">
        <v>0</v>
      </c>
      <c r="S18" s="5">
        <f t="shared" si="6"/>
        <v>0</v>
      </c>
      <c r="T18" s="5">
        <f t="shared" si="7"/>
        <v>0</v>
      </c>
      <c r="U18" s="5">
        <v>0</v>
      </c>
      <c r="V18" s="5">
        <f t="shared" si="8"/>
        <v>0</v>
      </c>
      <c r="W18" s="5">
        <f t="shared" si="9"/>
        <v>0</v>
      </c>
      <c r="X18" s="5">
        <v>0</v>
      </c>
      <c r="Y18" s="5">
        <f t="shared" si="10"/>
        <v>0</v>
      </c>
      <c r="Z18" s="5">
        <f t="shared" si="11"/>
        <v>0</v>
      </c>
      <c r="AA18" s="5">
        <v>0</v>
      </c>
      <c r="AB18" s="5">
        <f t="shared" si="12"/>
        <v>0</v>
      </c>
      <c r="AC18" s="5">
        <f t="shared" si="13"/>
        <v>0</v>
      </c>
      <c r="AD18" s="5">
        <v>0</v>
      </c>
      <c r="AE18" s="5">
        <f t="shared" si="14"/>
        <v>0</v>
      </c>
      <c r="AF18" s="5">
        <f t="shared" si="15"/>
        <v>0</v>
      </c>
      <c r="AG18" s="5">
        <v>0</v>
      </c>
      <c r="AH18" s="5">
        <f t="shared" si="16"/>
        <v>0</v>
      </c>
      <c r="AI18" s="5">
        <f t="shared" si="17"/>
        <v>0</v>
      </c>
      <c r="AJ18" s="5">
        <v>0</v>
      </c>
      <c r="AK18" s="5">
        <f t="shared" si="18"/>
        <v>0</v>
      </c>
      <c r="AL18" s="5">
        <f t="shared" si="19"/>
        <v>0</v>
      </c>
      <c r="AM18" s="5">
        <v>335165</v>
      </c>
      <c r="AN18" s="5">
        <f t="shared" si="20"/>
        <v>335165</v>
      </c>
      <c r="AO18" s="5">
        <f t="shared" si="21"/>
        <v>708.13819716583941</v>
      </c>
      <c r="AP18" s="5">
        <v>0</v>
      </c>
      <c r="AQ18" s="5">
        <f t="shared" si="22"/>
        <v>335165</v>
      </c>
      <c r="AR18" s="5">
        <f t="shared" si="23"/>
        <v>1416.2763943316788</v>
      </c>
      <c r="AS18" s="5">
        <v>0</v>
      </c>
      <c r="AT18" s="5">
        <f t="shared" si="24"/>
        <v>335165</v>
      </c>
      <c r="AU18" s="5">
        <f t="shared" si="25"/>
        <v>1416.2763943316788</v>
      </c>
      <c r="AV18" s="5">
        <v>0</v>
      </c>
      <c r="AW18" s="5">
        <f t="shared" si="26"/>
        <v>335165</v>
      </c>
      <c r="AX18" s="5">
        <f t="shared" si="27"/>
        <v>1416.2763943316788</v>
      </c>
      <c r="AY18" s="5">
        <v>0</v>
      </c>
      <c r="AZ18" s="5">
        <f t="shared" si="28"/>
        <v>335165</v>
      </c>
      <c r="BA18" s="5">
        <f t="shared" si="29"/>
        <v>1416.2763943316788</v>
      </c>
      <c r="BB18" s="5">
        <v>0</v>
      </c>
      <c r="BC18" s="5">
        <f t="shared" si="30"/>
        <v>335165</v>
      </c>
      <c r="BD18" s="5">
        <f t="shared" si="31"/>
        <v>1416.2763943316788</v>
      </c>
      <c r="BE18" s="5">
        <v>0</v>
      </c>
      <c r="BF18" s="5">
        <f t="shared" si="32"/>
        <v>335165</v>
      </c>
      <c r="BG18" s="5">
        <f t="shared" si="33"/>
        <v>1416.2763943316788</v>
      </c>
      <c r="BH18" s="5">
        <v>0</v>
      </c>
      <c r="BI18" s="5">
        <f t="shared" si="34"/>
        <v>335165</v>
      </c>
      <c r="BJ18" s="5">
        <f t="shared" si="35"/>
        <v>1416.2763943316788</v>
      </c>
      <c r="BK18" s="5">
        <v>820831.99999999988</v>
      </c>
      <c r="BL18" s="5">
        <f t="shared" si="36"/>
        <v>1155997</v>
      </c>
      <c r="BM18" s="5">
        <f t="shared" si="37"/>
        <v>3150.5341260639016</v>
      </c>
      <c r="BN18" s="5">
        <v>0</v>
      </c>
      <c r="BO18" s="5">
        <f t="shared" si="40"/>
        <v>1155997</v>
      </c>
      <c r="BP18" s="5">
        <f t="shared" si="41"/>
        <v>4884.7918577961236</v>
      </c>
      <c r="BQ18" s="5">
        <v>0</v>
      </c>
      <c r="BR18" s="5">
        <f t="shared" si="42"/>
        <v>1155997</v>
      </c>
      <c r="BS18" s="5">
        <f t="shared" si="43"/>
        <v>4884.7918577961236</v>
      </c>
      <c r="BT18" s="5">
        <v>0</v>
      </c>
      <c r="BU18" s="5">
        <f t="shared" si="44"/>
        <v>1155997</v>
      </c>
      <c r="BV18" s="5">
        <f t="shared" si="45"/>
        <v>4884.7918577961236</v>
      </c>
      <c r="BW18" s="5">
        <v>0</v>
      </c>
      <c r="BX18" s="5">
        <f t="shared" si="46"/>
        <v>1155997</v>
      </c>
      <c r="BY18" s="5">
        <f t="shared" si="47"/>
        <v>4884.7918577961236</v>
      </c>
      <c r="BZ18" s="5">
        <v>0</v>
      </c>
      <c r="CA18" s="5">
        <f t="shared" si="48"/>
        <v>1155997</v>
      </c>
      <c r="CB18" s="5">
        <f t="shared" si="49"/>
        <v>4884.7918577961236</v>
      </c>
      <c r="CC18" s="5">
        <v>0</v>
      </c>
      <c r="CD18" s="5">
        <f t="shared" si="50"/>
        <v>1155997</v>
      </c>
      <c r="CE18" s="5">
        <f t="shared" si="51"/>
        <v>4884.7918577961236</v>
      </c>
      <c r="CF18" s="5">
        <v>689025.64999999502</v>
      </c>
      <c r="CG18" s="5">
        <f t="shared" si="52"/>
        <v>1845022.649999995</v>
      </c>
      <c r="CH18" s="5">
        <f t="shared" si="53"/>
        <v>6340.5685098690346</v>
      </c>
      <c r="CI18" s="5">
        <v>0</v>
      </c>
      <c r="CJ18" s="5">
        <f t="shared" si="54"/>
        <v>1845022.649999995</v>
      </c>
      <c r="CK18" s="5">
        <f t="shared" si="55"/>
        <v>7796.3451619419466</v>
      </c>
      <c r="CL18" s="5">
        <v>0</v>
      </c>
      <c r="CM18" s="5">
        <f t="shared" si="56"/>
        <v>1845022.649999995</v>
      </c>
      <c r="CN18" s="5">
        <f t="shared" si="57"/>
        <v>7796.3451619419466</v>
      </c>
      <c r="CO18" s="5">
        <v>0</v>
      </c>
      <c r="CP18" s="5">
        <f t="shared" si="58"/>
        <v>1845022.649999995</v>
      </c>
      <c r="CQ18" s="5">
        <f t="shared" si="59"/>
        <v>7796.3451619419466</v>
      </c>
      <c r="CR18" s="5">
        <v>0</v>
      </c>
      <c r="CS18" s="5">
        <f t="shared" si="60"/>
        <v>1845022.649999995</v>
      </c>
      <c r="CT18" s="5">
        <f t="shared" si="61"/>
        <v>7796.3451619419466</v>
      </c>
      <c r="CU18" s="5">
        <v>0</v>
      </c>
      <c r="CV18" s="5">
        <f t="shared" si="62"/>
        <v>1845022.649999995</v>
      </c>
      <c r="CW18" s="5">
        <f t="shared" si="63"/>
        <v>7796.3451619419466</v>
      </c>
      <c r="CX18" s="5">
        <v>0</v>
      </c>
      <c r="CY18" s="5">
        <f t="shared" si="64"/>
        <v>1845022.649999995</v>
      </c>
      <c r="CZ18" s="5">
        <f t="shared" si="65"/>
        <v>7796.3451619419466</v>
      </c>
      <c r="DA18" s="5">
        <v>0</v>
      </c>
      <c r="DB18" s="5">
        <f t="shared" si="66"/>
        <v>1845022.649999995</v>
      </c>
      <c r="DC18" s="5">
        <f t="shared" si="67"/>
        <v>7796.3451619419466</v>
      </c>
      <c r="DD18" s="5">
        <v>0</v>
      </c>
      <c r="DE18" s="5">
        <f t="shared" si="68"/>
        <v>1845022.649999995</v>
      </c>
      <c r="DF18" s="5">
        <f t="shared" si="69"/>
        <v>7796.3451619419466</v>
      </c>
      <c r="DG18" s="5">
        <v>0</v>
      </c>
      <c r="DH18" s="5">
        <f t="shared" si="70"/>
        <v>1845022.649999995</v>
      </c>
      <c r="DI18" s="5">
        <f t="shared" si="71"/>
        <v>7796.3451619419466</v>
      </c>
      <c r="DJ18" s="5">
        <v>0</v>
      </c>
      <c r="DK18" s="5">
        <f t="shared" si="72"/>
        <v>1845022.649999995</v>
      </c>
      <c r="DL18" s="5">
        <f t="shared" si="73"/>
        <v>7796.3451619419466</v>
      </c>
      <c r="DM18" s="5">
        <v>0</v>
      </c>
      <c r="DN18" s="5">
        <f t="shared" si="74"/>
        <v>1845022.649999995</v>
      </c>
      <c r="DO18" s="5">
        <f t="shared" si="75"/>
        <v>7796.3451619419466</v>
      </c>
      <c r="DP18" s="5">
        <v>0</v>
      </c>
      <c r="DQ18" s="5">
        <f t="shared" si="76"/>
        <v>1845022.649999995</v>
      </c>
      <c r="DR18" s="5">
        <f t="shared" si="77"/>
        <v>7796.3451619419466</v>
      </c>
      <c r="DS18" s="5">
        <v>0</v>
      </c>
      <c r="DT18" s="5">
        <f t="shared" si="78"/>
        <v>1845022.649999995</v>
      </c>
      <c r="DU18" s="5">
        <f t="shared" si="79"/>
        <v>7796.3451619419466</v>
      </c>
      <c r="DV18" s="5">
        <v>0</v>
      </c>
      <c r="DW18" s="5">
        <f t="shared" si="80"/>
        <v>1845022.649999995</v>
      </c>
      <c r="DX18" s="5">
        <f t="shared" si="81"/>
        <v>7796.3451619419466</v>
      </c>
      <c r="DY18" s="5">
        <v>0</v>
      </c>
      <c r="DZ18" s="5">
        <f t="shared" si="82"/>
        <v>1845022.649999995</v>
      </c>
      <c r="EA18" s="5">
        <f t="shared" si="83"/>
        <v>7796.3451619419466</v>
      </c>
      <c r="EB18" s="5">
        <v>0</v>
      </c>
      <c r="EC18" s="5">
        <f t="shared" si="84"/>
        <v>1845022.649999995</v>
      </c>
      <c r="ED18" s="5">
        <f t="shared" si="85"/>
        <v>7796.3451619419466</v>
      </c>
      <c r="EE18" s="5">
        <v>0</v>
      </c>
      <c r="EF18" s="5">
        <f t="shared" si="86"/>
        <v>1845022.649999995</v>
      </c>
      <c r="EG18" s="5">
        <f t="shared" si="87"/>
        <v>7796.3451619419466</v>
      </c>
      <c r="EI18" s="138">
        <f t="shared" ca="1" si="88"/>
        <v>74631.045466355528</v>
      </c>
      <c r="EJ18" s="138">
        <f t="shared" ca="1" si="89"/>
        <v>18925.09647694786</v>
      </c>
      <c r="EK18" s="138">
        <f t="shared" ca="1" si="90"/>
        <v>93556.141943303388</v>
      </c>
    </row>
    <row r="19" spans="1:141" x14ac:dyDescent="0.2">
      <c r="A19" s="109" t="s">
        <v>135</v>
      </c>
      <c r="B19" s="109" t="str">
        <f t="shared" si="38"/>
        <v>CAGW</v>
      </c>
      <c r="C19" s="109" t="s">
        <v>15</v>
      </c>
      <c r="D19" s="109" t="s">
        <v>77</v>
      </c>
      <c r="E19" s="109" t="s">
        <v>136</v>
      </c>
      <c r="F19" s="109" t="str">
        <f>D19&amp;E19&amp;C19</f>
        <v>DSTMPPCCAGW</v>
      </c>
      <c r="G19" s="109" t="str">
        <f>E19&amp;C19</f>
        <v>STMPPCCAGW</v>
      </c>
      <c r="H19" s="15"/>
      <c r="I19" s="15">
        <f>I13</f>
        <v>0.1761636892887572</v>
      </c>
      <c r="J19" s="5">
        <v>0</v>
      </c>
      <c r="K19" s="5">
        <f t="shared" si="1"/>
        <v>0</v>
      </c>
      <c r="L19" s="5">
        <v>0</v>
      </c>
      <c r="M19" s="5">
        <f t="shared" si="2"/>
        <v>0</v>
      </c>
      <c r="N19" s="5">
        <f t="shared" si="3"/>
        <v>0</v>
      </c>
      <c r="O19" s="5">
        <v>0</v>
      </c>
      <c r="P19" s="5">
        <f t="shared" si="4"/>
        <v>0</v>
      </c>
      <c r="Q19" s="5">
        <f t="shared" si="5"/>
        <v>0</v>
      </c>
      <c r="R19" s="5">
        <v>0</v>
      </c>
      <c r="S19" s="5">
        <f t="shared" si="6"/>
        <v>0</v>
      </c>
      <c r="T19" s="5">
        <f t="shared" si="7"/>
        <v>0</v>
      </c>
      <c r="U19" s="5">
        <v>0</v>
      </c>
      <c r="V19" s="5">
        <f t="shared" si="8"/>
        <v>0</v>
      </c>
      <c r="W19" s="5">
        <f t="shared" si="9"/>
        <v>0</v>
      </c>
      <c r="X19" s="5">
        <v>0</v>
      </c>
      <c r="Y19" s="5">
        <f t="shared" si="10"/>
        <v>0</v>
      </c>
      <c r="Z19" s="5">
        <f t="shared" si="11"/>
        <v>0</v>
      </c>
      <c r="AA19" s="5">
        <v>0</v>
      </c>
      <c r="AB19" s="5">
        <f t="shared" si="12"/>
        <v>0</v>
      </c>
      <c r="AC19" s="5">
        <f t="shared" si="13"/>
        <v>0</v>
      </c>
      <c r="AD19" s="5">
        <v>0</v>
      </c>
      <c r="AE19" s="5">
        <f t="shared" si="14"/>
        <v>0</v>
      </c>
      <c r="AF19" s="5">
        <f t="shared" si="15"/>
        <v>0</v>
      </c>
      <c r="AG19" s="5">
        <v>0</v>
      </c>
      <c r="AH19" s="5">
        <f t="shared" si="16"/>
        <v>0</v>
      </c>
      <c r="AI19" s="5">
        <f t="shared" si="17"/>
        <v>0</v>
      </c>
      <c r="AJ19" s="5">
        <v>0</v>
      </c>
      <c r="AK19" s="5">
        <f t="shared" si="18"/>
        <v>0</v>
      </c>
      <c r="AL19" s="5">
        <f t="shared" si="19"/>
        <v>0</v>
      </c>
      <c r="AM19" s="5">
        <v>0</v>
      </c>
      <c r="AN19" s="5">
        <f t="shared" si="20"/>
        <v>0</v>
      </c>
      <c r="AO19" s="5">
        <f t="shared" si="21"/>
        <v>0</v>
      </c>
      <c r="AP19" s="5">
        <v>0</v>
      </c>
      <c r="AQ19" s="5">
        <f t="shared" si="22"/>
        <v>0</v>
      </c>
      <c r="AR19" s="5">
        <f t="shared" si="23"/>
        <v>0</v>
      </c>
      <c r="AS19" s="5">
        <v>0</v>
      </c>
      <c r="AT19" s="5">
        <f t="shared" si="24"/>
        <v>0</v>
      </c>
      <c r="AU19" s="5">
        <f t="shared" si="25"/>
        <v>0</v>
      </c>
      <c r="AV19" s="5">
        <v>0</v>
      </c>
      <c r="AW19" s="5">
        <f t="shared" si="26"/>
        <v>0</v>
      </c>
      <c r="AX19" s="5">
        <f t="shared" si="27"/>
        <v>0</v>
      </c>
      <c r="AY19" s="5">
        <v>0</v>
      </c>
      <c r="AZ19" s="5">
        <f t="shared" si="28"/>
        <v>0</v>
      </c>
      <c r="BA19" s="5">
        <f t="shared" si="29"/>
        <v>0</v>
      </c>
      <c r="BB19" s="5">
        <v>0</v>
      </c>
      <c r="BC19" s="5">
        <f t="shared" si="30"/>
        <v>0</v>
      </c>
      <c r="BD19" s="5">
        <f t="shared" si="31"/>
        <v>0</v>
      </c>
      <c r="BE19" s="5">
        <v>0</v>
      </c>
      <c r="BF19" s="5">
        <f t="shared" si="32"/>
        <v>0</v>
      </c>
      <c r="BG19" s="5">
        <f t="shared" si="33"/>
        <v>0</v>
      </c>
      <c r="BH19" s="5">
        <v>0</v>
      </c>
      <c r="BI19" s="5">
        <f t="shared" si="34"/>
        <v>0</v>
      </c>
      <c r="BJ19" s="5">
        <f t="shared" si="35"/>
        <v>0</v>
      </c>
      <c r="BK19" s="5">
        <v>0</v>
      </c>
      <c r="BL19" s="5">
        <f t="shared" si="36"/>
        <v>0</v>
      </c>
      <c r="BM19" s="5">
        <f t="shared" si="37"/>
        <v>0</v>
      </c>
      <c r="BN19" s="5">
        <v>0</v>
      </c>
      <c r="BO19" s="5">
        <f t="shared" si="40"/>
        <v>0</v>
      </c>
      <c r="BP19" s="5">
        <f t="shared" si="41"/>
        <v>0</v>
      </c>
      <c r="BQ19" s="5">
        <v>0</v>
      </c>
      <c r="BR19" s="5">
        <f t="shared" si="42"/>
        <v>0</v>
      </c>
      <c r="BS19" s="5">
        <f t="shared" si="43"/>
        <v>0</v>
      </c>
      <c r="BT19" s="5">
        <v>0</v>
      </c>
      <c r="BU19" s="5">
        <f t="shared" si="44"/>
        <v>0</v>
      </c>
      <c r="BV19" s="5">
        <f t="shared" si="45"/>
        <v>0</v>
      </c>
      <c r="BW19" s="5">
        <v>0</v>
      </c>
      <c r="BX19" s="5">
        <f t="shared" si="46"/>
        <v>0</v>
      </c>
      <c r="BY19" s="5">
        <f t="shared" si="47"/>
        <v>0</v>
      </c>
      <c r="BZ19" s="5">
        <v>0</v>
      </c>
      <c r="CA19" s="5">
        <f t="shared" si="48"/>
        <v>0</v>
      </c>
      <c r="CB19" s="5">
        <f t="shared" si="49"/>
        <v>0</v>
      </c>
      <c r="CC19" s="5">
        <v>0</v>
      </c>
      <c r="CD19" s="5">
        <f t="shared" si="50"/>
        <v>0</v>
      </c>
      <c r="CE19" s="5">
        <f t="shared" si="51"/>
        <v>0</v>
      </c>
      <c r="CF19" s="5">
        <v>0</v>
      </c>
      <c r="CG19" s="5">
        <f t="shared" si="52"/>
        <v>0</v>
      </c>
      <c r="CH19" s="5">
        <f t="shared" si="53"/>
        <v>0</v>
      </c>
      <c r="CI19" s="5">
        <v>0</v>
      </c>
      <c r="CJ19" s="5">
        <f t="shared" si="54"/>
        <v>0</v>
      </c>
      <c r="CK19" s="5">
        <f t="shared" si="55"/>
        <v>0</v>
      </c>
      <c r="CL19" s="5">
        <v>0</v>
      </c>
      <c r="CM19" s="5">
        <f t="shared" si="56"/>
        <v>0</v>
      </c>
      <c r="CN19" s="5">
        <f t="shared" si="57"/>
        <v>0</v>
      </c>
      <c r="CO19" s="5">
        <v>0</v>
      </c>
      <c r="CP19" s="5">
        <f t="shared" si="58"/>
        <v>0</v>
      </c>
      <c r="CQ19" s="5">
        <f t="shared" si="59"/>
        <v>0</v>
      </c>
      <c r="CR19" s="5">
        <v>0</v>
      </c>
      <c r="CS19" s="5">
        <f t="shared" si="60"/>
        <v>0</v>
      </c>
      <c r="CT19" s="5">
        <f t="shared" si="61"/>
        <v>0</v>
      </c>
      <c r="CU19" s="5">
        <v>0</v>
      </c>
      <c r="CV19" s="5">
        <f t="shared" si="62"/>
        <v>0</v>
      </c>
      <c r="CW19" s="5">
        <f t="shared" si="63"/>
        <v>0</v>
      </c>
      <c r="CX19" s="5">
        <v>0</v>
      </c>
      <c r="CY19" s="5">
        <f t="shared" si="64"/>
        <v>0</v>
      </c>
      <c r="CZ19" s="5">
        <f t="shared" si="65"/>
        <v>0</v>
      </c>
      <c r="DA19" s="5">
        <v>0</v>
      </c>
      <c r="DB19" s="5">
        <f t="shared" si="66"/>
        <v>0</v>
      </c>
      <c r="DC19" s="5">
        <f t="shared" si="67"/>
        <v>0</v>
      </c>
      <c r="DD19" s="5">
        <v>0</v>
      </c>
      <c r="DE19" s="5">
        <f t="shared" si="68"/>
        <v>0</v>
      </c>
      <c r="DF19" s="5">
        <f t="shared" si="69"/>
        <v>0</v>
      </c>
      <c r="DG19" s="5">
        <v>0</v>
      </c>
      <c r="DH19" s="5">
        <f t="shared" si="70"/>
        <v>0</v>
      </c>
      <c r="DI19" s="5">
        <f t="shared" si="71"/>
        <v>0</v>
      </c>
      <c r="DJ19" s="5">
        <v>0</v>
      </c>
      <c r="DK19" s="5">
        <f t="shared" si="72"/>
        <v>0</v>
      </c>
      <c r="DL19" s="5">
        <f t="shared" si="73"/>
        <v>0</v>
      </c>
      <c r="DM19" s="5">
        <v>0</v>
      </c>
      <c r="DN19" s="5">
        <f t="shared" si="74"/>
        <v>0</v>
      </c>
      <c r="DO19" s="5">
        <f t="shared" si="75"/>
        <v>0</v>
      </c>
      <c r="DP19" s="5">
        <v>0</v>
      </c>
      <c r="DQ19" s="5">
        <f t="shared" si="76"/>
        <v>0</v>
      </c>
      <c r="DR19" s="5">
        <f t="shared" si="77"/>
        <v>0</v>
      </c>
      <c r="DS19" s="5">
        <v>0</v>
      </c>
      <c r="DT19" s="5">
        <f t="shared" si="78"/>
        <v>0</v>
      </c>
      <c r="DU19" s="5">
        <f t="shared" si="79"/>
        <v>0</v>
      </c>
      <c r="DV19" s="5">
        <v>0</v>
      </c>
      <c r="DW19" s="5">
        <f t="shared" si="80"/>
        <v>0</v>
      </c>
      <c r="DX19" s="5">
        <f t="shared" si="81"/>
        <v>0</v>
      </c>
      <c r="DY19" s="5">
        <v>0</v>
      </c>
      <c r="DZ19" s="5">
        <f t="shared" si="82"/>
        <v>0</v>
      </c>
      <c r="EA19" s="5">
        <f t="shared" si="83"/>
        <v>0</v>
      </c>
      <c r="EB19" s="5">
        <v>0</v>
      </c>
      <c r="EC19" s="5">
        <f t="shared" si="84"/>
        <v>0</v>
      </c>
      <c r="ED19" s="5">
        <f t="shared" si="85"/>
        <v>0</v>
      </c>
      <c r="EE19" s="5">
        <v>0</v>
      </c>
      <c r="EF19" s="5">
        <f t="shared" si="86"/>
        <v>0</v>
      </c>
      <c r="EG19" s="5">
        <f t="shared" si="87"/>
        <v>0</v>
      </c>
      <c r="EI19" s="138">
        <f t="shared" ca="1" si="88"/>
        <v>0</v>
      </c>
      <c r="EJ19" s="138">
        <f t="shared" ca="1" si="89"/>
        <v>0</v>
      </c>
      <c r="EK19" s="138">
        <f t="shared" ca="1" si="90"/>
        <v>0</v>
      </c>
    </row>
    <row r="20" spans="1:141" x14ac:dyDescent="0.2">
      <c r="A20" s="109" t="s">
        <v>135</v>
      </c>
      <c r="B20" s="109" t="str">
        <f t="shared" si="38"/>
        <v>JBG</v>
      </c>
      <c r="C20" s="109" t="s">
        <v>18</v>
      </c>
      <c r="D20" s="109" t="s">
        <v>77</v>
      </c>
      <c r="E20" s="109" t="s">
        <v>136</v>
      </c>
      <c r="F20" s="109" t="str">
        <f t="shared" ref="F20:F21" si="91">D20&amp;E20&amp;C20</f>
        <v>DSTMPPCJBG</v>
      </c>
      <c r="G20" s="109" t="str">
        <f t="shared" ref="G20:G21" si="92">E20&amp;C20</f>
        <v>STMPPCJBG</v>
      </c>
      <c r="H20" s="15"/>
      <c r="I20" s="15">
        <f>I21</f>
        <v>0.20210371502590635</v>
      </c>
      <c r="J20" s="5">
        <v>0</v>
      </c>
      <c r="K20" s="5">
        <f t="shared" si="1"/>
        <v>0</v>
      </c>
      <c r="L20" s="5">
        <v>0</v>
      </c>
      <c r="M20" s="5">
        <f t="shared" si="2"/>
        <v>0</v>
      </c>
      <c r="N20" s="5">
        <f t="shared" si="3"/>
        <v>0</v>
      </c>
      <c r="O20" s="5">
        <v>0</v>
      </c>
      <c r="P20" s="5">
        <f t="shared" si="4"/>
        <v>0</v>
      </c>
      <c r="Q20" s="5">
        <f t="shared" si="5"/>
        <v>0</v>
      </c>
      <c r="R20" s="5">
        <v>0</v>
      </c>
      <c r="S20" s="5">
        <f t="shared" si="6"/>
        <v>0</v>
      </c>
      <c r="T20" s="5">
        <f t="shared" si="7"/>
        <v>0</v>
      </c>
      <c r="U20" s="5">
        <v>0</v>
      </c>
      <c r="V20" s="5">
        <f t="shared" si="8"/>
        <v>0</v>
      </c>
      <c r="W20" s="5">
        <f t="shared" si="9"/>
        <v>0</v>
      </c>
      <c r="X20" s="5">
        <v>0</v>
      </c>
      <c r="Y20" s="5">
        <f t="shared" si="10"/>
        <v>0</v>
      </c>
      <c r="Z20" s="5">
        <f t="shared" si="11"/>
        <v>0</v>
      </c>
      <c r="AA20" s="5">
        <v>0</v>
      </c>
      <c r="AB20" s="5">
        <f t="shared" si="12"/>
        <v>0</v>
      </c>
      <c r="AC20" s="5">
        <f t="shared" si="13"/>
        <v>0</v>
      </c>
      <c r="AD20" s="5">
        <v>0</v>
      </c>
      <c r="AE20" s="5">
        <f t="shared" si="14"/>
        <v>0</v>
      </c>
      <c r="AF20" s="5">
        <f t="shared" si="15"/>
        <v>0</v>
      </c>
      <c r="AG20" s="5">
        <v>0</v>
      </c>
      <c r="AH20" s="5">
        <f t="shared" si="16"/>
        <v>0</v>
      </c>
      <c r="AI20" s="5">
        <f t="shared" si="17"/>
        <v>0</v>
      </c>
      <c r="AJ20" s="5">
        <v>0</v>
      </c>
      <c r="AK20" s="5">
        <f t="shared" si="18"/>
        <v>0</v>
      </c>
      <c r="AL20" s="5">
        <f t="shared" si="19"/>
        <v>0</v>
      </c>
      <c r="AM20" s="5">
        <v>0</v>
      </c>
      <c r="AN20" s="5">
        <f t="shared" si="20"/>
        <v>0</v>
      </c>
      <c r="AO20" s="5">
        <f t="shared" si="21"/>
        <v>0</v>
      </c>
      <c r="AP20" s="5">
        <v>0</v>
      </c>
      <c r="AQ20" s="5">
        <f t="shared" si="22"/>
        <v>0</v>
      </c>
      <c r="AR20" s="5">
        <f t="shared" si="23"/>
        <v>0</v>
      </c>
      <c r="AS20" s="5">
        <v>0</v>
      </c>
      <c r="AT20" s="5">
        <f t="shared" si="24"/>
        <v>0</v>
      </c>
      <c r="AU20" s="5">
        <f t="shared" si="25"/>
        <v>0</v>
      </c>
      <c r="AV20" s="5">
        <v>0</v>
      </c>
      <c r="AW20" s="5">
        <f t="shared" si="26"/>
        <v>0</v>
      </c>
      <c r="AX20" s="5">
        <f t="shared" si="27"/>
        <v>0</v>
      </c>
      <c r="AY20" s="5">
        <v>0</v>
      </c>
      <c r="AZ20" s="5">
        <f t="shared" si="28"/>
        <v>0</v>
      </c>
      <c r="BA20" s="5">
        <f t="shared" si="29"/>
        <v>0</v>
      </c>
      <c r="BB20" s="5">
        <v>0</v>
      </c>
      <c r="BC20" s="5">
        <f t="shared" si="30"/>
        <v>0</v>
      </c>
      <c r="BD20" s="5">
        <f t="shared" si="31"/>
        <v>0</v>
      </c>
      <c r="BE20" s="5">
        <v>0</v>
      </c>
      <c r="BF20" s="5">
        <f t="shared" si="32"/>
        <v>0</v>
      </c>
      <c r="BG20" s="5">
        <f t="shared" si="33"/>
        <v>0</v>
      </c>
      <c r="BH20" s="5">
        <v>0</v>
      </c>
      <c r="BI20" s="5">
        <f t="shared" si="34"/>
        <v>0</v>
      </c>
      <c r="BJ20" s="5">
        <f t="shared" si="35"/>
        <v>0</v>
      </c>
      <c r="BK20" s="5">
        <v>0</v>
      </c>
      <c r="BL20" s="5">
        <f t="shared" si="36"/>
        <v>0</v>
      </c>
      <c r="BM20" s="5">
        <f t="shared" si="37"/>
        <v>0</v>
      </c>
      <c r="BN20" s="5">
        <v>0</v>
      </c>
      <c r="BO20" s="5">
        <f t="shared" si="40"/>
        <v>0</v>
      </c>
      <c r="BP20" s="5">
        <f t="shared" si="41"/>
        <v>0</v>
      </c>
      <c r="BQ20" s="5">
        <v>0</v>
      </c>
      <c r="BR20" s="5">
        <f t="shared" si="42"/>
        <v>0</v>
      </c>
      <c r="BS20" s="5">
        <f t="shared" si="43"/>
        <v>0</v>
      </c>
      <c r="BT20" s="5">
        <v>0</v>
      </c>
      <c r="BU20" s="5">
        <f t="shared" si="44"/>
        <v>0</v>
      </c>
      <c r="BV20" s="5">
        <f t="shared" si="45"/>
        <v>0</v>
      </c>
      <c r="BW20" s="5">
        <v>0</v>
      </c>
      <c r="BX20" s="5">
        <f t="shared" si="46"/>
        <v>0</v>
      </c>
      <c r="BY20" s="5">
        <f t="shared" si="47"/>
        <v>0</v>
      </c>
      <c r="BZ20" s="5">
        <v>0</v>
      </c>
      <c r="CA20" s="5">
        <f t="shared" si="48"/>
        <v>0</v>
      </c>
      <c r="CB20" s="5">
        <f t="shared" si="49"/>
        <v>0</v>
      </c>
      <c r="CC20" s="5">
        <v>0</v>
      </c>
      <c r="CD20" s="5">
        <f t="shared" si="50"/>
        <v>0</v>
      </c>
      <c r="CE20" s="5">
        <f t="shared" si="51"/>
        <v>0</v>
      </c>
      <c r="CF20" s="5">
        <v>0</v>
      </c>
      <c r="CG20" s="5">
        <f t="shared" si="52"/>
        <v>0</v>
      </c>
      <c r="CH20" s="5">
        <f t="shared" si="53"/>
        <v>0</v>
      </c>
      <c r="CI20" s="5">
        <v>0</v>
      </c>
      <c r="CJ20" s="5">
        <f t="shared" si="54"/>
        <v>0</v>
      </c>
      <c r="CK20" s="5">
        <f t="shared" si="55"/>
        <v>0</v>
      </c>
      <c r="CL20" s="5">
        <v>0</v>
      </c>
      <c r="CM20" s="5">
        <f t="shared" si="56"/>
        <v>0</v>
      </c>
      <c r="CN20" s="5">
        <f t="shared" si="57"/>
        <v>0</v>
      </c>
      <c r="CO20" s="5">
        <v>0</v>
      </c>
      <c r="CP20" s="5">
        <f t="shared" si="58"/>
        <v>0</v>
      </c>
      <c r="CQ20" s="5">
        <f t="shared" si="59"/>
        <v>0</v>
      </c>
      <c r="CR20" s="5">
        <v>0</v>
      </c>
      <c r="CS20" s="5">
        <f t="shared" si="60"/>
        <v>0</v>
      </c>
      <c r="CT20" s="5">
        <f t="shared" si="61"/>
        <v>0</v>
      </c>
      <c r="CU20" s="5">
        <v>0</v>
      </c>
      <c r="CV20" s="5">
        <f t="shared" si="62"/>
        <v>0</v>
      </c>
      <c r="CW20" s="5">
        <f t="shared" si="63"/>
        <v>0</v>
      </c>
      <c r="CX20" s="5">
        <v>0</v>
      </c>
      <c r="CY20" s="5">
        <f t="shared" si="64"/>
        <v>0</v>
      </c>
      <c r="CZ20" s="5">
        <f t="shared" si="65"/>
        <v>0</v>
      </c>
      <c r="DA20" s="5">
        <v>0</v>
      </c>
      <c r="DB20" s="5">
        <f t="shared" si="66"/>
        <v>0</v>
      </c>
      <c r="DC20" s="5">
        <f t="shared" si="67"/>
        <v>0</v>
      </c>
      <c r="DD20" s="5">
        <v>0</v>
      </c>
      <c r="DE20" s="5">
        <f t="shared" si="68"/>
        <v>0</v>
      </c>
      <c r="DF20" s="5">
        <f t="shared" si="69"/>
        <v>0</v>
      </c>
      <c r="DG20" s="5">
        <v>0</v>
      </c>
      <c r="DH20" s="5">
        <f t="shared" si="70"/>
        <v>0</v>
      </c>
      <c r="DI20" s="5">
        <f t="shared" si="71"/>
        <v>0</v>
      </c>
      <c r="DJ20" s="5">
        <v>0</v>
      </c>
      <c r="DK20" s="5">
        <f t="shared" si="72"/>
        <v>0</v>
      </c>
      <c r="DL20" s="5">
        <f t="shared" si="73"/>
        <v>0</v>
      </c>
      <c r="DM20" s="5">
        <v>0</v>
      </c>
      <c r="DN20" s="5">
        <f t="shared" si="74"/>
        <v>0</v>
      </c>
      <c r="DO20" s="5">
        <f t="shared" si="75"/>
        <v>0</v>
      </c>
      <c r="DP20" s="5">
        <v>0</v>
      </c>
      <c r="DQ20" s="5">
        <f t="shared" si="76"/>
        <v>0</v>
      </c>
      <c r="DR20" s="5">
        <f t="shared" si="77"/>
        <v>0</v>
      </c>
      <c r="DS20" s="5">
        <v>0</v>
      </c>
      <c r="DT20" s="5">
        <f t="shared" si="78"/>
        <v>0</v>
      </c>
      <c r="DU20" s="5">
        <f t="shared" si="79"/>
        <v>0</v>
      </c>
      <c r="DV20" s="5">
        <v>0</v>
      </c>
      <c r="DW20" s="5">
        <f t="shared" si="80"/>
        <v>0</v>
      </c>
      <c r="DX20" s="5">
        <f t="shared" si="81"/>
        <v>0</v>
      </c>
      <c r="DY20" s="5">
        <v>0</v>
      </c>
      <c r="DZ20" s="5">
        <f t="shared" si="82"/>
        <v>0</v>
      </c>
      <c r="EA20" s="5">
        <f t="shared" si="83"/>
        <v>0</v>
      </c>
      <c r="EB20" s="5">
        <v>0</v>
      </c>
      <c r="EC20" s="5">
        <f t="shared" si="84"/>
        <v>0</v>
      </c>
      <c r="ED20" s="5">
        <f t="shared" si="85"/>
        <v>0</v>
      </c>
      <c r="EE20" s="5">
        <v>0</v>
      </c>
      <c r="EF20" s="5">
        <f t="shared" si="86"/>
        <v>0</v>
      </c>
      <c r="EG20" s="5">
        <f t="shared" si="87"/>
        <v>0</v>
      </c>
      <c r="EI20" s="138">
        <f t="shared" ca="1" si="88"/>
        <v>0</v>
      </c>
      <c r="EJ20" s="138">
        <f t="shared" ca="1" si="89"/>
        <v>0</v>
      </c>
      <c r="EK20" s="138">
        <f t="shared" ca="1" si="90"/>
        <v>0</v>
      </c>
    </row>
    <row r="21" spans="1:141" x14ac:dyDescent="0.2">
      <c r="A21" s="109" t="s">
        <v>83</v>
      </c>
      <c r="B21" s="109" t="str">
        <f t="shared" si="38"/>
        <v>JBG</v>
      </c>
      <c r="C21" s="109" t="s">
        <v>18</v>
      </c>
      <c r="D21" s="109" t="s">
        <v>77</v>
      </c>
      <c r="E21" s="109" t="s">
        <v>78</v>
      </c>
      <c r="F21" s="109" t="str">
        <f t="shared" si="91"/>
        <v>DSTMPJBG</v>
      </c>
      <c r="G21" s="109" t="str">
        <f t="shared" si="92"/>
        <v>STMPJBG</v>
      </c>
      <c r="H21" s="15"/>
      <c r="I21" s="15">
        <v>0.20210371502590635</v>
      </c>
      <c r="J21" s="5">
        <v>-3.7252902984619141E-8</v>
      </c>
      <c r="K21" s="5">
        <f t="shared" si="1"/>
        <v>-6.2741250739093361E-10</v>
      </c>
      <c r="L21" s="5">
        <v>0</v>
      </c>
      <c r="M21" s="5">
        <f t="shared" si="2"/>
        <v>-3.7252902984619141E-8</v>
      </c>
      <c r="N21" s="5">
        <f t="shared" si="3"/>
        <v>-6.2741250739093361E-10</v>
      </c>
      <c r="O21" s="5">
        <v>0</v>
      </c>
      <c r="P21" s="5">
        <f t="shared" si="4"/>
        <v>-3.7252902984619141E-8</v>
      </c>
      <c r="Q21" s="5">
        <f t="shared" si="5"/>
        <v>-6.2741250739093361E-10</v>
      </c>
      <c r="R21" s="5">
        <v>0</v>
      </c>
      <c r="S21" s="5">
        <f t="shared" si="6"/>
        <v>-3.7252902984619141E-8</v>
      </c>
      <c r="T21" s="5">
        <f t="shared" si="7"/>
        <v>-6.2741250739093361E-10</v>
      </c>
      <c r="U21" s="5">
        <v>0</v>
      </c>
      <c r="V21" s="5">
        <f t="shared" si="8"/>
        <v>-3.7252902984619141E-8</v>
      </c>
      <c r="W21" s="5">
        <f t="shared" si="9"/>
        <v>-6.2741250739093361E-10</v>
      </c>
      <c r="X21" s="5">
        <v>0</v>
      </c>
      <c r="Y21" s="5">
        <f t="shared" si="10"/>
        <v>-3.7252902984619141E-8</v>
      </c>
      <c r="Z21" s="5">
        <f t="shared" si="11"/>
        <v>-6.2741250739093361E-10</v>
      </c>
      <c r="AA21" s="5">
        <v>0</v>
      </c>
      <c r="AB21" s="5">
        <f t="shared" si="12"/>
        <v>-3.7252902984619141E-8</v>
      </c>
      <c r="AC21" s="5">
        <f t="shared" si="13"/>
        <v>-6.2741250739093361E-10</v>
      </c>
      <c r="AD21" s="5">
        <v>0</v>
      </c>
      <c r="AE21" s="5">
        <f t="shared" si="14"/>
        <v>-3.7252902984619141E-8</v>
      </c>
      <c r="AF21" s="5">
        <f t="shared" si="15"/>
        <v>-6.2741250739093361E-10</v>
      </c>
      <c r="AG21" s="5">
        <v>0</v>
      </c>
      <c r="AH21" s="5">
        <f t="shared" si="16"/>
        <v>-3.7252902984619141E-8</v>
      </c>
      <c r="AI21" s="5">
        <f t="shared" si="17"/>
        <v>-6.2741250739093361E-10</v>
      </c>
      <c r="AJ21" s="5">
        <v>0</v>
      </c>
      <c r="AK21" s="5">
        <f t="shared" si="18"/>
        <v>-3.7252902984619141E-8</v>
      </c>
      <c r="AL21" s="5">
        <f t="shared" si="19"/>
        <v>-6.2741250739093361E-10</v>
      </c>
      <c r="AM21" s="5">
        <v>0</v>
      </c>
      <c r="AN21" s="5">
        <f t="shared" si="20"/>
        <v>-3.7252902984619141E-8</v>
      </c>
      <c r="AO21" s="5">
        <f t="shared" si="21"/>
        <v>-6.2741250739093361E-10</v>
      </c>
      <c r="AP21" s="5">
        <v>0</v>
      </c>
      <c r="AQ21" s="5">
        <f t="shared" si="22"/>
        <v>-3.7252902984619141E-8</v>
      </c>
      <c r="AR21" s="5">
        <f t="shared" si="23"/>
        <v>-6.2741250739093361E-10</v>
      </c>
      <c r="AS21" s="5">
        <v>0</v>
      </c>
      <c r="AT21" s="5">
        <f t="shared" si="24"/>
        <v>-3.7252902984619141E-8</v>
      </c>
      <c r="AU21" s="5">
        <f t="shared" si="25"/>
        <v>-6.2741250739093361E-10</v>
      </c>
      <c r="AV21" s="5">
        <v>0</v>
      </c>
      <c r="AW21" s="5">
        <f t="shared" si="26"/>
        <v>-3.7252902984619141E-8</v>
      </c>
      <c r="AX21" s="5">
        <f t="shared" si="27"/>
        <v>-6.2741250739093361E-10</v>
      </c>
      <c r="AY21" s="5">
        <v>0</v>
      </c>
      <c r="AZ21" s="5">
        <f t="shared" si="28"/>
        <v>-3.7252902984619141E-8</v>
      </c>
      <c r="BA21" s="5">
        <f t="shared" si="29"/>
        <v>-6.2741250739093361E-10</v>
      </c>
      <c r="BB21" s="5">
        <v>0</v>
      </c>
      <c r="BC21" s="5">
        <f t="shared" si="30"/>
        <v>-3.7252902984619141E-8</v>
      </c>
      <c r="BD21" s="5">
        <f t="shared" si="31"/>
        <v>-6.2741250739093361E-10</v>
      </c>
      <c r="BE21" s="5">
        <v>0</v>
      </c>
      <c r="BF21" s="5">
        <f t="shared" si="32"/>
        <v>-3.7252902984619141E-8</v>
      </c>
      <c r="BG21" s="5">
        <f t="shared" si="33"/>
        <v>-6.2741250739093361E-10</v>
      </c>
      <c r="BH21" s="5">
        <v>0</v>
      </c>
      <c r="BI21" s="5">
        <f t="shared" si="34"/>
        <v>-3.7252902984619141E-8</v>
      </c>
      <c r="BJ21" s="5">
        <f t="shared" si="35"/>
        <v>-6.2741250739093361E-10</v>
      </c>
      <c r="BK21" s="5">
        <v>0</v>
      </c>
      <c r="BL21" s="5">
        <f t="shared" si="36"/>
        <v>-3.7252902984619141E-8</v>
      </c>
      <c r="BM21" s="5">
        <f t="shared" si="37"/>
        <v>-6.2741250739093361E-10</v>
      </c>
      <c r="BN21" s="5">
        <v>0</v>
      </c>
      <c r="BO21" s="5">
        <f t="shared" si="40"/>
        <v>-3.7252902984619141E-8</v>
      </c>
      <c r="BP21" s="5">
        <f t="shared" si="41"/>
        <v>-6.2741250739093361E-10</v>
      </c>
      <c r="BQ21" s="5">
        <v>0</v>
      </c>
      <c r="BR21" s="5">
        <f t="shared" si="42"/>
        <v>-3.7252902984619141E-8</v>
      </c>
      <c r="BS21" s="5">
        <f t="shared" si="43"/>
        <v>-6.2741250739093361E-10</v>
      </c>
      <c r="BT21" s="5">
        <v>0</v>
      </c>
      <c r="BU21" s="5">
        <f t="shared" si="44"/>
        <v>-3.7252902984619141E-8</v>
      </c>
      <c r="BV21" s="5">
        <f t="shared" si="45"/>
        <v>-6.2741250739093361E-10</v>
      </c>
      <c r="BW21" s="5">
        <v>0</v>
      </c>
      <c r="BX21" s="5">
        <f t="shared" si="46"/>
        <v>-3.7252902984619141E-8</v>
      </c>
      <c r="BY21" s="5">
        <f t="shared" si="47"/>
        <v>-6.2741250739093361E-10</v>
      </c>
      <c r="BZ21" s="5">
        <v>0</v>
      </c>
      <c r="CA21" s="5">
        <f t="shared" si="48"/>
        <v>-3.7252902984619141E-8</v>
      </c>
      <c r="CB21" s="5">
        <f t="shared" si="49"/>
        <v>-6.2741250739093361E-10</v>
      </c>
      <c r="CC21" s="5">
        <v>0</v>
      </c>
      <c r="CD21" s="5">
        <f t="shared" si="50"/>
        <v>-3.7252902984619141E-8</v>
      </c>
      <c r="CE21" s="5">
        <f t="shared" si="51"/>
        <v>-6.2741250739093361E-10</v>
      </c>
      <c r="CF21" s="5">
        <v>0</v>
      </c>
      <c r="CG21" s="5">
        <f t="shared" si="52"/>
        <v>-3.7252902984619141E-8</v>
      </c>
      <c r="CH21" s="5">
        <f t="shared" si="53"/>
        <v>-6.2741250739093361E-10</v>
      </c>
      <c r="CI21" s="5">
        <v>0</v>
      </c>
      <c r="CJ21" s="5">
        <f t="shared" si="54"/>
        <v>-3.7252902984619141E-8</v>
      </c>
      <c r="CK21" s="5">
        <f t="shared" si="55"/>
        <v>-6.2741250739093361E-10</v>
      </c>
      <c r="CL21" s="5">
        <v>0</v>
      </c>
      <c r="CM21" s="5">
        <f t="shared" si="56"/>
        <v>-3.7252902984619141E-8</v>
      </c>
      <c r="CN21" s="5">
        <f t="shared" si="57"/>
        <v>-6.2741250739093361E-10</v>
      </c>
      <c r="CO21" s="5">
        <v>0</v>
      </c>
      <c r="CP21" s="5">
        <f t="shared" si="58"/>
        <v>-3.7252902984619141E-8</v>
      </c>
      <c r="CQ21" s="5">
        <f t="shared" si="59"/>
        <v>-6.2741250739093361E-10</v>
      </c>
      <c r="CR21" s="5">
        <v>0</v>
      </c>
      <c r="CS21" s="5">
        <f t="shared" si="60"/>
        <v>-3.7252902984619141E-8</v>
      </c>
      <c r="CT21" s="5">
        <f t="shared" si="61"/>
        <v>-6.2741250739093361E-10</v>
      </c>
      <c r="CU21" s="5">
        <v>0</v>
      </c>
      <c r="CV21" s="5">
        <f t="shared" si="62"/>
        <v>-3.7252902984619141E-8</v>
      </c>
      <c r="CW21" s="5">
        <f t="shared" si="63"/>
        <v>-6.2741250739093361E-10</v>
      </c>
      <c r="CX21" s="5">
        <v>0</v>
      </c>
      <c r="CY21" s="5">
        <f t="shared" si="64"/>
        <v>-3.7252902984619141E-8</v>
      </c>
      <c r="CZ21" s="5">
        <f t="shared" si="65"/>
        <v>-6.2741250739093361E-10</v>
      </c>
      <c r="DA21" s="5">
        <v>0</v>
      </c>
      <c r="DB21" s="5">
        <f t="shared" si="66"/>
        <v>-3.7252902984619141E-8</v>
      </c>
      <c r="DC21" s="5">
        <f t="shared" si="67"/>
        <v>-6.2741250739093361E-10</v>
      </c>
      <c r="DD21" s="5">
        <v>0</v>
      </c>
      <c r="DE21" s="5">
        <f t="shared" si="68"/>
        <v>-3.7252902984619141E-8</v>
      </c>
      <c r="DF21" s="5">
        <f t="shared" si="69"/>
        <v>-6.2741250739093361E-10</v>
      </c>
      <c r="DG21" s="5">
        <v>0</v>
      </c>
      <c r="DH21" s="5">
        <f t="shared" si="70"/>
        <v>-3.7252902984619141E-8</v>
      </c>
      <c r="DI21" s="5">
        <f t="shared" si="71"/>
        <v>-6.2741250739093361E-10</v>
      </c>
      <c r="DJ21" s="5">
        <v>0</v>
      </c>
      <c r="DK21" s="5">
        <f t="shared" si="72"/>
        <v>-3.7252902984619141E-8</v>
      </c>
      <c r="DL21" s="5">
        <f t="shared" si="73"/>
        <v>-6.2741250739093361E-10</v>
      </c>
      <c r="DM21" s="5">
        <v>0</v>
      </c>
      <c r="DN21" s="5">
        <f t="shared" si="74"/>
        <v>-3.7252902984619141E-8</v>
      </c>
      <c r="DO21" s="5">
        <f t="shared" si="75"/>
        <v>-6.2741250739093361E-10</v>
      </c>
      <c r="DP21" s="5">
        <v>0</v>
      </c>
      <c r="DQ21" s="5">
        <f t="shared" si="76"/>
        <v>-3.7252902984619141E-8</v>
      </c>
      <c r="DR21" s="5">
        <f t="shared" si="77"/>
        <v>-6.2741250739093361E-10</v>
      </c>
      <c r="DS21" s="5">
        <v>0</v>
      </c>
      <c r="DT21" s="5">
        <f t="shared" si="78"/>
        <v>-3.7252902984619141E-8</v>
      </c>
      <c r="DU21" s="5">
        <f t="shared" si="79"/>
        <v>-6.2741250739093361E-10</v>
      </c>
      <c r="DV21" s="5">
        <v>0</v>
      </c>
      <c r="DW21" s="5">
        <f t="shared" si="80"/>
        <v>-3.7252902984619141E-8</v>
      </c>
      <c r="DX21" s="5">
        <f t="shared" si="81"/>
        <v>-6.2741250739093361E-10</v>
      </c>
      <c r="DY21" s="5">
        <v>0</v>
      </c>
      <c r="DZ21" s="5">
        <f t="shared" si="82"/>
        <v>-3.7252902984619141E-8</v>
      </c>
      <c r="EA21" s="5">
        <f t="shared" si="83"/>
        <v>-6.2741250739093361E-10</v>
      </c>
      <c r="EB21" s="5">
        <v>0</v>
      </c>
      <c r="EC21" s="5">
        <f t="shared" si="84"/>
        <v>-3.7252902984619141E-8</v>
      </c>
      <c r="ED21" s="5">
        <f t="shared" si="85"/>
        <v>-6.2741250739093361E-10</v>
      </c>
      <c r="EE21" s="5">
        <v>0</v>
      </c>
      <c r="EF21" s="5">
        <f t="shared" si="86"/>
        <v>-3.7252902984619141E-8</v>
      </c>
      <c r="EG21" s="5">
        <f t="shared" si="87"/>
        <v>-6.2741250739093361E-10</v>
      </c>
      <c r="EI21" s="138">
        <f t="shared" ca="1" si="88"/>
        <v>-7.5289500886912033E-9</v>
      </c>
      <c r="EJ21" s="138">
        <f t="shared" ca="1" si="89"/>
        <v>0</v>
      </c>
      <c r="EK21" s="138">
        <f t="shared" ca="1" si="90"/>
        <v>-7.5289500886912033E-9</v>
      </c>
    </row>
    <row r="22" spans="1:141" x14ac:dyDescent="0.2">
      <c r="A22" s="109" t="s">
        <v>84</v>
      </c>
      <c r="I22" s="15"/>
      <c r="J22" s="6">
        <f t="shared" ref="J22:BU22" si="93">SUBTOTAL(9,J12:J21)</f>
        <v>5283783752.0699987</v>
      </c>
      <c r="K22" s="6">
        <f t="shared" si="93"/>
        <v>21860698.950168729</v>
      </c>
      <c r="L22" s="6">
        <f t="shared" si="93"/>
        <v>-4333192.6581666656</v>
      </c>
      <c r="M22" s="6">
        <f t="shared" si="93"/>
        <v>5279450559.4118328</v>
      </c>
      <c r="N22" s="6">
        <f t="shared" si="93"/>
        <v>21871185.616583962</v>
      </c>
      <c r="O22" s="6">
        <f t="shared" si="93"/>
        <v>695646.31183333136</v>
      </c>
      <c r="P22" s="6">
        <f t="shared" si="93"/>
        <v>5280146205.7236662</v>
      </c>
      <c r="Q22" s="6">
        <f t="shared" si="93"/>
        <v>21887643.894647866</v>
      </c>
      <c r="R22" s="6">
        <f t="shared" si="93"/>
        <v>-604637.15816666745</v>
      </c>
      <c r="S22" s="6">
        <f t="shared" si="93"/>
        <v>5279541568.5654993</v>
      </c>
      <c r="T22" s="6">
        <f t="shared" si="93"/>
        <v>21895065.562418692</v>
      </c>
      <c r="U22" s="6">
        <f t="shared" si="93"/>
        <v>4208440.1418333389</v>
      </c>
      <c r="V22" s="6">
        <f t="shared" si="93"/>
        <v>5283750008.7073336</v>
      </c>
      <c r="W22" s="6">
        <f t="shared" si="93"/>
        <v>21904375.736868892</v>
      </c>
      <c r="X22" s="6">
        <f t="shared" si="93"/>
        <v>13958306.271833334</v>
      </c>
      <c r="Y22" s="6">
        <f t="shared" si="93"/>
        <v>5297708314.979167</v>
      </c>
      <c r="Z22" s="6">
        <f t="shared" si="93"/>
        <v>21939596.67291617</v>
      </c>
      <c r="AA22" s="6">
        <f t="shared" si="93"/>
        <v>25353793.691833325</v>
      </c>
      <c r="AB22" s="6">
        <f t="shared" si="93"/>
        <v>5323062108.6710005</v>
      </c>
      <c r="AC22" s="6">
        <f t="shared" si="93"/>
        <v>21998307.582794942</v>
      </c>
      <c r="AD22" s="6">
        <f t="shared" si="93"/>
        <v>-1477447.2708333335</v>
      </c>
      <c r="AE22" s="6">
        <f t="shared" si="93"/>
        <v>5321584661.4001675</v>
      </c>
      <c r="AF22" s="6">
        <f t="shared" si="93"/>
        <v>22026582.744294487</v>
      </c>
      <c r="AG22" s="6">
        <f t="shared" si="93"/>
        <v>-1723748.0008333332</v>
      </c>
      <c r="AH22" s="6">
        <f t="shared" si="93"/>
        <v>5319860913.399334</v>
      </c>
      <c r="AI22" s="6">
        <f t="shared" si="93"/>
        <v>22019912.497627273</v>
      </c>
      <c r="AJ22" s="6">
        <f t="shared" si="93"/>
        <v>6077877.6391666681</v>
      </c>
      <c r="AK22" s="6">
        <f t="shared" si="93"/>
        <v>5325938791.0385008</v>
      </c>
      <c r="AL22" s="6">
        <f t="shared" si="93"/>
        <v>22029205.177162878</v>
      </c>
      <c r="AM22" s="6">
        <f t="shared" si="93"/>
        <v>14917728.369166665</v>
      </c>
      <c r="AN22" s="6">
        <f t="shared" si="93"/>
        <v>5340856519.4076681</v>
      </c>
      <c r="AO22" s="6">
        <f t="shared" si="93"/>
        <v>22073658.046679035</v>
      </c>
      <c r="AP22" s="6">
        <f t="shared" si="93"/>
        <v>505751.16916666628</v>
      </c>
      <c r="AQ22" s="6">
        <f t="shared" si="93"/>
        <v>5341362270.5768337</v>
      </c>
      <c r="AR22" s="6">
        <f t="shared" si="93"/>
        <v>22106338.101035956</v>
      </c>
      <c r="AS22" s="6">
        <f t="shared" si="93"/>
        <v>1436222.0391666663</v>
      </c>
      <c r="AT22" s="6">
        <f t="shared" si="93"/>
        <v>5342798492.6160011</v>
      </c>
      <c r="AU22" s="6">
        <f t="shared" si="93"/>
        <v>22110406.752106477</v>
      </c>
      <c r="AV22" s="6">
        <f t="shared" si="93"/>
        <v>-1913322.6508333331</v>
      </c>
      <c r="AW22" s="6">
        <f t="shared" si="93"/>
        <v>5340885169.965167</v>
      </c>
      <c r="AX22" s="6">
        <f t="shared" si="93"/>
        <v>22109364.372569077</v>
      </c>
      <c r="AY22" s="6">
        <f t="shared" si="93"/>
        <v>-1982946.8408333331</v>
      </c>
      <c r="AZ22" s="6">
        <f t="shared" si="93"/>
        <v>5338902223.1243343</v>
      </c>
      <c r="BA22" s="6">
        <f t="shared" si="93"/>
        <v>22101225.569802478</v>
      </c>
      <c r="BB22" s="6">
        <f t="shared" si="93"/>
        <v>-1703165.6908333332</v>
      </c>
      <c r="BC22" s="6">
        <f t="shared" si="93"/>
        <v>5337199057.4335012</v>
      </c>
      <c r="BD22" s="6">
        <f t="shared" si="93"/>
        <v>22093530.787654918</v>
      </c>
      <c r="BE22" s="6">
        <f t="shared" si="93"/>
        <v>1894685.3391666661</v>
      </c>
      <c r="BF22" s="6">
        <f t="shared" si="93"/>
        <v>5339093742.7726669</v>
      </c>
      <c r="BG22" s="6">
        <f t="shared" si="93"/>
        <v>22094028.685116556</v>
      </c>
      <c r="BH22" s="6">
        <f t="shared" si="93"/>
        <v>5878258.7991666663</v>
      </c>
      <c r="BI22" s="6">
        <f t="shared" si="93"/>
        <v>5344972001.5718336</v>
      </c>
      <c r="BJ22" s="6">
        <f t="shared" si="93"/>
        <v>22110544.652097076</v>
      </c>
      <c r="BK22" s="6">
        <f t="shared" si="93"/>
        <v>21471356.669166673</v>
      </c>
      <c r="BL22" s="6">
        <f t="shared" si="93"/>
        <v>5366443358.2410002</v>
      </c>
      <c r="BM22" s="6">
        <f t="shared" si="93"/>
        <v>22168374.27245111</v>
      </c>
      <c r="BN22" s="6">
        <f t="shared" si="93"/>
        <v>-1832154.8053750116</v>
      </c>
      <c r="BO22" s="6">
        <f t="shared" si="93"/>
        <v>5364611203.4356251</v>
      </c>
      <c r="BP22" s="6">
        <f t="shared" si="93"/>
        <v>22209912.944501195</v>
      </c>
      <c r="BQ22" s="6">
        <f t="shared" si="93"/>
        <v>-1893764.2553750107</v>
      </c>
      <c r="BR22" s="6">
        <f t="shared" si="93"/>
        <v>5362717439.1802502</v>
      </c>
      <c r="BS22" s="6">
        <f t="shared" si="93"/>
        <v>22202133.358983111</v>
      </c>
      <c r="BT22" s="6">
        <f t="shared" si="93"/>
        <v>1238384.9424249828</v>
      </c>
      <c r="BU22" s="6">
        <f t="shared" si="93"/>
        <v>5363955824.1226759</v>
      </c>
      <c r="BV22" s="6">
        <f t="shared" ref="BV22:EG22" si="94">SUBTOTAL(9,BV12:BV21)</f>
        <v>22200841.224366326</v>
      </c>
      <c r="BW22" s="6">
        <f t="shared" si="94"/>
        <v>25117754.014524788</v>
      </c>
      <c r="BX22" s="6">
        <f t="shared" si="94"/>
        <v>5389073578.1371994</v>
      </c>
      <c r="BY22" s="6">
        <f t="shared" si="94"/>
        <v>22256619.153301395</v>
      </c>
      <c r="BZ22" s="6">
        <f t="shared" si="94"/>
        <v>-1273936.0053750169</v>
      </c>
      <c r="CA22" s="6">
        <f t="shared" si="94"/>
        <v>5387799642.1318254</v>
      </c>
      <c r="CB22" s="6">
        <f t="shared" si="94"/>
        <v>22307089.038655914</v>
      </c>
      <c r="CC22" s="6">
        <f t="shared" si="94"/>
        <v>2413961.0792249534</v>
      </c>
      <c r="CD22" s="6">
        <f t="shared" si="94"/>
        <v>5390213603.211051</v>
      </c>
      <c r="CE22" s="6">
        <f t="shared" si="94"/>
        <v>22309497.427551717</v>
      </c>
      <c r="CF22" s="6">
        <f t="shared" si="94"/>
        <v>-1217734.1153750154</v>
      </c>
      <c r="CG22" s="6">
        <f t="shared" si="94"/>
        <v>5388995869.0956745</v>
      </c>
      <c r="CH22" s="6">
        <f t="shared" si="94"/>
        <v>22312024.560066517</v>
      </c>
      <c r="CI22" s="6">
        <f t="shared" si="94"/>
        <v>-1879081.9761750109</v>
      </c>
      <c r="CJ22" s="6">
        <f t="shared" si="94"/>
        <v>5387116787.1195002</v>
      </c>
      <c r="CK22" s="6">
        <f t="shared" si="94"/>
        <v>22305574.146277104</v>
      </c>
      <c r="CL22" s="6">
        <f t="shared" si="94"/>
        <v>-1657941.3160750133</v>
      </c>
      <c r="CM22" s="6">
        <f t="shared" si="94"/>
        <v>5385458845.8034248</v>
      </c>
      <c r="CN22" s="6">
        <f t="shared" si="94"/>
        <v>22298193.660632089</v>
      </c>
      <c r="CO22" s="6">
        <f t="shared" si="94"/>
        <v>-955280.76477501949</v>
      </c>
      <c r="CP22" s="6">
        <f t="shared" si="94"/>
        <v>5384503565.0386496</v>
      </c>
      <c r="CQ22" s="6">
        <f t="shared" si="94"/>
        <v>22292764.986555655</v>
      </c>
      <c r="CR22" s="6">
        <f t="shared" si="94"/>
        <v>-127553.42447502806</v>
      </c>
      <c r="CS22" s="6">
        <f t="shared" si="94"/>
        <v>5384376011.6141748</v>
      </c>
      <c r="CT22" s="6">
        <f t="shared" si="94"/>
        <v>22290569.723254565</v>
      </c>
      <c r="CU22" s="6">
        <f t="shared" si="94"/>
        <v>3699628.2282249467</v>
      </c>
      <c r="CV22" s="6">
        <f t="shared" si="94"/>
        <v>5388075639.8424006</v>
      </c>
      <c r="CW22" s="6">
        <f t="shared" si="94"/>
        <v>22298209.373689324</v>
      </c>
      <c r="CX22" s="6">
        <f t="shared" si="94"/>
        <v>-1890640.7935651774</v>
      </c>
      <c r="CY22" s="6">
        <f t="shared" si="94"/>
        <v>5386184999.0488338</v>
      </c>
      <c r="CZ22" s="6">
        <f t="shared" si="94"/>
        <v>22302123.66381466</v>
      </c>
      <c r="DA22" s="6">
        <f t="shared" si="94"/>
        <v>-1890640.7935651774</v>
      </c>
      <c r="DB22" s="6">
        <f t="shared" si="94"/>
        <v>5384294358.2552691</v>
      </c>
      <c r="DC22" s="6">
        <f t="shared" si="94"/>
        <v>22294226.506134063</v>
      </c>
      <c r="DD22" s="6">
        <f t="shared" si="94"/>
        <v>-1890640.7935651774</v>
      </c>
      <c r="DE22" s="6">
        <f t="shared" si="94"/>
        <v>5382403717.4617043</v>
      </c>
      <c r="DF22" s="6">
        <f t="shared" si="94"/>
        <v>22286329.348453455</v>
      </c>
      <c r="DG22" s="6">
        <f t="shared" si="94"/>
        <v>-995429.16451518564</v>
      </c>
      <c r="DH22" s="6">
        <f t="shared" si="94"/>
        <v>5381408288.2971878</v>
      </c>
      <c r="DI22" s="6">
        <f t="shared" si="94"/>
        <v>22279781.078275245</v>
      </c>
      <c r="DJ22" s="6">
        <f t="shared" si="94"/>
        <v>-622374.76896518935</v>
      </c>
      <c r="DK22" s="6">
        <f t="shared" si="94"/>
        <v>5380785913.528223</v>
      </c>
      <c r="DL22" s="6">
        <f t="shared" si="94"/>
        <v>22275884.628870282</v>
      </c>
      <c r="DM22" s="6">
        <f t="shared" si="94"/>
        <v>-280699.70808919345</v>
      </c>
      <c r="DN22" s="6">
        <f t="shared" si="94"/>
        <v>5380505213.8201342</v>
      </c>
      <c r="DO22" s="6">
        <f t="shared" si="94"/>
        <v>22274040.783102557</v>
      </c>
      <c r="DP22" s="6">
        <f t="shared" si="94"/>
        <v>-1152413.8197651841</v>
      </c>
      <c r="DQ22" s="6">
        <f t="shared" si="94"/>
        <v>5379352800.0003681</v>
      </c>
      <c r="DR22" s="6">
        <f t="shared" si="94"/>
        <v>22271104.846003279</v>
      </c>
      <c r="DS22" s="6">
        <f t="shared" si="94"/>
        <v>-1779725.1604531782</v>
      </c>
      <c r="DT22" s="6">
        <f t="shared" si="94"/>
        <v>5377573074.8399153</v>
      </c>
      <c r="DU22" s="6">
        <f t="shared" si="94"/>
        <v>22265001.760838591</v>
      </c>
      <c r="DV22" s="6">
        <f t="shared" si="94"/>
        <v>-1788251.452839178</v>
      </c>
      <c r="DW22" s="6">
        <f t="shared" si="94"/>
        <v>5375784823.3870764</v>
      </c>
      <c r="DX22" s="6">
        <f t="shared" si="94"/>
        <v>22257555.274915535</v>
      </c>
      <c r="DY22" s="6">
        <f t="shared" si="94"/>
        <v>-745475.24206518789</v>
      </c>
      <c r="DZ22" s="6">
        <f t="shared" si="94"/>
        <v>5375039348.14501</v>
      </c>
      <c r="EA22" s="6">
        <f t="shared" si="94"/>
        <v>22252293.957111549</v>
      </c>
      <c r="EB22" s="6">
        <f t="shared" si="94"/>
        <v>1535586.6879247909</v>
      </c>
      <c r="EC22" s="6">
        <f t="shared" si="94"/>
        <v>5376574934.8329353</v>
      </c>
      <c r="ED22" s="6">
        <f t="shared" si="94"/>
        <v>22254055.260251496</v>
      </c>
      <c r="EE22" s="6">
        <f t="shared" si="94"/>
        <v>39075043.001358494</v>
      </c>
      <c r="EF22" s="6">
        <f t="shared" si="94"/>
        <v>5415649977.8342943</v>
      </c>
      <c r="EG22" s="6">
        <f t="shared" si="94"/>
        <v>22339949.542667639</v>
      </c>
      <c r="EI22" s="139">
        <f ca="1">SUBTOTAL(9,EI12:EI21)</f>
        <v>267283429.59783494</v>
      </c>
      <c r="EJ22" s="139">
        <f ca="1">SUBTOTAL(9,EJ12:EJ21)</f>
        <v>68917.052603381657</v>
      </c>
      <c r="EK22" s="139">
        <f ca="1">SUBTOTAL(9,EK12:EK21)</f>
        <v>267352346.65043831</v>
      </c>
    </row>
    <row r="23" spans="1:141" x14ac:dyDescent="0.2">
      <c r="I23" s="1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I23" s="138"/>
      <c r="EJ23" s="138"/>
      <c r="EK23" s="138"/>
    </row>
    <row r="24" spans="1:141" x14ac:dyDescent="0.2">
      <c r="A24" s="123" t="s">
        <v>85</v>
      </c>
      <c r="I24" s="1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I24" s="138"/>
      <c r="EJ24" s="138"/>
      <c r="EK24" s="138"/>
    </row>
    <row r="25" spans="1:141" x14ac:dyDescent="0.2">
      <c r="A25" s="109" t="s">
        <v>80</v>
      </c>
      <c r="B25" s="109" t="str">
        <f t="shared" ref="B25:B27" si="95">C25</f>
        <v>SG-P</v>
      </c>
      <c r="C25" s="109" t="s">
        <v>21</v>
      </c>
      <c r="D25" s="109" t="s">
        <v>77</v>
      </c>
      <c r="E25" s="109" t="s">
        <v>86</v>
      </c>
      <c r="F25" s="109" t="str">
        <f>D25&amp;E25&amp;C25</f>
        <v>DHYDPSG-P</v>
      </c>
      <c r="G25" s="109" t="str">
        <f>E25&amp;C25</f>
        <v>HYDPSG-P</v>
      </c>
      <c r="H25" s="15"/>
      <c r="I25" s="15">
        <v>2.619150196839198E-2</v>
      </c>
      <c r="J25" s="5">
        <v>827071584.56999993</v>
      </c>
      <c r="K25" s="5">
        <f>(J25*I25)/12</f>
        <v>1805187.2529388524</v>
      </c>
      <c r="L25" s="5">
        <v>1185145.5713333338</v>
      </c>
      <c r="M25" s="5">
        <f t="shared" ref="M25:M27" si="96">J25+L25</f>
        <v>828256730.14133322</v>
      </c>
      <c r="N25" s="5">
        <f t="shared" ref="N25:N27" si="97">(((J25+M25)/2)*$I25)/12</f>
        <v>1806480.6172123693</v>
      </c>
      <c r="O25" s="5">
        <v>4572575.2913333336</v>
      </c>
      <c r="P25" s="5">
        <f t="shared" ref="P25:P27" si="98">M25+O25</f>
        <v>832829305.43266654</v>
      </c>
      <c r="Q25" s="5">
        <f t="shared" ref="Q25:Q27" si="99">(((M25+P25)/2)*$I25)/12</f>
        <v>1812764.0904335354</v>
      </c>
      <c r="R25" s="5">
        <v>1505994.3613333334</v>
      </c>
      <c r="S25" s="5">
        <f t="shared" ref="S25:S27" si="100">P25+R25</f>
        <v>834335299.79399991</v>
      </c>
      <c r="T25" s="5">
        <f t="shared" ref="T25:T27" si="101">(((P25+S25)/2)*$I25)/12</f>
        <v>1819397.7099761532</v>
      </c>
      <c r="U25" s="5">
        <v>1147390.9013333344</v>
      </c>
      <c r="V25" s="5">
        <f t="shared" ref="V25:V27" si="102">S25+U25</f>
        <v>835482690.69533324</v>
      </c>
      <c r="W25" s="5">
        <f t="shared" ref="W25:W27" si="103">(((S25+V25)/2)*$I25)/12</f>
        <v>1822293.3826982379</v>
      </c>
      <c r="X25" s="5">
        <v>165995.05133333441</v>
      </c>
      <c r="Y25" s="5">
        <f t="shared" ref="Y25:Y27" si="104">V25+X25</f>
        <v>835648685.74666655</v>
      </c>
      <c r="Z25" s="5">
        <f t="shared" ref="Z25:Z27" si="105">(((V25+Y25)/2)*$I25)/12</f>
        <v>1823726.6973134268</v>
      </c>
      <c r="AA25" s="5">
        <v>3475367.4313333347</v>
      </c>
      <c r="AB25" s="5">
        <f t="shared" ref="AB25:AB27" si="106">Y25+AA25</f>
        <v>839124053.17799985</v>
      </c>
      <c r="AC25" s="5">
        <f t="shared" ref="AC25:AC27" si="107">(((Y25+AB25)/2)*$I25)/12</f>
        <v>1827700.5620064428</v>
      </c>
      <c r="AD25" s="5">
        <v>-285702.0661531532</v>
      </c>
      <c r="AE25" s="5">
        <f t="shared" ref="AE25:AE27" si="108">AB25+AD25</f>
        <v>838838351.11184669</v>
      </c>
      <c r="AF25" s="5">
        <f t="shared" ref="AF25:AF27" si="109">(((AB25+AE25)/2)*$I25)/12</f>
        <v>1831181.4839518855</v>
      </c>
      <c r="AG25" s="5">
        <v>-329765.47433333332</v>
      </c>
      <c r="AH25" s="5">
        <f t="shared" ref="AH25:AH27" si="110">AE25+AG25</f>
        <v>838508585.6375134</v>
      </c>
      <c r="AI25" s="5">
        <f t="shared" ref="AI25:AI27" si="111">(((AE25+AH25)/2)*$I25)/12</f>
        <v>1830509.8164811302</v>
      </c>
      <c r="AJ25" s="5">
        <v>-329765.47433333332</v>
      </c>
      <c r="AK25" s="5">
        <f t="shared" ref="AK25:AK27" si="112">AH25+AJ25</f>
        <v>838178820.16318011</v>
      </c>
      <c r="AL25" s="5">
        <f t="shared" ref="AL25:AL27" si="113">(((AH25+AK25)/2)*$I25)/12</f>
        <v>1829790.0620586211</v>
      </c>
      <c r="AM25" s="5">
        <v>499311.75877564633</v>
      </c>
      <c r="AN25" s="5">
        <f t="shared" ref="AN25:AN27" si="114">AK25+AM25</f>
        <v>838678131.9219557</v>
      </c>
      <c r="AO25" s="5">
        <f t="shared" ref="AO25:AO27" si="115">(((AK25+AN25)/2)*$I25)/12</f>
        <v>1829975.0900520673</v>
      </c>
      <c r="AP25" s="5">
        <v>19408.486741770699</v>
      </c>
      <c r="AQ25" s="5">
        <f t="shared" ref="AQ25:AQ27" si="116">AN25+AP25</f>
        <v>838697540.40869749</v>
      </c>
      <c r="AR25" s="5">
        <f t="shared" ref="AR25:AR27" si="117">(((AN25+AQ25)/2)*$I25)/12</f>
        <v>1830541.175982547</v>
      </c>
      <c r="AS25" s="5">
        <v>294695.96849601658</v>
      </c>
      <c r="AT25" s="5">
        <f t="shared" ref="AT25:AT27" si="118">AQ25+AS25</f>
        <v>838992236.37719345</v>
      </c>
      <c r="AU25" s="5">
        <f t="shared" ref="AU25:AU27" si="119">(((AQ25+AT25)/2)*$I25)/12</f>
        <v>1830883.9621266155</v>
      </c>
      <c r="AV25" s="5">
        <v>-329765.47433333332</v>
      </c>
      <c r="AW25" s="5">
        <f t="shared" ref="AW25:AW27" si="120">AT25+AV25</f>
        <v>838662470.90286016</v>
      </c>
      <c r="AX25" s="5">
        <f t="shared" ref="AX25:AX27" si="121">(((AT25+AW25)/2)*$I25)/12</f>
        <v>1830845.6903336497</v>
      </c>
      <c r="AY25" s="5">
        <v>-329765.47433333332</v>
      </c>
      <c r="AZ25" s="5">
        <f t="shared" ref="AZ25:AZ27" si="122">AW25+AY25</f>
        <v>838332705.42852688</v>
      </c>
      <c r="BA25" s="5">
        <f t="shared" ref="BA25:BA27" si="123">(((AW25+AZ25)/2)*$I25)/12</f>
        <v>1830125.9359111406</v>
      </c>
      <c r="BB25" s="5">
        <v>-329765.47433333332</v>
      </c>
      <c r="BC25" s="5">
        <f t="shared" ref="BC25:BC27" si="124">AZ25+BB25</f>
        <v>838002939.95419359</v>
      </c>
      <c r="BD25" s="5">
        <f t="shared" ref="BD25:BD27" si="125">(((AZ25+BC25)/2)*$I25)/12</f>
        <v>1829406.181488632</v>
      </c>
      <c r="BE25" s="5">
        <v>-97487.2627513404</v>
      </c>
      <c r="BF25" s="5">
        <f t="shared" ref="BF25:BF27" si="126">BC25+BE25</f>
        <v>837905452.69144225</v>
      </c>
      <c r="BG25" s="5">
        <f t="shared" ref="BG25:BG27" si="127">(((BC25+BF25)/2)*$I25)/12</f>
        <v>1828939.9152009506</v>
      </c>
      <c r="BH25" s="5">
        <v>2083621.0116415885</v>
      </c>
      <c r="BI25" s="5">
        <f t="shared" ref="BI25:BI27" si="128">BF25+BH25</f>
        <v>839989073.70308387</v>
      </c>
      <c r="BJ25" s="5">
        <f t="shared" ref="BJ25:BJ27" si="129">(((BF25+BI25)/2)*$I25)/12</f>
        <v>1831107.4079506816</v>
      </c>
      <c r="BK25" s="5">
        <v>45129096.229390495</v>
      </c>
      <c r="BL25" s="5">
        <f t="shared" ref="BL25:BL27" si="130">BI25+BK25</f>
        <v>885118169.93247437</v>
      </c>
      <c r="BM25" s="5">
        <f t="shared" ref="BM25:BM27" si="131">(((BI25+BL25)/2)*$I25)/12</f>
        <v>1882631.2403069993</v>
      </c>
      <c r="BN25" s="5">
        <v>-329765.47433333332</v>
      </c>
      <c r="BO25" s="5">
        <f t="shared" ref="BO25:BO27" si="132">BL25+BN25</f>
        <v>884788404.45814109</v>
      </c>
      <c r="BP25" s="5">
        <f t="shared" ref="BP25:BP27" si="133">(((BL25+BO25)/2)*$I25)/12</f>
        <v>1931521.3136259047</v>
      </c>
      <c r="BQ25" s="5">
        <v>-329765.47433333332</v>
      </c>
      <c r="BR25" s="5">
        <f t="shared" ref="BR25:BR27" si="134">BO25+BQ25</f>
        <v>884458638.9838078</v>
      </c>
      <c r="BS25" s="5">
        <f t="shared" ref="BS25:BS27" si="135">(((BO25+BR25)/2)*$I25)/12</f>
        <v>1930801.5592033956</v>
      </c>
      <c r="BT25" s="5">
        <v>-329765.47433333332</v>
      </c>
      <c r="BU25" s="5">
        <f t="shared" ref="BU25:BU27" si="136">BR25+BT25</f>
        <v>884128873.50947452</v>
      </c>
      <c r="BV25" s="5">
        <f t="shared" ref="BV25:BV27" si="137">(((BR25+BU25)/2)*$I25)/12</f>
        <v>1930081.8047808865</v>
      </c>
      <c r="BW25" s="5">
        <v>3413159.2255253769</v>
      </c>
      <c r="BX25" s="5">
        <f t="shared" ref="BX25:BX27" si="138">BU25+BW25</f>
        <v>887542032.7349999</v>
      </c>
      <c r="BY25" s="5">
        <f t="shared" ref="BY25:BY27" si="139">(((BU25+BX25)/2)*$I25)/12</f>
        <v>1933446.7511768732</v>
      </c>
      <c r="BZ25" s="5">
        <v>-329765.47433333332</v>
      </c>
      <c r="CA25" s="5">
        <f t="shared" ref="CA25:CA27" si="140">BX25+BZ25</f>
        <v>887212267.26066661</v>
      </c>
      <c r="CB25" s="5">
        <f t="shared" ref="CB25:CB27" si="141">(((BX25+CA25)/2)*$I25)/12</f>
        <v>1936811.6975728597</v>
      </c>
      <c r="CC25" s="5">
        <v>2552994.9442997091</v>
      </c>
      <c r="CD25" s="5">
        <f t="shared" ref="CD25:CD27" si="142">CA25+CC25</f>
        <v>889765262.20496631</v>
      </c>
      <c r="CE25" s="5">
        <f t="shared" ref="CE25:CE27" si="143">(((CA25+CD25)/2)*$I25)/12</f>
        <v>1939237.9358661436</v>
      </c>
      <c r="CF25" s="5">
        <v>-329765.47433333332</v>
      </c>
      <c r="CG25" s="5">
        <f t="shared" ref="CG25:CG27" si="144">CD25+CF25</f>
        <v>889435496.73063302</v>
      </c>
      <c r="CH25" s="5">
        <f t="shared" ref="CH25:CH27" si="145">(((CD25+CG25)/2)*$I25)/12</f>
        <v>1941664.1741594272</v>
      </c>
      <c r="CI25" s="5">
        <v>-329765.47433333332</v>
      </c>
      <c r="CJ25" s="5">
        <f t="shared" ref="CJ25:CJ27" si="146">CG25+CI25</f>
        <v>889105731.25629973</v>
      </c>
      <c r="CK25" s="5">
        <f t="shared" ref="CK25:CK27" si="147">(((CG25+CJ25)/2)*$I25)/12</f>
        <v>1940944.4197369183</v>
      </c>
      <c r="CL25" s="5">
        <v>4907093.2029999802</v>
      </c>
      <c r="CM25" s="5">
        <f t="shared" ref="CM25:CM27" si="148">CJ25+CL25</f>
        <v>894012824.45929968</v>
      </c>
      <c r="CN25" s="5">
        <f t="shared" ref="CN25:CN27" si="149">(((CJ25+CM25)/2)*$I25)/12</f>
        <v>1945939.7150792247</v>
      </c>
      <c r="CO25" s="5">
        <v>734449.10798278498</v>
      </c>
      <c r="CP25" s="5">
        <f t="shared" ref="CP25:CP27" si="150">CM25+CO25</f>
        <v>894747273.56728244</v>
      </c>
      <c r="CQ25" s="5">
        <f t="shared" ref="CQ25:CQ27" si="151">(((CM25+CP25)/2)*$I25)/12</f>
        <v>1952096.4011851775</v>
      </c>
      <c r="CR25" s="5">
        <v>-133550.02139356232</v>
      </c>
      <c r="CS25" s="5">
        <f t="shared" ref="CS25:CS27" si="152">CP25+CR25</f>
        <v>894613723.5458889</v>
      </c>
      <c r="CT25" s="5">
        <f t="shared" ref="CT25:CT27" si="153">(((CP25+CS25)/2)*$I25)/12</f>
        <v>1952752.1699188945</v>
      </c>
      <c r="CU25" s="5">
        <v>2339418.7693374865</v>
      </c>
      <c r="CV25" s="5">
        <f t="shared" ref="CV25:CV27" si="154">CS25+CU25</f>
        <v>896953142.31522644</v>
      </c>
      <c r="CW25" s="5">
        <f t="shared" ref="CW25:CW27" si="155">(((CS25+CV25)/2)*$I25)/12</f>
        <v>1955159.4622378023</v>
      </c>
      <c r="CX25" s="5">
        <v>-329765.47433333332</v>
      </c>
      <c r="CY25" s="5">
        <f t="shared" ref="CY25:CY27" si="156">CV25+CX25</f>
        <v>896623376.84089315</v>
      </c>
      <c r="CZ25" s="5">
        <f t="shared" ref="CZ25:CZ27" si="157">(((CV25+CY25)/2)*$I25)/12</f>
        <v>1957352.6221641309</v>
      </c>
      <c r="DA25" s="5">
        <v>227785.07550215768</v>
      </c>
      <c r="DB25" s="5">
        <f t="shared" ref="DB25:DB27" si="158">CY25+DA25</f>
        <v>896851161.91639531</v>
      </c>
      <c r="DC25" s="5">
        <f t="shared" ref="DC25:DC27" si="159">(((CY25+DB25)/2)*$I25)/12</f>
        <v>1957241.3296717675</v>
      </c>
      <c r="DD25" s="5">
        <v>-329765.47433333332</v>
      </c>
      <c r="DE25" s="5">
        <f t="shared" ref="DE25:DE27" si="160">DB25+DD25</f>
        <v>896521396.44206202</v>
      </c>
      <c r="DF25" s="5">
        <f t="shared" ref="DF25:DF27" si="161">(((DB25+DE25)/2)*$I25)/12</f>
        <v>1957130.0371794039</v>
      </c>
      <c r="DG25" s="5">
        <v>-329765.47433333332</v>
      </c>
      <c r="DH25" s="5">
        <f t="shared" ref="DH25:DH27" si="162">DE25+DG25</f>
        <v>896191630.96772873</v>
      </c>
      <c r="DI25" s="5">
        <f t="shared" ref="DI25:DI27" si="163">(((DE25+DH25)/2)*$I25)/12</f>
        <v>1956410.2827568951</v>
      </c>
      <c r="DJ25" s="5">
        <v>-304969.1886239181</v>
      </c>
      <c r="DK25" s="5">
        <f t="shared" ref="DK25:DK27" si="164">DH25+DJ25</f>
        <v>895886661.77910483</v>
      </c>
      <c r="DL25" s="5">
        <f t="shared" ref="DL25:DL27" si="165">(((DH25+DK25)/2)*$I25)/12</f>
        <v>1955717.5888329679</v>
      </c>
      <c r="DM25" s="5">
        <v>-242573.8031032217</v>
      </c>
      <c r="DN25" s="5">
        <f t="shared" ref="DN25:DN27" si="166">DK25+DM25</f>
        <v>895644087.97600162</v>
      </c>
      <c r="DO25" s="5">
        <f t="shared" ref="DO25:DO27" si="167">(((DK25+DN25)/2)*$I25)/12</f>
        <v>1955120.0482769012</v>
      </c>
      <c r="DP25" s="5">
        <v>-329765.47433333355</v>
      </c>
      <c r="DQ25" s="5">
        <f t="shared" ref="DQ25:DQ27" si="168">DN25+DP25</f>
        <v>895314322.50166833</v>
      </c>
      <c r="DR25" s="5">
        <f t="shared" ref="DR25:DR27" si="169">(((DN25+DQ25)/2)*$I25)/12</f>
        <v>1954495.4472222526</v>
      </c>
      <c r="DS25" s="5">
        <v>-329765.47433333332</v>
      </c>
      <c r="DT25" s="5">
        <f t="shared" ref="DT25:DT27" si="170">DQ25+DS25</f>
        <v>894984557.02733505</v>
      </c>
      <c r="DU25" s="5">
        <f t="shared" ref="DU25:DU27" si="171">(((DQ25+DT25)/2)*$I25)/12</f>
        <v>1953775.6927997435</v>
      </c>
      <c r="DV25" s="5">
        <v>-329765.47433333332</v>
      </c>
      <c r="DW25" s="5">
        <f t="shared" ref="DW25:DW27" si="172">DT25+DV25</f>
        <v>894654791.55300176</v>
      </c>
      <c r="DX25" s="5">
        <f t="shared" ref="DX25:DX27" si="173">(((DT25+DW25)/2)*$I25)/12</f>
        <v>1953055.9383772349</v>
      </c>
      <c r="DY25" s="5">
        <v>-329765.47433333332</v>
      </c>
      <c r="DZ25" s="5">
        <f t="shared" ref="DZ25:DZ27" si="174">DW25+DY25</f>
        <v>894325026.07866848</v>
      </c>
      <c r="EA25" s="5">
        <f t="shared" ref="EA25:EA27" si="175">(((DW25+DZ25)/2)*$I25)/12</f>
        <v>1952336.1839547257</v>
      </c>
      <c r="EB25" s="5">
        <v>-232880.65806586901</v>
      </c>
      <c r="EC25" s="5">
        <f t="shared" ref="EC25:EC27" si="176">DZ25+EB25</f>
        <v>894092145.42060256</v>
      </c>
      <c r="ED25" s="5">
        <f t="shared" ref="ED25:ED27" si="177">(((DZ25+EC25)/2)*$I25)/12</f>
        <v>1951722.1611512154</v>
      </c>
      <c r="EE25" s="5">
        <v>-245660.99049437279</v>
      </c>
      <c r="EF25" s="5">
        <f t="shared" ref="EF25:EF27" si="178">EC25+EE25</f>
        <v>893846484.43010819</v>
      </c>
      <c r="EG25" s="5">
        <f t="shared" ref="EG25:EG27" si="179">(((EC25+EF25)/2)*$I25)/12</f>
        <v>1951199.9226291229</v>
      </c>
      <c r="EI25" s="138">
        <f t="shared" ref="EI25:EI27" ca="1" si="180">SUMIF($BO$6:$CW$7,"Depreciation Expense",$BO25:$CW25)</f>
        <v>23290457.404543508</v>
      </c>
      <c r="EJ25" s="138">
        <f t="shared" ref="EJ25:EJ27" ca="1" si="181">EK25-EI25</f>
        <v>165099.85047285259</v>
      </c>
      <c r="EK25" s="138">
        <f t="shared" ref="EK25:EK27" ca="1" si="182">SUMIF($CY$6:$EG$7,"Depreciation Expense",$CY25:$EG25)</f>
        <v>23455557.25501636</v>
      </c>
    </row>
    <row r="26" spans="1:141" x14ac:dyDescent="0.2">
      <c r="A26" s="109" t="s">
        <v>80</v>
      </c>
      <c r="B26" s="109" t="str">
        <f t="shared" si="95"/>
        <v>SG-U</v>
      </c>
      <c r="C26" s="109" t="s">
        <v>22</v>
      </c>
      <c r="D26" s="109" t="s">
        <v>77</v>
      </c>
      <c r="E26" s="109" t="s">
        <v>86</v>
      </c>
      <c r="F26" s="109" t="str">
        <f>D26&amp;E26&amp;C26</f>
        <v>DHYDPSG-U</v>
      </c>
      <c r="G26" s="109" t="str">
        <f>E26&amp;C26</f>
        <v>HYDPSG-U</v>
      </c>
      <c r="H26" s="15"/>
      <c r="I26" s="15">
        <v>4.3480814805221937E-2</v>
      </c>
      <c r="J26" s="5">
        <v>198751005.56</v>
      </c>
      <c r="K26" s="5">
        <f>(J26*I26)/12</f>
        <v>720154.63875883294</v>
      </c>
      <c r="L26" s="5">
        <v>534379.54099999997</v>
      </c>
      <c r="M26" s="5">
        <f t="shared" si="96"/>
        <v>199285385.10100001</v>
      </c>
      <c r="N26" s="5">
        <f t="shared" si="97"/>
        <v>721122.774502913</v>
      </c>
      <c r="O26" s="5">
        <v>476587.70100000006</v>
      </c>
      <c r="P26" s="5">
        <f t="shared" si="98"/>
        <v>199761972.80200002</v>
      </c>
      <c r="Q26" s="5">
        <f t="shared" si="99"/>
        <v>722954.34447889414</v>
      </c>
      <c r="R26" s="5">
        <v>2745058.0310000004</v>
      </c>
      <c r="S26" s="5">
        <f t="shared" si="100"/>
        <v>202507030.833</v>
      </c>
      <c r="T26" s="5">
        <f t="shared" si="101"/>
        <v>728791.00203894114</v>
      </c>
      <c r="U26" s="5">
        <v>611336.58100000001</v>
      </c>
      <c r="V26" s="5">
        <f t="shared" si="102"/>
        <v>203118367.414</v>
      </c>
      <c r="W26" s="5">
        <f t="shared" si="103"/>
        <v>734871.78422800836</v>
      </c>
      <c r="X26" s="5">
        <v>609319.88100000005</v>
      </c>
      <c r="Y26" s="5">
        <f t="shared" si="104"/>
        <v>203727687.29500002</v>
      </c>
      <c r="Z26" s="5">
        <f t="shared" si="105"/>
        <v>737083.24829321762</v>
      </c>
      <c r="AA26" s="5">
        <v>-168145.519</v>
      </c>
      <c r="AB26" s="5">
        <f t="shared" si="106"/>
        <v>203559541.77600002</v>
      </c>
      <c r="AC26" s="5">
        <f t="shared" si="107"/>
        <v>737882.52415700664</v>
      </c>
      <c r="AD26" s="5">
        <v>-150843.21133333334</v>
      </c>
      <c r="AE26" s="5">
        <f t="shared" si="108"/>
        <v>203408698.56466669</v>
      </c>
      <c r="AF26" s="5">
        <f t="shared" si="109"/>
        <v>737304.61207748251</v>
      </c>
      <c r="AG26" s="5">
        <v>-150843.21133333322</v>
      </c>
      <c r="AH26" s="5">
        <f t="shared" si="110"/>
        <v>203257855.35333335</v>
      </c>
      <c r="AI26" s="5">
        <f t="shared" si="111"/>
        <v>736758.04659943178</v>
      </c>
      <c r="AJ26" s="5">
        <v>-150843.21133333334</v>
      </c>
      <c r="AK26" s="5">
        <f t="shared" si="112"/>
        <v>203107012.14200002</v>
      </c>
      <c r="AL26" s="5">
        <f t="shared" si="113"/>
        <v>736211.48112138093</v>
      </c>
      <c r="AM26" s="5">
        <v>-150843.21133333334</v>
      </c>
      <c r="AN26" s="5">
        <f t="shared" si="114"/>
        <v>202956168.93066669</v>
      </c>
      <c r="AO26" s="5">
        <f t="shared" si="115"/>
        <v>735664.91564333008</v>
      </c>
      <c r="AP26" s="5">
        <v>-150843.21133333334</v>
      </c>
      <c r="AQ26" s="5">
        <f t="shared" si="116"/>
        <v>202805325.71933335</v>
      </c>
      <c r="AR26" s="5">
        <f t="shared" si="117"/>
        <v>735118.35016527923</v>
      </c>
      <c r="AS26" s="5">
        <v>-150843.21133333334</v>
      </c>
      <c r="AT26" s="5">
        <f t="shared" si="118"/>
        <v>202654482.50800002</v>
      </c>
      <c r="AU26" s="5">
        <f t="shared" si="119"/>
        <v>734571.7846872285</v>
      </c>
      <c r="AV26" s="5">
        <v>-150843.21133333334</v>
      </c>
      <c r="AW26" s="5">
        <f t="shared" si="120"/>
        <v>202503639.29666668</v>
      </c>
      <c r="AX26" s="5">
        <f t="shared" si="121"/>
        <v>734025.21920917777</v>
      </c>
      <c r="AY26" s="5">
        <v>-150843.21133333334</v>
      </c>
      <c r="AZ26" s="5">
        <f t="shared" si="122"/>
        <v>202352796.08533335</v>
      </c>
      <c r="BA26" s="5">
        <f t="shared" si="123"/>
        <v>733478.65373112692</v>
      </c>
      <c r="BB26" s="5">
        <v>-150843.21133333334</v>
      </c>
      <c r="BC26" s="5">
        <f t="shared" si="124"/>
        <v>202201952.87400001</v>
      </c>
      <c r="BD26" s="5">
        <f t="shared" si="125"/>
        <v>732932.08825307607</v>
      </c>
      <c r="BE26" s="5">
        <v>6950704.0661935462</v>
      </c>
      <c r="BF26" s="5">
        <f t="shared" si="126"/>
        <v>209152656.94019356</v>
      </c>
      <c r="BG26" s="5">
        <f t="shared" si="127"/>
        <v>745251.40035855351</v>
      </c>
      <c r="BH26" s="5">
        <v>6776626.0907388767</v>
      </c>
      <c r="BI26" s="5">
        <f t="shared" si="128"/>
        <v>215929283.03093243</v>
      </c>
      <c r="BJ26" s="5">
        <f t="shared" si="129"/>
        <v>770121.21287204151</v>
      </c>
      <c r="BK26" s="5">
        <v>7423739.5582799232</v>
      </c>
      <c r="BL26" s="5">
        <f t="shared" si="130"/>
        <v>223353022.58921236</v>
      </c>
      <c r="BM26" s="5">
        <f t="shared" si="131"/>
        <v>795848.02407835086</v>
      </c>
      <c r="BN26" s="5">
        <v>-150843.21133333334</v>
      </c>
      <c r="BO26" s="5">
        <f t="shared" si="132"/>
        <v>223202179.37787902</v>
      </c>
      <c r="BP26" s="5">
        <f t="shared" si="133"/>
        <v>809024.33487664908</v>
      </c>
      <c r="BQ26" s="5">
        <v>-150843.21133333334</v>
      </c>
      <c r="BR26" s="5">
        <f t="shared" si="134"/>
        <v>223051336.16654569</v>
      </c>
      <c r="BS26" s="5">
        <f t="shared" si="135"/>
        <v>808477.76939859835</v>
      </c>
      <c r="BT26" s="5">
        <v>-150843.21133333334</v>
      </c>
      <c r="BU26" s="5">
        <f t="shared" si="136"/>
        <v>222900492.95521235</v>
      </c>
      <c r="BV26" s="5">
        <f t="shared" si="137"/>
        <v>807931.2039205475</v>
      </c>
      <c r="BW26" s="5">
        <v>-150843.21133333334</v>
      </c>
      <c r="BX26" s="5">
        <f t="shared" si="138"/>
        <v>222749649.74387902</v>
      </c>
      <c r="BY26" s="5">
        <f t="shared" si="139"/>
        <v>807384.63844249677</v>
      </c>
      <c r="BZ26" s="5">
        <v>-150843.21133333334</v>
      </c>
      <c r="CA26" s="5">
        <f t="shared" si="140"/>
        <v>222598806.53254569</v>
      </c>
      <c r="CB26" s="5">
        <f t="shared" si="141"/>
        <v>806838.0729644458</v>
      </c>
      <c r="CC26" s="5">
        <v>3377275.8712344868</v>
      </c>
      <c r="CD26" s="5">
        <f t="shared" si="142"/>
        <v>225976082.40378016</v>
      </c>
      <c r="CE26" s="5">
        <f t="shared" si="143"/>
        <v>812683.40300472418</v>
      </c>
      <c r="CF26" s="5">
        <v>-150843.21133333334</v>
      </c>
      <c r="CG26" s="5">
        <f t="shared" si="144"/>
        <v>225825239.19244683</v>
      </c>
      <c r="CH26" s="5">
        <f t="shared" si="145"/>
        <v>818528.73304500279</v>
      </c>
      <c r="CI26" s="5">
        <v>-150843.21133333334</v>
      </c>
      <c r="CJ26" s="5">
        <f t="shared" si="146"/>
        <v>225674395.98111349</v>
      </c>
      <c r="CK26" s="5">
        <f t="shared" si="147"/>
        <v>817982.16756695183</v>
      </c>
      <c r="CL26" s="5">
        <v>4504948.1002208162</v>
      </c>
      <c r="CM26" s="5">
        <f t="shared" si="148"/>
        <v>230179344.08133432</v>
      </c>
      <c r="CN26" s="5">
        <f t="shared" si="149"/>
        <v>825870.50208012806</v>
      </c>
      <c r="CO26" s="5">
        <v>634452.75894374843</v>
      </c>
      <c r="CP26" s="5">
        <f t="shared" si="150"/>
        <v>230813796.84027806</v>
      </c>
      <c r="CQ26" s="5">
        <f t="shared" si="151"/>
        <v>835181.55778709194</v>
      </c>
      <c r="CR26" s="5">
        <v>13845799.436447285</v>
      </c>
      <c r="CS26" s="5">
        <f t="shared" si="152"/>
        <v>244659596.27672535</v>
      </c>
      <c r="CT26" s="5">
        <f t="shared" si="153"/>
        <v>861415.4396221214</v>
      </c>
      <c r="CU26" s="5">
        <v>2106414.4100557175</v>
      </c>
      <c r="CV26" s="5">
        <f t="shared" si="154"/>
        <v>246766010.68678108</v>
      </c>
      <c r="CW26" s="5">
        <f t="shared" si="155"/>
        <v>890316.07528850029</v>
      </c>
      <c r="CX26" s="5">
        <v>-150843.21133333334</v>
      </c>
      <c r="CY26" s="5">
        <f t="shared" si="156"/>
        <v>246615167.47544774</v>
      </c>
      <c r="CZ26" s="5">
        <f t="shared" si="157"/>
        <v>893858.98483558663</v>
      </c>
      <c r="DA26" s="5">
        <v>-150843.21133333334</v>
      </c>
      <c r="DB26" s="5">
        <f t="shared" si="158"/>
        <v>246464324.26411441</v>
      </c>
      <c r="DC26" s="5">
        <f t="shared" si="159"/>
        <v>893312.41935753589</v>
      </c>
      <c r="DD26" s="5">
        <v>-150843.21133333334</v>
      </c>
      <c r="DE26" s="5">
        <f t="shared" si="160"/>
        <v>246313481.05278108</v>
      </c>
      <c r="DF26" s="5">
        <f t="shared" si="161"/>
        <v>892765.85387948516</v>
      </c>
      <c r="DG26" s="5">
        <v>-150843.21133333334</v>
      </c>
      <c r="DH26" s="5">
        <f t="shared" si="162"/>
        <v>246162637.84144774</v>
      </c>
      <c r="DI26" s="5">
        <f t="shared" si="163"/>
        <v>892219.28840143431</v>
      </c>
      <c r="DJ26" s="5">
        <v>2780684.026271197</v>
      </c>
      <c r="DK26" s="5">
        <f t="shared" si="164"/>
        <v>248943321.86771894</v>
      </c>
      <c r="DL26" s="5">
        <f t="shared" si="165"/>
        <v>896983.7726281645</v>
      </c>
      <c r="DM26" s="5">
        <v>-150843.21133333334</v>
      </c>
      <c r="DN26" s="5">
        <f t="shared" si="166"/>
        <v>248792478.6563856</v>
      </c>
      <c r="DO26" s="5">
        <f t="shared" si="167"/>
        <v>901748.25685489492</v>
      </c>
      <c r="DP26" s="5">
        <v>-150843.21133333334</v>
      </c>
      <c r="DQ26" s="5">
        <f t="shared" si="168"/>
        <v>248641635.44505227</v>
      </c>
      <c r="DR26" s="5">
        <f t="shared" si="169"/>
        <v>901201.69137684407</v>
      </c>
      <c r="DS26" s="5">
        <v>-150843.21133333334</v>
      </c>
      <c r="DT26" s="5">
        <f t="shared" si="170"/>
        <v>248490792.23371893</v>
      </c>
      <c r="DU26" s="5">
        <f t="shared" si="171"/>
        <v>900655.12589879334</v>
      </c>
      <c r="DV26" s="5">
        <v>-150843.21133333334</v>
      </c>
      <c r="DW26" s="5">
        <f t="shared" si="172"/>
        <v>248339949.0223856</v>
      </c>
      <c r="DX26" s="5">
        <f t="shared" si="173"/>
        <v>900108.56042074237</v>
      </c>
      <c r="DY26" s="5">
        <v>-65348.288850258134</v>
      </c>
      <c r="DZ26" s="5">
        <f t="shared" si="174"/>
        <v>248274600.73353535</v>
      </c>
      <c r="EA26" s="5">
        <f t="shared" si="175"/>
        <v>899716.88614649477</v>
      </c>
      <c r="EB26" s="5">
        <v>9857132.0295017157</v>
      </c>
      <c r="EC26" s="5">
        <f t="shared" si="176"/>
        <v>258131732.76303706</v>
      </c>
      <c r="ED26" s="5">
        <f t="shared" si="177"/>
        <v>917456.66678983008</v>
      </c>
      <c r="EE26" s="5">
        <v>4725557.1779066408</v>
      </c>
      <c r="EF26" s="5">
        <f t="shared" si="178"/>
        <v>262857289.94094369</v>
      </c>
      <c r="EG26" s="5">
        <f t="shared" si="179"/>
        <v>943876.13382272318</v>
      </c>
      <c r="EI26" s="138">
        <f t="shared" ca="1" si="180"/>
        <v>9901633.8979972582</v>
      </c>
      <c r="EJ26" s="138">
        <f t="shared" ca="1" si="181"/>
        <v>932269.74241526984</v>
      </c>
      <c r="EK26" s="138">
        <f t="shared" ca="1" si="182"/>
        <v>10833903.640412528</v>
      </c>
    </row>
    <row r="27" spans="1:141" x14ac:dyDescent="0.2">
      <c r="A27" s="109" t="s">
        <v>87</v>
      </c>
      <c r="B27" s="109" t="str">
        <f t="shared" si="95"/>
        <v>SG-P</v>
      </c>
      <c r="C27" s="109" t="s">
        <v>21</v>
      </c>
      <c r="D27" s="109" t="s">
        <v>77</v>
      </c>
      <c r="E27" s="109" t="s">
        <v>88</v>
      </c>
      <c r="F27" s="109" t="str">
        <f>D27&amp;E27&amp;C27</f>
        <v>DHYDPKDSG-P</v>
      </c>
      <c r="G27" s="109" t="str">
        <f>E27&amp;C27</f>
        <v>HYDPKDSG-P</v>
      </c>
      <c r="H27" s="15"/>
      <c r="I27" s="15">
        <v>0</v>
      </c>
      <c r="J27" s="5">
        <v>98522127.959999993</v>
      </c>
      <c r="K27" s="5">
        <f>(J27*I27)/12</f>
        <v>0</v>
      </c>
      <c r="L27" s="5">
        <v>0</v>
      </c>
      <c r="M27" s="5">
        <f t="shared" si="96"/>
        <v>98522127.959999993</v>
      </c>
      <c r="N27" s="5">
        <f t="shared" si="97"/>
        <v>0</v>
      </c>
      <c r="O27" s="5">
        <v>0</v>
      </c>
      <c r="P27" s="5">
        <f t="shared" si="98"/>
        <v>98522127.959999993</v>
      </c>
      <c r="Q27" s="5">
        <f t="shared" si="99"/>
        <v>0</v>
      </c>
      <c r="R27" s="5">
        <v>0</v>
      </c>
      <c r="S27" s="5">
        <f t="shared" si="100"/>
        <v>98522127.959999993</v>
      </c>
      <c r="T27" s="5">
        <f t="shared" si="101"/>
        <v>0</v>
      </c>
      <c r="U27" s="5">
        <v>0</v>
      </c>
      <c r="V27" s="5">
        <f t="shared" si="102"/>
        <v>98522127.959999993</v>
      </c>
      <c r="W27" s="5">
        <f t="shared" si="103"/>
        <v>0</v>
      </c>
      <c r="X27" s="5">
        <v>0</v>
      </c>
      <c r="Y27" s="5">
        <f t="shared" si="104"/>
        <v>98522127.959999993</v>
      </c>
      <c r="Z27" s="5">
        <f t="shared" si="105"/>
        <v>0</v>
      </c>
      <c r="AA27" s="5">
        <v>0</v>
      </c>
      <c r="AB27" s="5">
        <f t="shared" si="106"/>
        <v>98522127.959999993</v>
      </c>
      <c r="AC27" s="5">
        <f t="shared" si="107"/>
        <v>0</v>
      </c>
      <c r="AD27" s="5">
        <v>0</v>
      </c>
      <c r="AE27" s="5">
        <f t="shared" si="108"/>
        <v>98522127.959999993</v>
      </c>
      <c r="AF27" s="5">
        <f t="shared" si="109"/>
        <v>0</v>
      </c>
      <c r="AG27" s="5">
        <v>0</v>
      </c>
      <c r="AH27" s="5">
        <f t="shared" si="110"/>
        <v>98522127.959999993</v>
      </c>
      <c r="AI27" s="5">
        <f t="shared" si="111"/>
        <v>0</v>
      </c>
      <c r="AJ27" s="5">
        <v>0</v>
      </c>
      <c r="AK27" s="5">
        <f t="shared" si="112"/>
        <v>98522127.959999993</v>
      </c>
      <c r="AL27" s="5">
        <f t="shared" si="113"/>
        <v>0</v>
      </c>
      <c r="AM27" s="5">
        <v>0</v>
      </c>
      <c r="AN27" s="5">
        <f t="shared" si="114"/>
        <v>98522127.959999993</v>
      </c>
      <c r="AO27" s="5">
        <f t="shared" si="115"/>
        <v>0</v>
      </c>
      <c r="AP27" s="5">
        <v>0</v>
      </c>
      <c r="AQ27" s="5">
        <f t="shared" si="116"/>
        <v>98522127.959999993</v>
      </c>
      <c r="AR27" s="5">
        <f t="shared" si="117"/>
        <v>0</v>
      </c>
      <c r="AS27" s="5">
        <v>0</v>
      </c>
      <c r="AT27" s="5">
        <f t="shared" si="118"/>
        <v>98522127.959999993</v>
      </c>
      <c r="AU27" s="5">
        <f t="shared" si="119"/>
        <v>0</v>
      </c>
      <c r="AV27" s="5">
        <v>0</v>
      </c>
      <c r="AW27" s="5">
        <f t="shared" si="120"/>
        <v>98522127.959999993</v>
      </c>
      <c r="AX27" s="5">
        <f t="shared" si="121"/>
        <v>0</v>
      </c>
      <c r="AY27" s="5">
        <v>0</v>
      </c>
      <c r="AZ27" s="5">
        <f t="shared" si="122"/>
        <v>98522127.959999993</v>
      </c>
      <c r="BA27" s="5">
        <f t="shared" si="123"/>
        <v>0</v>
      </c>
      <c r="BB27" s="5">
        <v>0</v>
      </c>
      <c r="BC27" s="5">
        <f t="shared" si="124"/>
        <v>98522127.959999993</v>
      </c>
      <c r="BD27" s="5">
        <f t="shared" si="125"/>
        <v>0</v>
      </c>
      <c r="BE27" s="5">
        <v>0</v>
      </c>
      <c r="BF27" s="5">
        <f t="shared" si="126"/>
        <v>98522127.959999993</v>
      </c>
      <c r="BG27" s="5">
        <f t="shared" si="127"/>
        <v>0</v>
      </c>
      <c r="BH27" s="5">
        <v>0</v>
      </c>
      <c r="BI27" s="5">
        <f t="shared" si="128"/>
        <v>98522127.959999993</v>
      </c>
      <c r="BJ27" s="5">
        <f t="shared" si="129"/>
        <v>0</v>
      </c>
      <c r="BK27" s="5">
        <v>0</v>
      </c>
      <c r="BL27" s="5">
        <f t="shared" si="130"/>
        <v>98522127.959999993</v>
      </c>
      <c r="BM27" s="5">
        <f t="shared" si="131"/>
        <v>0</v>
      </c>
      <c r="BN27" s="5">
        <v>0</v>
      </c>
      <c r="BO27" s="5">
        <f t="shared" si="132"/>
        <v>98522127.959999993</v>
      </c>
      <c r="BP27" s="5">
        <f t="shared" si="133"/>
        <v>0</v>
      </c>
      <c r="BQ27" s="5">
        <v>0</v>
      </c>
      <c r="BR27" s="5">
        <f t="shared" si="134"/>
        <v>98522127.959999993</v>
      </c>
      <c r="BS27" s="5">
        <f t="shared" si="135"/>
        <v>0</v>
      </c>
      <c r="BT27" s="5">
        <v>0</v>
      </c>
      <c r="BU27" s="5">
        <f t="shared" si="136"/>
        <v>98522127.959999993</v>
      </c>
      <c r="BV27" s="5">
        <f t="shared" si="137"/>
        <v>0</v>
      </c>
      <c r="BW27" s="5">
        <v>0</v>
      </c>
      <c r="BX27" s="5">
        <f t="shared" si="138"/>
        <v>98522127.959999993</v>
      </c>
      <c r="BY27" s="5">
        <f t="shared" si="139"/>
        <v>0</v>
      </c>
      <c r="BZ27" s="5">
        <v>0</v>
      </c>
      <c r="CA27" s="5">
        <f t="shared" si="140"/>
        <v>98522127.959999993</v>
      </c>
      <c r="CB27" s="5">
        <f t="shared" si="141"/>
        <v>0</v>
      </c>
      <c r="CC27" s="5">
        <v>0</v>
      </c>
      <c r="CD27" s="5">
        <f t="shared" si="142"/>
        <v>98522127.959999993</v>
      </c>
      <c r="CE27" s="5">
        <f t="shared" si="143"/>
        <v>0</v>
      </c>
      <c r="CF27" s="5">
        <v>0</v>
      </c>
      <c r="CG27" s="5">
        <f t="shared" si="144"/>
        <v>98522127.959999993</v>
      </c>
      <c r="CH27" s="5">
        <f t="shared" si="145"/>
        <v>0</v>
      </c>
      <c r="CI27" s="5">
        <v>0</v>
      </c>
      <c r="CJ27" s="5">
        <f t="shared" si="146"/>
        <v>98522127.959999993</v>
      </c>
      <c r="CK27" s="5">
        <f t="shared" si="147"/>
        <v>0</v>
      </c>
      <c r="CL27" s="5">
        <v>0</v>
      </c>
      <c r="CM27" s="5">
        <f t="shared" si="148"/>
        <v>98522127.959999993</v>
      </c>
      <c r="CN27" s="5">
        <f t="shared" si="149"/>
        <v>0</v>
      </c>
      <c r="CO27" s="5">
        <v>0</v>
      </c>
      <c r="CP27" s="5">
        <f t="shared" si="150"/>
        <v>98522127.959999993</v>
      </c>
      <c r="CQ27" s="5">
        <f t="shared" si="151"/>
        <v>0</v>
      </c>
      <c r="CR27" s="5">
        <v>0</v>
      </c>
      <c r="CS27" s="5">
        <f t="shared" si="152"/>
        <v>98522127.959999993</v>
      </c>
      <c r="CT27" s="5">
        <f t="shared" si="153"/>
        <v>0</v>
      </c>
      <c r="CU27" s="5">
        <v>0</v>
      </c>
      <c r="CV27" s="5">
        <f t="shared" si="154"/>
        <v>98522127.959999993</v>
      </c>
      <c r="CW27" s="5">
        <f t="shared" si="155"/>
        <v>0</v>
      </c>
      <c r="CX27" s="5">
        <v>0</v>
      </c>
      <c r="CY27" s="5">
        <f t="shared" si="156"/>
        <v>98522127.959999993</v>
      </c>
      <c r="CZ27" s="5">
        <f t="shared" si="157"/>
        <v>0</v>
      </c>
      <c r="DA27" s="5">
        <v>0</v>
      </c>
      <c r="DB27" s="5">
        <f t="shared" si="158"/>
        <v>98522127.959999993</v>
      </c>
      <c r="DC27" s="5">
        <f t="shared" si="159"/>
        <v>0</v>
      </c>
      <c r="DD27" s="5">
        <v>0</v>
      </c>
      <c r="DE27" s="5">
        <f t="shared" si="160"/>
        <v>98522127.959999993</v>
      </c>
      <c r="DF27" s="5">
        <f t="shared" si="161"/>
        <v>0</v>
      </c>
      <c r="DG27" s="5">
        <v>0</v>
      </c>
      <c r="DH27" s="5">
        <f t="shared" si="162"/>
        <v>98522127.959999993</v>
      </c>
      <c r="DI27" s="5">
        <f t="shared" si="163"/>
        <v>0</v>
      </c>
      <c r="DJ27" s="5">
        <v>0</v>
      </c>
      <c r="DK27" s="5">
        <f t="shared" si="164"/>
        <v>98522127.959999993</v>
      </c>
      <c r="DL27" s="5">
        <f t="shared" si="165"/>
        <v>0</v>
      </c>
      <c r="DM27" s="5">
        <v>0</v>
      </c>
      <c r="DN27" s="5">
        <f t="shared" si="166"/>
        <v>98522127.959999993</v>
      </c>
      <c r="DO27" s="5">
        <f t="shared" si="167"/>
        <v>0</v>
      </c>
      <c r="DP27" s="5">
        <v>0</v>
      </c>
      <c r="DQ27" s="5">
        <f t="shared" si="168"/>
        <v>98522127.959999993</v>
      </c>
      <c r="DR27" s="5">
        <f t="shared" si="169"/>
        <v>0</v>
      </c>
      <c r="DS27" s="5">
        <v>0</v>
      </c>
      <c r="DT27" s="5">
        <f t="shared" si="170"/>
        <v>98522127.959999993</v>
      </c>
      <c r="DU27" s="5">
        <f t="shared" si="171"/>
        <v>0</v>
      </c>
      <c r="DV27" s="5">
        <v>0</v>
      </c>
      <c r="DW27" s="5">
        <f t="shared" si="172"/>
        <v>98522127.959999993</v>
      </c>
      <c r="DX27" s="5">
        <f t="shared" si="173"/>
        <v>0</v>
      </c>
      <c r="DY27" s="5">
        <v>0</v>
      </c>
      <c r="DZ27" s="5">
        <f t="shared" si="174"/>
        <v>98522127.959999993</v>
      </c>
      <c r="EA27" s="5">
        <f t="shared" si="175"/>
        <v>0</v>
      </c>
      <c r="EB27" s="5">
        <v>0</v>
      </c>
      <c r="EC27" s="5">
        <f t="shared" si="176"/>
        <v>98522127.959999993</v>
      </c>
      <c r="ED27" s="5">
        <f t="shared" si="177"/>
        <v>0</v>
      </c>
      <c r="EE27" s="5">
        <v>0</v>
      </c>
      <c r="EF27" s="5">
        <f t="shared" si="178"/>
        <v>98522127.959999993</v>
      </c>
      <c r="EG27" s="5">
        <f t="shared" si="179"/>
        <v>0</v>
      </c>
      <c r="EI27" s="138">
        <f t="shared" ca="1" si="180"/>
        <v>0</v>
      </c>
      <c r="EJ27" s="138">
        <f t="shared" ca="1" si="181"/>
        <v>0</v>
      </c>
      <c r="EK27" s="138">
        <f t="shared" ca="1" si="182"/>
        <v>0</v>
      </c>
    </row>
    <row r="28" spans="1:141" x14ac:dyDescent="0.2">
      <c r="A28" s="109" t="s">
        <v>89</v>
      </c>
      <c r="I28" s="15"/>
      <c r="J28" s="6">
        <f t="shared" ref="J28:BU28" si="183">SUBTOTAL(9,J25:J27)</f>
        <v>1124344718.0899999</v>
      </c>
      <c r="K28" s="6">
        <f t="shared" si="183"/>
        <v>2525341.8916976852</v>
      </c>
      <c r="L28" s="6">
        <f t="shared" si="183"/>
        <v>1719525.1123333338</v>
      </c>
      <c r="M28" s="6">
        <f t="shared" si="183"/>
        <v>1126064243.2023332</v>
      </c>
      <c r="N28" s="6">
        <f t="shared" si="183"/>
        <v>2527603.3917152826</v>
      </c>
      <c r="O28" s="6">
        <f t="shared" si="183"/>
        <v>5049162.9923333339</v>
      </c>
      <c r="P28" s="6">
        <f t="shared" si="183"/>
        <v>1131113406.1946666</v>
      </c>
      <c r="Q28" s="6">
        <f t="shared" si="183"/>
        <v>2535718.4349124297</v>
      </c>
      <c r="R28" s="6">
        <f t="shared" si="183"/>
        <v>4251052.3923333343</v>
      </c>
      <c r="S28" s="6">
        <f t="shared" si="183"/>
        <v>1135364458.5869999</v>
      </c>
      <c r="T28" s="6">
        <f t="shared" si="183"/>
        <v>2548188.7120150942</v>
      </c>
      <c r="U28" s="6">
        <f t="shared" si="183"/>
        <v>1758727.4823333344</v>
      </c>
      <c r="V28" s="6">
        <f t="shared" si="183"/>
        <v>1137123186.0693333</v>
      </c>
      <c r="W28" s="6">
        <f t="shared" si="183"/>
        <v>2557165.1669262461</v>
      </c>
      <c r="X28" s="6">
        <f t="shared" si="183"/>
        <v>775314.93233333447</v>
      </c>
      <c r="Y28" s="6">
        <f t="shared" si="183"/>
        <v>1137898501.0016665</v>
      </c>
      <c r="Z28" s="6">
        <f t="shared" si="183"/>
        <v>2560809.9456066443</v>
      </c>
      <c r="AA28" s="6">
        <f t="shared" si="183"/>
        <v>3307221.9123333348</v>
      </c>
      <c r="AB28" s="6">
        <f t="shared" si="183"/>
        <v>1141205722.9139998</v>
      </c>
      <c r="AC28" s="6">
        <f t="shared" si="183"/>
        <v>2565583.0861634496</v>
      </c>
      <c r="AD28" s="6">
        <f t="shared" si="183"/>
        <v>-436545.27748648654</v>
      </c>
      <c r="AE28" s="6">
        <f t="shared" si="183"/>
        <v>1140769177.6365135</v>
      </c>
      <c r="AF28" s="6">
        <f t="shared" si="183"/>
        <v>2568486.0960293682</v>
      </c>
      <c r="AG28" s="6">
        <f t="shared" si="183"/>
        <v>-480608.68566666654</v>
      </c>
      <c r="AH28" s="6">
        <f t="shared" si="183"/>
        <v>1140288568.9508467</v>
      </c>
      <c r="AI28" s="6">
        <f t="shared" si="183"/>
        <v>2567267.8630805621</v>
      </c>
      <c r="AJ28" s="6">
        <f t="shared" si="183"/>
        <v>-480608.68566666666</v>
      </c>
      <c r="AK28" s="6">
        <f t="shared" si="183"/>
        <v>1139807960.2651801</v>
      </c>
      <c r="AL28" s="6">
        <f t="shared" si="183"/>
        <v>2566001.5431800019</v>
      </c>
      <c r="AM28" s="6">
        <f t="shared" si="183"/>
        <v>348468.54744231299</v>
      </c>
      <c r="AN28" s="6">
        <f t="shared" si="183"/>
        <v>1140156428.8126223</v>
      </c>
      <c r="AO28" s="6">
        <f t="shared" si="183"/>
        <v>2565640.0056953975</v>
      </c>
      <c r="AP28" s="6">
        <f t="shared" si="183"/>
        <v>-131434.72459156264</v>
      </c>
      <c r="AQ28" s="6">
        <f t="shared" si="183"/>
        <v>1140024994.0880308</v>
      </c>
      <c r="AR28" s="6">
        <f t="shared" si="183"/>
        <v>2565659.5261478261</v>
      </c>
      <c r="AS28" s="6">
        <f t="shared" si="183"/>
        <v>143852.75716268324</v>
      </c>
      <c r="AT28" s="6">
        <f t="shared" si="183"/>
        <v>1140168846.8451934</v>
      </c>
      <c r="AU28" s="6">
        <f t="shared" si="183"/>
        <v>2565455.746813844</v>
      </c>
      <c r="AV28" s="6">
        <f t="shared" si="183"/>
        <v>-480608.68566666666</v>
      </c>
      <c r="AW28" s="6">
        <f t="shared" si="183"/>
        <v>1139688238.1595268</v>
      </c>
      <c r="AX28" s="6">
        <f t="shared" si="183"/>
        <v>2564870.9095428274</v>
      </c>
      <c r="AY28" s="6">
        <f t="shared" si="183"/>
        <v>-480608.68566666666</v>
      </c>
      <c r="AZ28" s="6">
        <f t="shared" si="183"/>
        <v>1139207629.4738603</v>
      </c>
      <c r="BA28" s="6">
        <f t="shared" si="183"/>
        <v>2563604.5896422677</v>
      </c>
      <c r="BB28" s="6">
        <f t="shared" si="183"/>
        <v>-480608.68566666666</v>
      </c>
      <c r="BC28" s="6">
        <f t="shared" si="183"/>
        <v>1138727020.7881937</v>
      </c>
      <c r="BD28" s="6">
        <f t="shared" si="183"/>
        <v>2562338.2697417079</v>
      </c>
      <c r="BE28" s="6">
        <f t="shared" si="183"/>
        <v>6853216.8034422062</v>
      </c>
      <c r="BF28" s="6">
        <f t="shared" si="183"/>
        <v>1145580237.5916357</v>
      </c>
      <c r="BG28" s="6">
        <f t="shared" si="183"/>
        <v>2574191.3155595041</v>
      </c>
      <c r="BH28" s="6">
        <f t="shared" si="183"/>
        <v>8860247.1023804657</v>
      </c>
      <c r="BI28" s="6">
        <f t="shared" si="183"/>
        <v>1154440484.6940162</v>
      </c>
      <c r="BJ28" s="6">
        <f t="shared" si="183"/>
        <v>2601228.620822723</v>
      </c>
      <c r="BK28" s="6">
        <f t="shared" si="183"/>
        <v>52552835.787670419</v>
      </c>
      <c r="BL28" s="6">
        <f t="shared" si="183"/>
        <v>1206993320.4816868</v>
      </c>
      <c r="BM28" s="6">
        <f t="shared" si="183"/>
        <v>2678479.26438535</v>
      </c>
      <c r="BN28" s="6">
        <f t="shared" si="183"/>
        <v>-480608.68566666666</v>
      </c>
      <c r="BO28" s="6">
        <f t="shared" si="183"/>
        <v>1206512711.79602</v>
      </c>
      <c r="BP28" s="6">
        <f t="shared" si="183"/>
        <v>2740545.6485025538</v>
      </c>
      <c r="BQ28" s="6">
        <f t="shared" si="183"/>
        <v>-480608.68566666666</v>
      </c>
      <c r="BR28" s="6">
        <f t="shared" si="183"/>
        <v>1206032103.1103535</v>
      </c>
      <c r="BS28" s="6">
        <f t="shared" si="183"/>
        <v>2739279.3286019941</v>
      </c>
      <c r="BT28" s="6">
        <f t="shared" si="183"/>
        <v>-480608.68566666666</v>
      </c>
      <c r="BU28" s="6">
        <f t="shared" si="183"/>
        <v>1205551494.4246869</v>
      </c>
      <c r="BV28" s="6">
        <f t="shared" ref="BV28:EG28" si="184">SUBTOTAL(9,BV25:BV27)</f>
        <v>2738013.0087014339</v>
      </c>
      <c r="BW28" s="6">
        <f t="shared" si="184"/>
        <v>3262316.0141920433</v>
      </c>
      <c r="BX28" s="6">
        <f t="shared" si="184"/>
        <v>1208813810.438879</v>
      </c>
      <c r="BY28" s="6">
        <f t="shared" si="184"/>
        <v>2740831.38961937</v>
      </c>
      <c r="BZ28" s="6">
        <f t="shared" si="184"/>
        <v>-480608.68566666666</v>
      </c>
      <c r="CA28" s="6">
        <f t="shared" si="184"/>
        <v>1208333201.7532125</v>
      </c>
      <c r="CB28" s="6">
        <f t="shared" si="184"/>
        <v>2743649.7705373056</v>
      </c>
      <c r="CC28" s="6">
        <f t="shared" si="184"/>
        <v>5930270.8155341959</v>
      </c>
      <c r="CD28" s="6">
        <f t="shared" si="184"/>
        <v>1214263472.5687466</v>
      </c>
      <c r="CE28" s="6">
        <f t="shared" si="184"/>
        <v>2751921.3388708676</v>
      </c>
      <c r="CF28" s="6">
        <f t="shared" si="184"/>
        <v>-480608.68566666666</v>
      </c>
      <c r="CG28" s="6">
        <f t="shared" si="184"/>
        <v>1213782863.88308</v>
      </c>
      <c r="CH28" s="6">
        <f t="shared" si="184"/>
        <v>2760192.9072044301</v>
      </c>
      <c r="CI28" s="6">
        <f t="shared" si="184"/>
        <v>-480608.68566666666</v>
      </c>
      <c r="CJ28" s="6">
        <f t="shared" si="184"/>
        <v>1213302255.1974132</v>
      </c>
      <c r="CK28" s="6">
        <f t="shared" si="184"/>
        <v>2758926.5873038704</v>
      </c>
      <c r="CL28" s="6">
        <f t="shared" si="184"/>
        <v>9412041.3032207973</v>
      </c>
      <c r="CM28" s="6">
        <f t="shared" si="184"/>
        <v>1222714296.500634</v>
      </c>
      <c r="CN28" s="6">
        <f t="shared" si="184"/>
        <v>2771810.2171593527</v>
      </c>
      <c r="CO28" s="6">
        <f t="shared" si="184"/>
        <v>1368901.8669265334</v>
      </c>
      <c r="CP28" s="6">
        <f t="shared" si="184"/>
        <v>1224083198.3675606</v>
      </c>
      <c r="CQ28" s="6">
        <f t="shared" si="184"/>
        <v>2787277.9589722697</v>
      </c>
      <c r="CR28" s="6">
        <f t="shared" si="184"/>
        <v>13712249.415053723</v>
      </c>
      <c r="CS28" s="6">
        <f t="shared" si="184"/>
        <v>1237795447.7826142</v>
      </c>
      <c r="CT28" s="6">
        <f t="shared" si="184"/>
        <v>2814167.6095410157</v>
      </c>
      <c r="CU28" s="6">
        <f t="shared" si="184"/>
        <v>4445833.1793932039</v>
      </c>
      <c r="CV28" s="6">
        <f t="shared" si="184"/>
        <v>1242241280.9620075</v>
      </c>
      <c r="CW28" s="6">
        <f t="shared" si="184"/>
        <v>2845475.5375263025</v>
      </c>
      <c r="CX28" s="6">
        <f t="shared" si="184"/>
        <v>-480608.68566666666</v>
      </c>
      <c r="CY28" s="6">
        <f t="shared" si="184"/>
        <v>1241760672.276341</v>
      </c>
      <c r="CZ28" s="6">
        <f t="shared" si="184"/>
        <v>2851211.6069997177</v>
      </c>
      <c r="DA28" s="6">
        <f t="shared" si="184"/>
        <v>76941.864168824337</v>
      </c>
      <c r="DB28" s="6">
        <f t="shared" si="184"/>
        <v>1241837614.1405098</v>
      </c>
      <c r="DC28" s="6">
        <f t="shared" si="184"/>
        <v>2850553.7490293034</v>
      </c>
      <c r="DD28" s="6">
        <f t="shared" si="184"/>
        <v>-480608.68566666666</v>
      </c>
      <c r="DE28" s="6">
        <f t="shared" si="184"/>
        <v>1241357005.454843</v>
      </c>
      <c r="DF28" s="6">
        <f t="shared" si="184"/>
        <v>2849895.8910588892</v>
      </c>
      <c r="DG28" s="6">
        <f t="shared" si="184"/>
        <v>-480608.68566666666</v>
      </c>
      <c r="DH28" s="6">
        <f t="shared" si="184"/>
        <v>1240876396.7691765</v>
      </c>
      <c r="DI28" s="6">
        <f t="shared" si="184"/>
        <v>2848629.5711583295</v>
      </c>
      <c r="DJ28" s="6">
        <f t="shared" si="184"/>
        <v>2475714.8376472788</v>
      </c>
      <c r="DK28" s="6">
        <f t="shared" si="184"/>
        <v>1243352111.6068239</v>
      </c>
      <c r="DL28" s="6">
        <f t="shared" si="184"/>
        <v>2852701.3614611323</v>
      </c>
      <c r="DM28" s="6">
        <f t="shared" si="184"/>
        <v>-393417.01443655504</v>
      </c>
      <c r="DN28" s="6">
        <f t="shared" si="184"/>
        <v>1242958694.5923872</v>
      </c>
      <c r="DO28" s="6">
        <f t="shared" si="184"/>
        <v>2856868.3051317963</v>
      </c>
      <c r="DP28" s="6">
        <f t="shared" si="184"/>
        <v>-480608.68566666689</v>
      </c>
      <c r="DQ28" s="6">
        <f t="shared" si="184"/>
        <v>1242478085.9067206</v>
      </c>
      <c r="DR28" s="6">
        <f t="shared" si="184"/>
        <v>2855697.1385990968</v>
      </c>
      <c r="DS28" s="6">
        <f t="shared" si="184"/>
        <v>-480608.68566666666</v>
      </c>
      <c r="DT28" s="6">
        <f t="shared" si="184"/>
        <v>1241997477.2210541</v>
      </c>
      <c r="DU28" s="6">
        <f t="shared" si="184"/>
        <v>2854430.8186985366</v>
      </c>
      <c r="DV28" s="6">
        <f t="shared" si="184"/>
        <v>-480608.68566666666</v>
      </c>
      <c r="DW28" s="6">
        <f t="shared" si="184"/>
        <v>1241516868.5353875</v>
      </c>
      <c r="DX28" s="6">
        <f t="shared" si="184"/>
        <v>2853164.4987979773</v>
      </c>
      <c r="DY28" s="6">
        <f t="shared" si="184"/>
        <v>-395113.76318359142</v>
      </c>
      <c r="DZ28" s="6">
        <f t="shared" si="184"/>
        <v>1241121754.7722039</v>
      </c>
      <c r="EA28" s="6">
        <f t="shared" si="184"/>
        <v>2852053.0701012206</v>
      </c>
      <c r="EB28" s="6">
        <f t="shared" si="184"/>
        <v>9624251.3714358471</v>
      </c>
      <c r="EC28" s="6">
        <f t="shared" si="184"/>
        <v>1250746006.1436396</v>
      </c>
      <c r="ED28" s="6">
        <f t="shared" si="184"/>
        <v>2869178.8279410456</v>
      </c>
      <c r="EE28" s="6">
        <f t="shared" si="184"/>
        <v>4479896.1874122676</v>
      </c>
      <c r="EF28" s="6">
        <f t="shared" si="184"/>
        <v>1255225902.3310518</v>
      </c>
      <c r="EG28" s="6">
        <f t="shared" si="184"/>
        <v>2895076.0564518459</v>
      </c>
      <c r="EI28" s="139">
        <f ca="1">SUBTOTAL(9,EI25:EI27)</f>
        <v>33192091.302540764</v>
      </c>
      <c r="EJ28" s="139">
        <f ca="1">SUBTOTAL(9,EJ25:EJ27)</f>
        <v>1097369.5928881224</v>
      </c>
      <c r="EK28" s="139">
        <f ca="1">SUBTOTAL(9,EK25:EK27)</f>
        <v>34289460.895428888</v>
      </c>
    </row>
    <row r="29" spans="1:141" x14ac:dyDescent="0.2">
      <c r="I29" s="1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I29" s="138"/>
      <c r="EJ29" s="138"/>
      <c r="EK29" s="138"/>
    </row>
    <row r="30" spans="1:141" x14ac:dyDescent="0.2">
      <c r="A30" s="123" t="s">
        <v>90</v>
      </c>
      <c r="I30" s="1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I30" s="138"/>
      <c r="EJ30" s="138"/>
      <c r="EK30" s="138"/>
    </row>
    <row r="31" spans="1:141" x14ac:dyDescent="0.2">
      <c r="A31" s="109" t="s">
        <v>76</v>
      </c>
      <c r="B31" s="109" t="str">
        <f t="shared" ref="B31:B34" si="185">C31</f>
        <v>CAGE</v>
      </c>
      <c r="C31" s="109" t="s">
        <v>14</v>
      </c>
      <c r="D31" s="109" t="s">
        <v>77</v>
      </c>
      <c r="E31" s="109" t="s">
        <v>91</v>
      </c>
      <c r="F31" s="109" t="str">
        <f>D31&amp;E31&amp;C31</f>
        <v>DOTHPCAGE</v>
      </c>
      <c r="G31" s="109" t="str">
        <f>E31&amp;C31</f>
        <v>OTHPCAGE</v>
      </c>
      <c r="H31" s="15"/>
      <c r="I31" s="15">
        <v>3.516804777139574E-2</v>
      </c>
      <c r="J31" s="5">
        <v>1480021001.53</v>
      </c>
      <c r="K31" s="5">
        <f>(J31*I31)/12</f>
        <v>4337454.1070396667</v>
      </c>
      <c r="L31" s="5">
        <v>-380781.3563333333</v>
      </c>
      <c r="M31" s="5">
        <f t="shared" ref="M31:M34" si="186">J31+L31</f>
        <v>1479640220.1736667</v>
      </c>
      <c r="N31" s="5">
        <f t="shared" ref="N31:N34" si="187">(((J31+M31)/2)*$I31)/12</f>
        <v>4336896.1346675847</v>
      </c>
      <c r="O31" s="5">
        <v>-1174123.1663333331</v>
      </c>
      <c r="P31" s="5">
        <f t="shared" ref="P31:P34" si="188">M31+O31</f>
        <v>1478466097.0073333</v>
      </c>
      <c r="Q31" s="5">
        <f t="shared" ref="Q31:Q34" si="189">(((M31+P31)/2)*$I31)/12</f>
        <v>4334617.6781453714</v>
      </c>
      <c r="R31" s="5">
        <v>-1305210.0763333333</v>
      </c>
      <c r="S31" s="5">
        <f t="shared" ref="S31:S34" si="190">P31+R31</f>
        <v>1477160886.931</v>
      </c>
      <c r="T31" s="5">
        <f t="shared" ref="T31:T34" si="191">(((P31+S31)/2)*$I31)/12</f>
        <v>4330984.623565401</v>
      </c>
      <c r="U31" s="5">
        <v>-1280090.2963333332</v>
      </c>
      <c r="V31" s="5">
        <f t="shared" ref="V31:V34" si="192">S31+U31</f>
        <v>1475880796.6346667</v>
      </c>
      <c r="W31" s="5">
        <f t="shared" ref="W31:W34" si="193">(((S31+V31)/2)*$I31)/12</f>
        <v>4327196.2916066777</v>
      </c>
      <c r="X31" s="5">
        <v>-1332717.9663333332</v>
      </c>
      <c r="Y31" s="5">
        <f t="shared" ref="Y31:Y34" si="194">V31+X31</f>
        <v>1474548078.6683333</v>
      </c>
      <c r="Z31" s="5">
        <f t="shared" ref="Z31:Z34" si="195">(((V31+Y31)/2)*$I31)/12</f>
        <v>4323367.6513650548</v>
      </c>
      <c r="AA31" s="5">
        <v>-1425947.6963333334</v>
      </c>
      <c r="AB31" s="5">
        <f t="shared" ref="AB31:AB34" si="196">Y31+AA31</f>
        <v>1473122130.9719999</v>
      </c>
      <c r="AC31" s="5">
        <f t="shared" ref="AC31:AC34" si="197">(((Y31+AB31)/2)*$I31)/12</f>
        <v>4319325.2811229723</v>
      </c>
      <c r="AD31" s="5">
        <v>-1582884.2364999999</v>
      </c>
      <c r="AE31" s="5">
        <f t="shared" ref="AE31:AE34" si="198">AB31+AD31</f>
        <v>1471539246.7354999</v>
      </c>
      <c r="AF31" s="5">
        <f t="shared" ref="AF31:AF34" si="199">(((AB31+AE31)/2)*$I31)/12</f>
        <v>4314916.3334083892</v>
      </c>
      <c r="AG31" s="5">
        <v>-1582884.2364999999</v>
      </c>
      <c r="AH31" s="5">
        <f t="shared" ref="AH31:AH34" si="200">AE31+AG31</f>
        <v>1469956362.4989998</v>
      </c>
      <c r="AI31" s="5">
        <f t="shared" ref="AI31:AI34" si="201">(((AE31+AH31)/2)*$I31)/12</f>
        <v>4310277.421037904</v>
      </c>
      <c r="AJ31" s="5">
        <v>-1399188.3565</v>
      </c>
      <c r="AK31" s="5">
        <f t="shared" ref="AK31:AK34" si="202">AH31+AJ31</f>
        <v>1468557174.1424999</v>
      </c>
      <c r="AL31" s="5">
        <f t="shared" ref="AL31:AL34" si="203">(((AH31+AK31)/2)*$I31)/12</f>
        <v>4305907.6847292213</v>
      </c>
      <c r="AM31" s="5">
        <v>-1115310.2364999999</v>
      </c>
      <c r="AN31" s="5">
        <f t="shared" ref="AN31:AN34" si="204">AK31+AM31</f>
        <v>1467441863.9059999</v>
      </c>
      <c r="AO31" s="5">
        <f t="shared" ref="AO31:AO34" si="205">(((AK31+AN31)/2)*$I31)/12</f>
        <v>4302223.1011192324</v>
      </c>
      <c r="AP31" s="5">
        <v>-1494592.2364999999</v>
      </c>
      <c r="AQ31" s="5">
        <f t="shared" ref="AQ31:AQ34" si="206">AN31+AP31</f>
        <v>1465947271.6694999</v>
      </c>
      <c r="AR31" s="5">
        <f t="shared" ref="AR31:AR34" si="207">(((AN31+AQ31)/2)*$I31)/12</f>
        <v>4298398.7188338507</v>
      </c>
      <c r="AS31" s="5">
        <v>-1547618.2364999999</v>
      </c>
      <c r="AT31" s="5">
        <f t="shared" ref="AT31:AT34" si="208">AQ31+AS31</f>
        <v>1464399653.4329998</v>
      </c>
      <c r="AU31" s="5">
        <f t="shared" ref="AU31:AU34" si="209">(((AQ31+AT31)/2)*$I31)/12</f>
        <v>4293940.860365306</v>
      </c>
      <c r="AV31" s="5">
        <v>-1582884.2364999999</v>
      </c>
      <c r="AW31" s="5">
        <f t="shared" ref="AW31:AW34" si="210">AT31+AV31</f>
        <v>1462816769.1964998</v>
      </c>
      <c r="AX31" s="5">
        <f t="shared" ref="AX31:AX34" si="211">(((AT31+AW31)/2)*$I31)/12</f>
        <v>4289353.6245103488</v>
      </c>
      <c r="AY31" s="5">
        <v>-1582884.2364999999</v>
      </c>
      <c r="AZ31" s="5">
        <f t="shared" ref="AZ31:AZ34" si="212">AW31+AY31</f>
        <v>1461233884.9599998</v>
      </c>
      <c r="BA31" s="5">
        <f t="shared" ref="BA31:BA34" si="213">(((AW31+AZ31)/2)*$I31)/12</f>
        <v>4284714.7121398645</v>
      </c>
      <c r="BB31" s="5">
        <v>-1582884.2364999999</v>
      </c>
      <c r="BC31" s="5">
        <f t="shared" ref="BC31:BC34" si="214">AZ31+BB31</f>
        <v>1459651000.7234998</v>
      </c>
      <c r="BD31" s="5">
        <f t="shared" ref="BD31:BD34" si="215">(((AZ31+BC31)/2)*$I31)/12</f>
        <v>4280075.7997693783</v>
      </c>
      <c r="BE31" s="5">
        <v>44065884.763499998</v>
      </c>
      <c r="BF31" s="5">
        <f t="shared" ref="BF31:BF34" si="216">BC31+BE31</f>
        <v>1503716885.4869998</v>
      </c>
      <c r="BG31" s="5">
        <f t="shared" ref="BG31:BG34" si="217">(((BC31+BF31)/2)*$I31)/12</f>
        <v>4342327.6411029529</v>
      </c>
      <c r="BH31" s="5">
        <v>-1582884.2364999999</v>
      </c>
      <c r="BI31" s="5">
        <f t="shared" ref="BI31:BI34" si="218">BF31+BH31</f>
        <v>1502134001.2504997</v>
      </c>
      <c r="BJ31" s="5">
        <f t="shared" ref="BJ31:BJ34" si="219">(((BF31+BI31)/2)*$I31)/12</f>
        <v>4404579.4824365256</v>
      </c>
      <c r="BK31" s="5">
        <v>678328.76350000012</v>
      </c>
      <c r="BL31" s="5">
        <f t="shared" ref="BL31:BL34" si="220">BI31+BK31</f>
        <v>1502812330.0139997</v>
      </c>
      <c r="BM31" s="5">
        <f t="shared" ref="BM31:BM34" si="221">(((BI31+BL31)/2)*$I31)/12</f>
        <v>4403254.005349596</v>
      </c>
      <c r="BN31" s="5">
        <v>-1581117.3940000006</v>
      </c>
      <c r="BO31" s="5">
        <f t="shared" ref="BO31:BO34" si="222">BL31+BN31</f>
        <v>1501231212.6199996</v>
      </c>
      <c r="BP31" s="5">
        <f t="shared" ref="BP31:BP34" si="223">(((BL31+BO31)/2)*$I31)/12</f>
        <v>4401931.1172793908</v>
      </c>
      <c r="BQ31" s="5">
        <v>-1581117.3940000006</v>
      </c>
      <c r="BR31" s="5">
        <f t="shared" ref="BR31:BR34" si="224">BO31+BQ31</f>
        <v>1499650095.2259996</v>
      </c>
      <c r="BS31" s="5">
        <f t="shared" ref="BS31:BS34" si="225">(((BO31+BR31)/2)*$I31)/12</f>
        <v>4397297.382942359</v>
      </c>
      <c r="BT31" s="5">
        <v>-1581117.3940000006</v>
      </c>
      <c r="BU31" s="5">
        <f t="shared" ref="BU31:BU34" si="226">BR31+BT31</f>
        <v>1498068977.8319995</v>
      </c>
      <c r="BV31" s="5">
        <f t="shared" ref="BV31:BV34" si="227">(((BR31+BU31)/2)*$I31)/12</f>
        <v>4392663.6486053281</v>
      </c>
      <c r="BW31" s="5">
        <v>27454895.725999713</v>
      </c>
      <c r="BX31" s="5">
        <f t="shared" ref="BX31:BX34" si="228">BU31+BW31</f>
        <v>1525523873.5579991</v>
      </c>
      <c r="BY31" s="5">
        <f t="shared" ref="BY31:BY34" si="229">(((BU31+BX31)/2)*$I31)/12</f>
        <v>4430577.4099555882</v>
      </c>
      <c r="BZ31" s="5">
        <v>-951294.0240000065</v>
      </c>
      <c r="CA31" s="5">
        <f t="shared" ref="CA31:CA34" si="230">BX31+BZ31</f>
        <v>1524572579.5339992</v>
      </c>
      <c r="CB31" s="5">
        <f t="shared" ref="CB31:CB34" si="231">(((BX31+CA31)/2)*$I31)/12</f>
        <v>4469414.0737376707</v>
      </c>
      <c r="CC31" s="5">
        <v>-1544793.4140000008</v>
      </c>
      <c r="CD31" s="5">
        <f t="shared" ref="CD31:CD34" si="232">CA31+CC31</f>
        <v>1523027786.1199992</v>
      </c>
      <c r="CE31" s="5">
        <f t="shared" ref="CE31:CE34" si="233">(((CA31+CD31)/2)*$I31)/12</f>
        <v>4465756.4686434558</v>
      </c>
      <c r="CF31" s="5">
        <v>-1396100.5540000023</v>
      </c>
      <c r="CG31" s="5">
        <f t="shared" ref="CG31:CG34" si="234">CD31+CF31</f>
        <v>1521631685.5659993</v>
      </c>
      <c r="CH31" s="5">
        <f t="shared" ref="CH31:CH34" si="235">(((CD31+CG31)/2)*$I31)/12</f>
        <v>4461447.0728285713</v>
      </c>
      <c r="CI31" s="5">
        <v>-1581117.3940000006</v>
      </c>
      <c r="CJ31" s="5">
        <f t="shared" ref="CJ31:CJ34" si="236">CG31+CI31</f>
        <v>1520050568.1719992</v>
      </c>
      <c r="CK31" s="5">
        <f t="shared" ref="CK31:CK34" si="237">(((CG31+CJ31)/2)*$I31)/12</f>
        <v>4457084.4502026914</v>
      </c>
      <c r="CL31" s="5">
        <v>-1581117.3940000006</v>
      </c>
      <c r="CM31" s="5">
        <f t="shared" ref="CM31:CM34" si="238">CJ31+CL31</f>
        <v>1518469450.7779992</v>
      </c>
      <c r="CN31" s="5">
        <f t="shared" ref="CN31:CN34" si="239">(((CJ31+CM31)/2)*$I31)/12</f>
        <v>4452450.7158656595</v>
      </c>
      <c r="CO31" s="5">
        <v>-1581117.3940000006</v>
      </c>
      <c r="CP31" s="5">
        <f t="shared" ref="CP31:CP34" si="240">CM31+CO31</f>
        <v>1516888333.3839991</v>
      </c>
      <c r="CQ31" s="5">
        <f t="shared" ref="CQ31:CQ34" si="241">(((CM31+CP31)/2)*$I31)/12</f>
        <v>4447816.9815286277</v>
      </c>
      <c r="CR31" s="5">
        <v>-1581117.3940000006</v>
      </c>
      <c r="CS31" s="5">
        <f t="shared" ref="CS31:CS34" si="242">CP31+CR31</f>
        <v>1515307215.9899991</v>
      </c>
      <c r="CT31" s="5">
        <f t="shared" ref="CT31:CT34" si="243">(((CP31+CS31)/2)*$I31)/12</f>
        <v>4443183.2471915968</v>
      </c>
      <c r="CU31" s="5">
        <v>-1507207.6840000013</v>
      </c>
      <c r="CV31" s="5">
        <f t="shared" ref="CV31:CV34" si="244">CS31+CU31</f>
        <v>1513800008.305999</v>
      </c>
      <c r="CW31" s="5">
        <f t="shared" ref="CW31:CW34" si="245">(((CS31+CV31)/2)*$I31)/12</f>
        <v>4438657.8153634006</v>
      </c>
      <c r="CX31" s="5">
        <v>-1579597.9094500006</v>
      </c>
      <c r="CY31" s="5">
        <f t="shared" ref="CY31:CY34" si="246">CV31+CX31</f>
        <v>1512220410.396549</v>
      </c>
      <c r="CZ31" s="5">
        <f t="shared" ref="CZ31:CZ34" si="247">(((CV31+CY31)/2)*$I31)/12</f>
        <v>4434134.6100895898</v>
      </c>
      <c r="DA31" s="5">
        <v>-1579597.9094500006</v>
      </c>
      <c r="DB31" s="5">
        <f t="shared" ref="DB31:DB34" si="248">CY31+DA31</f>
        <v>1510640812.4870989</v>
      </c>
      <c r="DC31" s="5">
        <f t="shared" ref="DC31:DC34" si="249">(((CY31+DB31)/2)*$I31)/12</f>
        <v>4429505.3288613278</v>
      </c>
      <c r="DD31" s="5">
        <v>47986786.216349512</v>
      </c>
      <c r="DE31" s="5">
        <f t="shared" ref="DE31:DE34" si="250">DB31+DD31</f>
        <v>1558627598.7034485</v>
      </c>
      <c r="DF31" s="5">
        <f t="shared" ref="DF31:DF34" si="251">(((DB31+DE31)/2)*$I31)/12</f>
        <v>4497507.4211660447</v>
      </c>
      <c r="DG31" s="5">
        <v>30263150.604549699</v>
      </c>
      <c r="DH31" s="5">
        <f t="shared" ref="DH31:DH34" si="252">DE31+DG31</f>
        <v>1588890749.3079982</v>
      </c>
      <c r="DI31" s="5">
        <f t="shared" ref="DI31:DI34" si="253">(((DE31+DH31)/2)*$I31)/12</f>
        <v>4612169.8176754648</v>
      </c>
      <c r="DJ31" s="5">
        <v>17762455.376949817</v>
      </c>
      <c r="DK31" s="5">
        <f t="shared" ref="DK31:DK34" si="254">DH31+DJ31</f>
        <v>1606653204.684948</v>
      </c>
      <c r="DL31" s="5">
        <f t="shared" ref="DL31:DL34" si="255">(((DH31+DK31)/2)*$I31)/12</f>
        <v>4682543.4345674487</v>
      </c>
      <c r="DM31" s="5">
        <v>-1542364.0666500009</v>
      </c>
      <c r="DN31" s="5">
        <f t="shared" ref="DN31:DN34" si="256">DK31+DM31</f>
        <v>1605110840.6182981</v>
      </c>
      <c r="DO31" s="5">
        <f t="shared" ref="DO31:DO34" si="257">(((DK31+DN31)/2)*$I31)/12</f>
        <v>4706311.3073198246</v>
      </c>
      <c r="DP31" s="5">
        <v>-1579597.9094500006</v>
      </c>
      <c r="DQ31" s="5">
        <f t="shared" ref="DQ31:DQ34" si="258">DN31+DP31</f>
        <v>1603531242.708848</v>
      </c>
      <c r="DR31" s="5">
        <f t="shared" ref="DR31:DR34" si="259">(((DN31+DQ31)/2)*$I31)/12</f>
        <v>4701736.5861566598</v>
      </c>
      <c r="DS31" s="5">
        <v>-1579597.9094500006</v>
      </c>
      <c r="DT31" s="5">
        <f t="shared" ref="DT31:DT34" si="260">DQ31+DS31</f>
        <v>1601951644.7993979</v>
      </c>
      <c r="DU31" s="5">
        <f t="shared" ref="DU31:DU34" si="261">(((DQ31+DT31)/2)*$I31)/12</f>
        <v>4697107.3049283978</v>
      </c>
      <c r="DV31" s="5">
        <v>-1579597.9094500006</v>
      </c>
      <c r="DW31" s="5">
        <f t="shared" ref="DW31:DW34" si="262">DT31+DV31</f>
        <v>1600372046.8899479</v>
      </c>
      <c r="DX31" s="5">
        <f t="shared" ref="DX31:DX34" si="263">(((DT31+DW31)/2)*$I31)/12</f>
        <v>4692478.0237001367</v>
      </c>
      <c r="DY31" s="5">
        <v>-1437727.9518500019</v>
      </c>
      <c r="DZ31" s="5">
        <f t="shared" ref="DZ31:DZ34" si="264">DW31+DY31</f>
        <v>1598934318.938098</v>
      </c>
      <c r="EA31" s="5">
        <f t="shared" ref="EA31:EA34" si="265">(((DW31+DZ31)/2)*$I31)/12</f>
        <v>4688056.6295321332</v>
      </c>
      <c r="EB31" s="5">
        <v>-1579597.9094500006</v>
      </c>
      <c r="EC31" s="5">
        <f t="shared" ref="EC31:EC34" si="266">DZ31+EB31</f>
        <v>1597354721.0286479</v>
      </c>
      <c r="ED31" s="5">
        <f t="shared" ref="ED31:ED34" si="267">(((DZ31+EC31)/2)*$I31)/12</f>
        <v>4683635.2353641307</v>
      </c>
      <c r="EE31" s="5">
        <v>-1422079.940050002</v>
      </c>
      <c r="EF31" s="5">
        <f t="shared" ref="EF31:EF34" si="268">EC31+EE31</f>
        <v>1595932641.088598</v>
      </c>
      <c r="EG31" s="5">
        <f t="shared" ref="EG31:EG34" si="269">(((EC31+EF31)/2)*$I31)/12</f>
        <v>4679236.7707805661</v>
      </c>
      <c r="EI31" s="138">
        <f t="shared" ref="EI31:EI34" ca="1" si="270">SUMIF($BO$6:$CW$7,"Depreciation Expense",$BO31:$CW31)</f>
        <v>53258280.384144329</v>
      </c>
      <c r="EJ31" s="138">
        <f t="shared" ref="EJ31:EJ34" ca="1" si="271">EK31-EI31</f>
        <v>2246142.0859973952</v>
      </c>
      <c r="EK31" s="138">
        <f t="shared" ref="EK31:EK34" ca="1" si="272">SUMIF($CY$6:$EG$7,"Depreciation Expense",$CY31:$EG31)</f>
        <v>55504422.470141724</v>
      </c>
    </row>
    <row r="32" spans="1:141" x14ac:dyDescent="0.2">
      <c r="A32" s="109" t="s">
        <v>79</v>
      </c>
      <c r="B32" s="109" t="str">
        <f t="shared" si="185"/>
        <v>CAGW</v>
      </c>
      <c r="C32" s="109" t="s">
        <v>15</v>
      </c>
      <c r="D32" s="109" t="s">
        <v>77</v>
      </c>
      <c r="E32" s="109" t="s">
        <v>91</v>
      </c>
      <c r="F32" s="109" t="str">
        <f>D32&amp;E32&amp;C32</f>
        <v>DOTHPCAGW</v>
      </c>
      <c r="G32" s="109" t="str">
        <f>E32&amp;C32</f>
        <v>OTHPCAGW</v>
      </c>
      <c r="H32" s="15"/>
      <c r="I32" s="15">
        <v>3.6835341164150458E-2</v>
      </c>
      <c r="J32" s="5">
        <v>543279729.73000002</v>
      </c>
      <c r="K32" s="5">
        <f>(J32*I32)/12</f>
        <v>1667657.8493476671</v>
      </c>
      <c r="L32" s="5">
        <v>22397760.408666667</v>
      </c>
      <c r="M32" s="5">
        <f t="shared" si="186"/>
        <v>565677490.13866663</v>
      </c>
      <c r="N32" s="5">
        <f t="shared" si="187"/>
        <v>1702034.0637629228</v>
      </c>
      <c r="O32" s="5">
        <v>2528629.7686666665</v>
      </c>
      <c r="P32" s="5">
        <f t="shared" si="188"/>
        <v>568206119.90733325</v>
      </c>
      <c r="Q32" s="5">
        <f t="shared" si="189"/>
        <v>1740291.234020123</v>
      </c>
      <c r="R32" s="5">
        <v>-43144.701333333331</v>
      </c>
      <c r="S32" s="5">
        <f t="shared" si="190"/>
        <v>568162975.20599997</v>
      </c>
      <c r="T32" s="5">
        <f t="shared" si="191"/>
        <v>1744105.9711206902</v>
      </c>
      <c r="U32" s="5">
        <v>194622.03866666666</v>
      </c>
      <c r="V32" s="5">
        <f t="shared" si="192"/>
        <v>568357597.2446667</v>
      </c>
      <c r="W32" s="5">
        <f t="shared" si="193"/>
        <v>1744338.4594289951</v>
      </c>
      <c r="X32" s="5">
        <v>13736.238666666657</v>
      </c>
      <c r="Y32" s="5">
        <f t="shared" si="194"/>
        <v>568371333.48333335</v>
      </c>
      <c r="Z32" s="5">
        <f t="shared" si="195"/>
        <v>1744658.2489385766</v>
      </c>
      <c r="AA32" s="5">
        <v>1309467.4386666669</v>
      </c>
      <c r="AB32" s="5">
        <f t="shared" si="196"/>
        <v>569680800.92200005</v>
      </c>
      <c r="AC32" s="5">
        <f t="shared" si="197"/>
        <v>1746689.1097254197</v>
      </c>
      <c r="AD32" s="5">
        <v>-82161.364500000054</v>
      </c>
      <c r="AE32" s="5">
        <f t="shared" si="198"/>
        <v>569598639.5575</v>
      </c>
      <c r="AF32" s="5">
        <f t="shared" si="199"/>
        <v>1748572.7863068681</v>
      </c>
      <c r="AG32" s="5">
        <v>-82161.364500000054</v>
      </c>
      <c r="AH32" s="5">
        <f t="shared" si="200"/>
        <v>569516478.19299996</v>
      </c>
      <c r="AI32" s="5">
        <f t="shared" si="201"/>
        <v>1748320.5828158788</v>
      </c>
      <c r="AJ32" s="5">
        <v>-73162.804500000057</v>
      </c>
      <c r="AK32" s="5">
        <f t="shared" si="202"/>
        <v>569443315.38849998</v>
      </c>
      <c r="AL32" s="5">
        <f t="shared" si="203"/>
        <v>1748082.1903677059</v>
      </c>
      <c r="AM32" s="5">
        <v>-62989.854500000045</v>
      </c>
      <c r="AN32" s="5">
        <f t="shared" si="204"/>
        <v>569380325.53399992</v>
      </c>
      <c r="AO32" s="5">
        <f t="shared" si="205"/>
        <v>1747873.2224658441</v>
      </c>
      <c r="AP32" s="5">
        <v>147320.63550000003</v>
      </c>
      <c r="AQ32" s="5">
        <f t="shared" si="206"/>
        <v>569527646.16949987</v>
      </c>
      <c r="AR32" s="5">
        <f t="shared" si="207"/>
        <v>1748002.6538445428</v>
      </c>
      <c r="AS32" s="5">
        <v>184008.63550000003</v>
      </c>
      <c r="AT32" s="5">
        <f t="shared" si="208"/>
        <v>569711654.80499983</v>
      </c>
      <c r="AU32" s="5">
        <f t="shared" si="209"/>
        <v>1748511.1799584993</v>
      </c>
      <c r="AV32" s="5">
        <v>-18994.364500000011</v>
      </c>
      <c r="AW32" s="5">
        <f t="shared" si="210"/>
        <v>569692660.44049978</v>
      </c>
      <c r="AX32" s="5">
        <f t="shared" si="211"/>
        <v>1748764.4448322172</v>
      </c>
      <c r="AY32" s="5">
        <v>-66223.364499999996</v>
      </c>
      <c r="AZ32" s="5">
        <f t="shared" si="212"/>
        <v>569626437.07599974</v>
      </c>
      <c r="BA32" s="5">
        <f t="shared" si="213"/>
        <v>1748633.6521605111</v>
      </c>
      <c r="BB32" s="5">
        <v>-66223.364499999996</v>
      </c>
      <c r="BC32" s="5">
        <f t="shared" si="214"/>
        <v>569560213.71149969</v>
      </c>
      <c r="BD32" s="5">
        <f t="shared" si="215"/>
        <v>1748430.3721418113</v>
      </c>
      <c r="BE32" s="5">
        <v>-66223.364500000011</v>
      </c>
      <c r="BF32" s="5">
        <f t="shared" si="216"/>
        <v>569493990.34699965</v>
      </c>
      <c r="BG32" s="5">
        <f t="shared" si="217"/>
        <v>1748227.0921231115</v>
      </c>
      <c r="BH32" s="5">
        <v>3313471.6354999999</v>
      </c>
      <c r="BI32" s="5">
        <f t="shared" si="218"/>
        <v>572807461.9824996</v>
      </c>
      <c r="BJ32" s="5">
        <f t="shared" si="219"/>
        <v>1753210.9878692357</v>
      </c>
      <c r="BK32" s="5">
        <v>583968.67550000013</v>
      </c>
      <c r="BL32" s="5">
        <f t="shared" si="220"/>
        <v>573391430.65799963</v>
      </c>
      <c r="BM32" s="5">
        <f t="shared" si="221"/>
        <v>1759192.802182677</v>
      </c>
      <c r="BN32" s="5">
        <v>-71444.187000000238</v>
      </c>
      <c r="BO32" s="5">
        <f t="shared" si="222"/>
        <v>573319986.4709996</v>
      </c>
      <c r="BP32" s="5">
        <f t="shared" si="223"/>
        <v>1759979.427782214</v>
      </c>
      <c r="BQ32" s="5">
        <v>-71444.187000000238</v>
      </c>
      <c r="BR32" s="5">
        <f t="shared" si="224"/>
        <v>573248542.28399956</v>
      </c>
      <c r="BS32" s="5">
        <f t="shared" si="225"/>
        <v>1759760.1218653519</v>
      </c>
      <c r="BT32" s="5">
        <v>-71444.187000000238</v>
      </c>
      <c r="BU32" s="5">
        <f t="shared" si="226"/>
        <v>573177098.09699953</v>
      </c>
      <c r="BV32" s="5">
        <f t="shared" si="227"/>
        <v>1759540.8159484901</v>
      </c>
      <c r="BW32" s="5">
        <v>-71444.187000000238</v>
      </c>
      <c r="BX32" s="5">
        <f t="shared" si="228"/>
        <v>573105653.90999949</v>
      </c>
      <c r="BY32" s="5">
        <f t="shared" si="229"/>
        <v>1759321.5100316284</v>
      </c>
      <c r="BZ32" s="5">
        <v>-71444.187000000238</v>
      </c>
      <c r="CA32" s="5">
        <f t="shared" si="230"/>
        <v>573034209.72299945</v>
      </c>
      <c r="CB32" s="5">
        <f t="shared" si="231"/>
        <v>1759102.2041147666</v>
      </c>
      <c r="CC32" s="5">
        <v>919823.69299999019</v>
      </c>
      <c r="CD32" s="5">
        <f t="shared" si="232"/>
        <v>573954033.41599941</v>
      </c>
      <c r="CE32" s="5">
        <f t="shared" si="233"/>
        <v>1760404.3019706076</v>
      </c>
      <c r="CF32" s="5">
        <v>-71444.187000000238</v>
      </c>
      <c r="CG32" s="5">
        <f t="shared" si="234"/>
        <v>573882589.22899938</v>
      </c>
      <c r="CH32" s="5">
        <f t="shared" si="235"/>
        <v>1761706.3998264484</v>
      </c>
      <c r="CI32" s="5">
        <v>-71444.187000000238</v>
      </c>
      <c r="CJ32" s="5">
        <f t="shared" si="236"/>
        <v>573811145.04199934</v>
      </c>
      <c r="CK32" s="5">
        <f t="shared" si="237"/>
        <v>1761487.0939095865</v>
      </c>
      <c r="CL32" s="5">
        <v>-71444.187000000238</v>
      </c>
      <c r="CM32" s="5">
        <f t="shared" si="238"/>
        <v>573739700.8549993</v>
      </c>
      <c r="CN32" s="5">
        <f t="shared" si="239"/>
        <v>1761267.7879927249</v>
      </c>
      <c r="CO32" s="5">
        <v>-71444.187000000238</v>
      </c>
      <c r="CP32" s="5">
        <f t="shared" si="240"/>
        <v>573668256.66799927</v>
      </c>
      <c r="CQ32" s="5">
        <f t="shared" si="241"/>
        <v>1761048.4820758628</v>
      </c>
      <c r="CR32" s="5">
        <v>-71444.187000000238</v>
      </c>
      <c r="CS32" s="5">
        <f t="shared" si="242"/>
        <v>573596812.48099923</v>
      </c>
      <c r="CT32" s="5">
        <f t="shared" si="243"/>
        <v>1760829.176159001</v>
      </c>
      <c r="CU32" s="5">
        <v>596572.61299999326</v>
      </c>
      <c r="CV32" s="5">
        <f t="shared" si="244"/>
        <v>574193385.09399927</v>
      </c>
      <c r="CW32" s="5">
        <f t="shared" si="245"/>
        <v>1761635.1463559468</v>
      </c>
      <c r="CX32" s="5">
        <v>-70849.000350000235</v>
      </c>
      <c r="CY32" s="5">
        <f t="shared" si="246"/>
        <v>574122536.09364927</v>
      </c>
      <c r="CZ32" s="5">
        <f t="shared" si="247"/>
        <v>1762442.0300488642</v>
      </c>
      <c r="DA32" s="5">
        <v>-70849.000350000235</v>
      </c>
      <c r="DB32" s="5">
        <f t="shared" si="248"/>
        <v>574051687.09329927</v>
      </c>
      <c r="DC32" s="5">
        <f t="shared" si="249"/>
        <v>1762224.551123945</v>
      </c>
      <c r="DD32" s="5">
        <v>-70849.000350000235</v>
      </c>
      <c r="DE32" s="5">
        <f t="shared" si="250"/>
        <v>573980838.09294927</v>
      </c>
      <c r="DF32" s="5">
        <f t="shared" si="251"/>
        <v>1762007.0721990259</v>
      </c>
      <c r="DG32" s="5">
        <v>455788.2628499947</v>
      </c>
      <c r="DH32" s="5">
        <f t="shared" si="252"/>
        <v>574436626.35579932</v>
      </c>
      <c r="DI32" s="5">
        <f t="shared" si="253"/>
        <v>1762597.8792432619</v>
      </c>
      <c r="DJ32" s="5">
        <v>-70849.000350000235</v>
      </c>
      <c r="DK32" s="5">
        <f t="shared" si="254"/>
        <v>574365777.35544932</v>
      </c>
      <c r="DL32" s="5">
        <f t="shared" si="255"/>
        <v>1763188.6862874979</v>
      </c>
      <c r="DM32" s="5">
        <v>1122013.8998499888</v>
      </c>
      <c r="DN32" s="5">
        <f t="shared" si="256"/>
        <v>575487791.25529933</v>
      </c>
      <c r="DO32" s="5">
        <f t="shared" si="257"/>
        <v>1764802.0203580342</v>
      </c>
      <c r="DP32" s="5">
        <v>-70849.000350000235</v>
      </c>
      <c r="DQ32" s="5">
        <f t="shared" si="258"/>
        <v>575416942.25494933</v>
      </c>
      <c r="DR32" s="5">
        <f t="shared" si="259"/>
        <v>1766415.3544285698</v>
      </c>
      <c r="DS32" s="5">
        <v>-70849.000350000235</v>
      </c>
      <c r="DT32" s="5">
        <f t="shared" si="260"/>
        <v>575346093.25459933</v>
      </c>
      <c r="DU32" s="5">
        <f t="shared" si="261"/>
        <v>1766197.8755036506</v>
      </c>
      <c r="DV32" s="5">
        <v>-70849.000350000235</v>
      </c>
      <c r="DW32" s="5">
        <f t="shared" si="262"/>
        <v>575275244.25424933</v>
      </c>
      <c r="DX32" s="5">
        <f t="shared" si="263"/>
        <v>1765980.3965787312</v>
      </c>
      <c r="DY32" s="5">
        <v>-70849.000350000235</v>
      </c>
      <c r="DZ32" s="5">
        <f t="shared" si="264"/>
        <v>575204395.25389934</v>
      </c>
      <c r="EA32" s="5">
        <f t="shared" si="265"/>
        <v>1765762.9176538121</v>
      </c>
      <c r="EB32" s="5">
        <v>2716883.2080499735</v>
      </c>
      <c r="EC32" s="5">
        <f t="shared" si="266"/>
        <v>577921278.46194935</v>
      </c>
      <c r="ED32" s="5">
        <f t="shared" si="267"/>
        <v>1769824.0665193386</v>
      </c>
      <c r="EE32" s="5">
        <v>613900.64764999319</v>
      </c>
      <c r="EF32" s="5">
        <f t="shared" si="268"/>
        <v>578535179.10959935</v>
      </c>
      <c r="EG32" s="5">
        <f t="shared" si="269"/>
        <v>1774936.1731722036</v>
      </c>
      <c r="EI32" s="138">
        <f t="shared" ca="1" si="270"/>
        <v>21126082.468032628</v>
      </c>
      <c r="EJ32" s="138">
        <f t="shared" ca="1" si="271"/>
        <v>60296.555084303021</v>
      </c>
      <c r="EK32" s="138">
        <f t="shared" ca="1" si="272"/>
        <v>21186379.023116931</v>
      </c>
    </row>
    <row r="33" spans="1:141" x14ac:dyDescent="0.2">
      <c r="A33" s="109" t="s">
        <v>137</v>
      </c>
      <c r="B33" s="109" t="str">
        <f t="shared" si="185"/>
        <v>SG-W</v>
      </c>
      <c r="C33" s="109" t="s">
        <v>25</v>
      </c>
      <c r="D33" s="109" t="s">
        <v>77</v>
      </c>
      <c r="E33" s="109" t="s">
        <v>91</v>
      </c>
      <c r="F33" s="109" t="str">
        <f>D33&amp;E33&amp;C33</f>
        <v>DOTHPSG-W</v>
      </c>
      <c r="G33" s="109" t="str">
        <f>E33&amp;C33</f>
        <v>OTHPSG-W</v>
      </c>
      <c r="H33" s="15"/>
      <c r="I33" s="15">
        <v>4.2086414231916398E-2</v>
      </c>
      <c r="J33" s="5">
        <v>3421364171.9800005</v>
      </c>
      <c r="K33" s="5">
        <f>(J33*I33)/12</f>
        <v>11999412.48168233</v>
      </c>
      <c r="L33" s="5">
        <v>-7022401.5576666631</v>
      </c>
      <c r="M33" s="5">
        <f t="shared" si="186"/>
        <v>3414341770.4223337</v>
      </c>
      <c r="N33" s="5">
        <f t="shared" si="187"/>
        <v>11987097.994146546</v>
      </c>
      <c r="O33" s="5">
        <v>3768272.262333334</v>
      </c>
      <c r="P33" s="5">
        <f t="shared" si="188"/>
        <v>3418110042.6846671</v>
      </c>
      <c r="Q33" s="5">
        <f t="shared" si="189"/>
        <v>11981391.551084561</v>
      </c>
      <c r="R33" s="5">
        <v>358783.82233333413</v>
      </c>
      <c r="S33" s="5">
        <f t="shared" si="190"/>
        <v>3418468826.5070004</v>
      </c>
      <c r="T33" s="5">
        <f t="shared" si="191"/>
        <v>11988628.759081962</v>
      </c>
      <c r="U33" s="5">
        <v>-819839.08766666544</v>
      </c>
      <c r="V33" s="5">
        <f t="shared" si="192"/>
        <v>3417648987.4193339</v>
      </c>
      <c r="W33" s="5">
        <f t="shared" si="193"/>
        <v>11987820.252295271</v>
      </c>
      <c r="X33" s="5">
        <v>-601708.2276666658</v>
      </c>
      <c r="Y33" s="5">
        <f t="shared" si="194"/>
        <v>3417047279.1916671</v>
      </c>
      <c r="Z33" s="5">
        <f t="shared" si="195"/>
        <v>11985327.42608013</v>
      </c>
      <c r="AA33" s="5">
        <v>943512.96233333449</v>
      </c>
      <c r="AB33" s="5">
        <f t="shared" si="196"/>
        <v>3417990792.1540003</v>
      </c>
      <c r="AC33" s="5">
        <f t="shared" si="197"/>
        <v>11985926.815065527</v>
      </c>
      <c r="AD33" s="5">
        <v>-87324.747427661321</v>
      </c>
      <c r="AE33" s="5">
        <f t="shared" si="198"/>
        <v>3417903467.4065728</v>
      </c>
      <c r="AF33" s="5">
        <f t="shared" si="199"/>
        <v>11987428.227226906</v>
      </c>
      <c r="AG33" s="5">
        <v>-87324.747427661321</v>
      </c>
      <c r="AH33" s="5">
        <f t="shared" si="200"/>
        <v>3417816142.6591454</v>
      </c>
      <c r="AI33" s="5">
        <f t="shared" si="201"/>
        <v>11987121.961769158</v>
      </c>
      <c r="AJ33" s="5">
        <v>3508643.2525723386</v>
      </c>
      <c r="AK33" s="5">
        <f t="shared" si="202"/>
        <v>3421324785.9117179</v>
      </c>
      <c r="AL33" s="5">
        <f t="shared" si="203"/>
        <v>11993121.587928614</v>
      </c>
      <c r="AM33" s="5">
        <v>-87324.747427661321</v>
      </c>
      <c r="AN33" s="5">
        <f t="shared" si="204"/>
        <v>3421237461.1642904</v>
      </c>
      <c r="AO33" s="5">
        <f t="shared" si="205"/>
        <v>11999121.214088066</v>
      </c>
      <c r="AP33" s="5">
        <v>-87324.747427661321</v>
      </c>
      <c r="AQ33" s="5">
        <f t="shared" si="206"/>
        <v>3421150136.416863</v>
      </c>
      <c r="AR33" s="5">
        <f t="shared" si="207"/>
        <v>11998814.948630324</v>
      </c>
      <c r="AS33" s="5">
        <v>3508643.2525723386</v>
      </c>
      <c r="AT33" s="5">
        <f t="shared" si="208"/>
        <v>3424658779.6694355</v>
      </c>
      <c r="AU33" s="5">
        <f t="shared" si="209"/>
        <v>12004814.574789772</v>
      </c>
      <c r="AV33" s="5">
        <v>-87324.747427661321</v>
      </c>
      <c r="AW33" s="5">
        <f t="shared" si="210"/>
        <v>3424571454.922008</v>
      </c>
      <c r="AX33" s="5">
        <f t="shared" si="211"/>
        <v>12010814.200949227</v>
      </c>
      <c r="AY33" s="5">
        <v>-87324.747427661321</v>
      </c>
      <c r="AZ33" s="5">
        <f t="shared" si="212"/>
        <v>3424484130.1745806</v>
      </c>
      <c r="BA33" s="5">
        <f t="shared" si="213"/>
        <v>12010507.93549148</v>
      </c>
      <c r="BB33" s="5">
        <v>3508643.2525723386</v>
      </c>
      <c r="BC33" s="5">
        <f t="shared" si="214"/>
        <v>3427992773.4271531</v>
      </c>
      <c r="BD33" s="5">
        <f t="shared" si="215"/>
        <v>12016507.561650934</v>
      </c>
      <c r="BE33" s="5">
        <v>-52806.443103173719</v>
      </c>
      <c r="BF33" s="5">
        <f t="shared" si="216"/>
        <v>3427939966.9840498</v>
      </c>
      <c r="BG33" s="5">
        <f t="shared" si="217"/>
        <v>12022567.719129318</v>
      </c>
      <c r="BH33" s="5">
        <v>81525779.236896843</v>
      </c>
      <c r="BI33" s="5">
        <f t="shared" si="218"/>
        <v>3509465746.2209468</v>
      </c>
      <c r="BJ33" s="5">
        <f t="shared" si="219"/>
        <v>12165438.772533702</v>
      </c>
      <c r="BK33" s="5">
        <v>4117534.1217058562</v>
      </c>
      <c r="BL33" s="5">
        <f t="shared" si="220"/>
        <v>3513583280.3426528</v>
      </c>
      <c r="BM33" s="5">
        <f t="shared" si="221"/>
        <v>12315622.937625537</v>
      </c>
      <c r="BN33" s="5">
        <v>648697.98261582328</v>
      </c>
      <c r="BO33" s="5">
        <f t="shared" si="222"/>
        <v>3514231978.3252687</v>
      </c>
      <c r="BP33" s="5">
        <f t="shared" si="223"/>
        <v>12323981.005070033</v>
      </c>
      <c r="BQ33" s="5">
        <v>648697.98261582328</v>
      </c>
      <c r="BR33" s="5">
        <f t="shared" si="224"/>
        <v>3514880676.3078847</v>
      </c>
      <c r="BS33" s="5">
        <f t="shared" si="225"/>
        <v>12326256.119404018</v>
      </c>
      <c r="BT33" s="5">
        <v>6616428.5099963974</v>
      </c>
      <c r="BU33" s="5">
        <f t="shared" si="226"/>
        <v>3521497104.8178811</v>
      </c>
      <c r="BV33" s="5">
        <f t="shared" si="227"/>
        <v>12338996.249529658</v>
      </c>
      <c r="BW33" s="5">
        <v>648697.98261582328</v>
      </c>
      <c r="BX33" s="5">
        <f t="shared" si="228"/>
        <v>3522145802.8004971</v>
      </c>
      <c r="BY33" s="5">
        <f t="shared" si="229"/>
        <v>12351736.379655296</v>
      </c>
      <c r="BZ33" s="5">
        <v>648697.98261582328</v>
      </c>
      <c r="CA33" s="5">
        <f t="shared" si="230"/>
        <v>3522794500.783113</v>
      </c>
      <c r="CB33" s="5">
        <f t="shared" si="231"/>
        <v>12354011.493989279</v>
      </c>
      <c r="CC33" s="5">
        <v>6616428.5099963974</v>
      </c>
      <c r="CD33" s="5">
        <f t="shared" si="232"/>
        <v>3529410929.2931094</v>
      </c>
      <c r="CE33" s="5">
        <f t="shared" si="233"/>
        <v>12366751.624114918</v>
      </c>
      <c r="CF33" s="5">
        <v>968297.98261582328</v>
      </c>
      <c r="CG33" s="5">
        <f t="shared" si="234"/>
        <v>3530379227.2757254</v>
      </c>
      <c r="CH33" s="5">
        <f t="shared" si="235"/>
        <v>12380052.20499008</v>
      </c>
      <c r="CI33" s="5">
        <v>648697.98261582328</v>
      </c>
      <c r="CJ33" s="5">
        <f t="shared" si="236"/>
        <v>3531027925.2583413</v>
      </c>
      <c r="CK33" s="5">
        <f t="shared" si="237"/>
        <v>12382887.770073583</v>
      </c>
      <c r="CL33" s="5">
        <v>6616428.5099963974</v>
      </c>
      <c r="CM33" s="5">
        <f t="shared" si="238"/>
        <v>3537644353.7683377</v>
      </c>
      <c r="CN33" s="5">
        <f t="shared" si="239"/>
        <v>12395627.900199221</v>
      </c>
      <c r="CO33" s="5">
        <v>689851.31178051105</v>
      </c>
      <c r="CP33" s="5">
        <f t="shared" si="240"/>
        <v>3538334205.0801182</v>
      </c>
      <c r="CQ33" s="5">
        <f t="shared" si="241"/>
        <v>12408440.196827287</v>
      </c>
      <c r="CR33" s="5">
        <v>689851.31178051105</v>
      </c>
      <c r="CS33" s="5">
        <f t="shared" si="242"/>
        <v>3539024056.3918986</v>
      </c>
      <c r="CT33" s="5">
        <f t="shared" si="243"/>
        <v>12410859.644166125</v>
      </c>
      <c r="CU33" s="5">
        <v>7036549.5496005388</v>
      </c>
      <c r="CV33" s="5">
        <f t="shared" si="244"/>
        <v>3546060605.9414992</v>
      </c>
      <c r="CW33" s="5">
        <f t="shared" si="245"/>
        <v>12424408.665298371</v>
      </c>
      <c r="CX33" s="5">
        <v>1604017.3132031434</v>
      </c>
      <c r="CY33" s="5">
        <f t="shared" si="246"/>
        <v>3547664623.2547026</v>
      </c>
      <c r="CZ33" s="5">
        <f t="shared" si="247"/>
        <v>12439560.768472807</v>
      </c>
      <c r="DA33" s="5">
        <v>1604017.3132031434</v>
      </c>
      <c r="DB33" s="5">
        <f t="shared" si="248"/>
        <v>3549268640.5679059</v>
      </c>
      <c r="DC33" s="5">
        <f t="shared" si="249"/>
        <v>12445186.37989603</v>
      </c>
      <c r="DD33" s="5">
        <v>9762829.5115053765</v>
      </c>
      <c r="DE33" s="5">
        <f t="shared" si="250"/>
        <v>3559031470.0794115</v>
      </c>
      <c r="DF33" s="5">
        <f t="shared" si="251"/>
        <v>12465119.289228341</v>
      </c>
      <c r="DG33" s="5">
        <v>1604017.3132031434</v>
      </c>
      <c r="DH33" s="5">
        <f t="shared" si="252"/>
        <v>3560635487.3926148</v>
      </c>
      <c r="DI33" s="5">
        <f t="shared" si="253"/>
        <v>12485052.19856065</v>
      </c>
      <c r="DJ33" s="5">
        <v>1604017.3132031434</v>
      </c>
      <c r="DK33" s="5">
        <f t="shared" si="254"/>
        <v>3562239504.7058182</v>
      </c>
      <c r="DL33" s="5">
        <f t="shared" si="255"/>
        <v>12490677.80998387</v>
      </c>
      <c r="DM33" s="5">
        <v>9762829.5115053765</v>
      </c>
      <c r="DN33" s="5">
        <f t="shared" si="256"/>
        <v>3572002334.2173238</v>
      </c>
      <c r="DO33" s="5">
        <f t="shared" si="257"/>
        <v>12510610.719316179</v>
      </c>
      <c r="DP33" s="5">
        <v>1604017.3132031434</v>
      </c>
      <c r="DQ33" s="5">
        <f t="shared" si="258"/>
        <v>3573606351.5305271</v>
      </c>
      <c r="DR33" s="5">
        <f t="shared" si="259"/>
        <v>12530543.62864849</v>
      </c>
      <c r="DS33" s="5">
        <v>1604017.3132031434</v>
      </c>
      <c r="DT33" s="5">
        <f t="shared" si="260"/>
        <v>3575210368.8437304</v>
      </c>
      <c r="DU33" s="5">
        <f t="shared" si="261"/>
        <v>12536169.240071712</v>
      </c>
      <c r="DV33" s="5">
        <v>9762829.5115053765</v>
      </c>
      <c r="DW33" s="5">
        <f t="shared" si="262"/>
        <v>3584973198.3552361</v>
      </c>
      <c r="DX33" s="5">
        <f t="shared" si="263"/>
        <v>12556102.149404021</v>
      </c>
      <c r="DY33" s="5">
        <v>1604016.9787300439</v>
      </c>
      <c r="DZ33" s="5">
        <f t="shared" si="264"/>
        <v>3586577215.3339663</v>
      </c>
      <c r="EA33" s="5">
        <f t="shared" si="265"/>
        <v>12576035.0581498</v>
      </c>
      <c r="EB33" s="5">
        <v>1604016.9787300439</v>
      </c>
      <c r="EC33" s="5">
        <f t="shared" si="266"/>
        <v>3588181232.3126965</v>
      </c>
      <c r="ED33" s="5">
        <f t="shared" si="267"/>
        <v>12581660.668399954</v>
      </c>
      <c r="EE33" s="5">
        <v>12502590.00659008</v>
      </c>
      <c r="EF33" s="5">
        <f t="shared" si="268"/>
        <v>3600683822.3192863</v>
      </c>
      <c r="EG33" s="5">
        <f t="shared" si="269"/>
        <v>12606398.022774579</v>
      </c>
      <c r="EI33" s="138">
        <f t="shared" ca="1" si="270"/>
        <v>148464009.25331786</v>
      </c>
      <c r="EJ33" s="138">
        <f t="shared" ca="1" si="271"/>
        <v>1759106.6795885563</v>
      </c>
      <c r="EK33" s="138">
        <f t="shared" ca="1" si="272"/>
        <v>150223115.93290642</v>
      </c>
    </row>
    <row r="34" spans="1:141" x14ac:dyDescent="0.2">
      <c r="A34" s="109" t="s">
        <v>80</v>
      </c>
      <c r="B34" s="109" t="str">
        <f t="shared" si="185"/>
        <v>SG</v>
      </c>
      <c r="C34" s="109" t="s">
        <v>16</v>
      </c>
      <c r="D34" s="109" t="s">
        <v>77</v>
      </c>
      <c r="E34" s="109" t="s">
        <v>91</v>
      </c>
      <c r="F34" s="109" t="str">
        <f>D34&amp;E34&amp;C34</f>
        <v>DOTHPSG</v>
      </c>
      <c r="G34" s="109" t="str">
        <f>E34&amp;C34</f>
        <v>OTHPSG</v>
      </c>
      <c r="H34" s="15"/>
      <c r="I34" s="15">
        <v>1.9489405896369436E-3</v>
      </c>
      <c r="J34" s="5">
        <v>116954.68</v>
      </c>
      <c r="K34" s="5">
        <f>(J34*I34)/12</f>
        <v>18.994810250000004</v>
      </c>
      <c r="L34" s="5">
        <v>-21408289.949999992</v>
      </c>
      <c r="M34" s="5">
        <f t="shared" si="186"/>
        <v>-21291335.269999992</v>
      </c>
      <c r="N34" s="5">
        <f t="shared" si="187"/>
        <v>-1719.4837413446514</v>
      </c>
      <c r="O34" s="5">
        <v>-5618193.3699999992</v>
      </c>
      <c r="P34" s="5">
        <f t="shared" si="188"/>
        <v>-26909528.639999993</v>
      </c>
      <c r="Q34" s="5">
        <f t="shared" si="189"/>
        <v>-3914.1925054068929</v>
      </c>
      <c r="R34" s="5">
        <v>-426071.79000000004</v>
      </c>
      <c r="S34" s="5">
        <f t="shared" si="190"/>
        <v>-27335600.429999992</v>
      </c>
      <c r="T34" s="5">
        <f t="shared" si="191"/>
        <v>-4405.0222431090779</v>
      </c>
      <c r="U34" s="5">
        <v>3988920.48</v>
      </c>
      <c r="V34" s="5">
        <f t="shared" si="192"/>
        <v>-23346679.949999992</v>
      </c>
      <c r="W34" s="5">
        <f t="shared" si="193"/>
        <v>-4115.6980586642521</v>
      </c>
      <c r="X34" s="5">
        <v>1842151.4399999992</v>
      </c>
      <c r="Y34" s="5">
        <f t="shared" si="194"/>
        <v>-21504528.509999994</v>
      </c>
      <c r="Z34" s="5">
        <f t="shared" si="195"/>
        <v>-3642.1808609150771</v>
      </c>
      <c r="AA34" s="5">
        <v>336650.37</v>
      </c>
      <c r="AB34" s="5">
        <f t="shared" si="196"/>
        <v>-21167878.139999993</v>
      </c>
      <c r="AC34" s="5">
        <f t="shared" si="197"/>
        <v>-3465.2493907366006</v>
      </c>
      <c r="AD34" s="5">
        <v>0</v>
      </c>
      <c r="AE34" s="5">
        <f t="shared" si="198"/>
        <v>-21167878.139999993</v>
      </c>
      <c r="AF34" s="5">
        <f t="shared" si="199"/>
        <v>-3437.9114086278792</v>
      </c>
      <c r="AG34" s="5">
        <v>0</v>
      </c>
      <c r="AH34" s="5">
        <f t="shared" si="200"/>
        <v>-21167878.139999993</v>
      </c>
      <c r="AI34" s="5">
        <f t="shared" si="201"/>
        <v>-3437.9114086278792</v>
      </c>
      <c r="AJ34" s="5">
        <v>0</v>
      </c>
      <c r="AK34" s="5">
        <f t="shared" si="202"/>
        <v>-21167878.139999993</v>
      </c>
      <c r="AL34" s="5">
        <f t="shared" si="203"/>
        <v>-3437.9114086278792</v>
      </c>
      <c r="AM34" s="5">
        <v>0</v>
      </c>
      <c r="AN34" s="5">
        <f t="shared" si="204"/>
        <v>-21167878.139999993</v>
      </c>
      <c r="AO34" s="5">
        <f t="shared" si="205"/>
        <v>-3437.9114086278792</v>
      </c>
      <c r="AP34" s="5">
        <v>0</v>
      </c>
      <c r="AQ34" s="5">
        <f t="shared" si="206"/>
        <v>-21167878.139999993</v>
      </c>
      <c r="AR34" s="5">
        <f t="shared" si="207"/>
        <v>-3437.9114086278792</v>
      </c>
      <c r="AS34" s="5">
        <v>0</v>
      </c>
      <c r="AT34" s="5">
        <f t="shared" si="208"/>
        <v>-21167878.139999993</v>
      </c>
      <c r="AU34" s="5">
        <f t="shared" si="209"/>
        <v>-3437.9114086278792</v>
      </c>
      <c r="AV34" s="5">
        <v>0</v>
      </c>
      <c r="AW34" s="5">
        <f t="shared" si="210"/>
        <v>-21167878.139999993</v>
      </c>
      <c r="AX34" s="5">
        <f t="shared" si="211"/>
        <v>-3437.9114086278792</v>
      </c>
      <c r="AY34" s="5">
        <v>0</v>
      </c>
      <c r="AZ34" s="5">
        <f t="shared" si="212"/>
        <v>-21167878.139999993</v>
      </c>
      <c r="BA34" s="5">
        <f t="shared" si="213"/>
        <v>-3437.9114086278792</v>
      </c>
      <c r="BB34" s="5">
        <v>0</v>
      </c>
      <c r="BC34" s="5">
        <f t="shared" si="214"/>
        <v>-21167878.139999993</v>
      </c>
      <c r="BD34" s="5">
        <f t="shared" si="215"/>
        <v>-3437.9114086278792</v>
      </c>
      <c r="BE34" s="5">
        <v>0</v>
      </c>
      <c r="BF34" s="5">
        <f t="shared" si="216"/>
        <v>-21167878.139999993</v>
      </c>
      <c r="BG34" s="5">
        <f t="shared" si="217"/>
        <v>-3437.9114086278792</v>
      </c>
      <c r="BH34" s="5">
        <v>0</v>
      </c>
      <c r="BI34" s="5">
        <f t="shared" si="218"/>
        <v>-21167878.139999993</v>
      </c>
      <c r="BJ34" s="5">
        <f t="shared" si="219"/>
        <v>-3437.9114086278792</v>
      </c>
      <c r="BK34" s="5">
        <v>0</v>
      </c>
      <c r="BL34" s="5">
        <f t="shared" si="220"/>
        <v>-21167878.139999993</v>
      </c>
      <c r="BM34" s="5">
        <f t="shared" si="221"/>
        <v>-3437.9114086278792</v>
      </c>
      <c r="BN34" s="5">
        <v>0</v>
      </c>
      <c r="BO34" s="5">
        <f t="shared" si="222"/>
        <v>-21167878.139999993</v>
      </c>
      <c r="BP34" s="5">
        <f t="shared" si="223"/>
        <v>-3437.9114086278792</v>
      </c>
      <c r="BQ34" s="5">
        <v>0</v>
      </c>
      <c r="BR34" s="5">
        <f t="shared" si="224"/>
        <v>-21167878.139999993</v>
      </c>
      <c r="BS34" s="5">
        <f t="shared" si="225"/>
        <v>-3437.9114086278792</v>
      </c>
      <c r="BT34" s="5">
        <v>0</v>
      </c>
      <c r="BU34" s="5">
        <f t="shared" si="226"/>
        <v>-21167878.139999993</v>
      </c>
      <c r="BV34" s="5">
        <f t="shared" si="227"/>
        <v>-3437.9114086278792</v>
      </c>
      <c r="BW34" s="5">
        <v>0</v>
      </c>
      <c r="BX34" s="5">
        <f t="shared" si="228"/>
        <v>-21167878.139999993</v>
      </c>
      <c r="BY34" s="5">
        <f t="shared" si="229"/>
        <v>-3437.9114086278792</v>
      </c>
      <c r="BZ34" s="5">
        <v>0</v>
      </c>
      <c r="CA34" s="5">
        <f t="shared" si="230"/>
        <v>-21167878.139999993</v>
      </c>
      <c r="CB34" s="5">
        <f t="shared" si="231"/>
        <v>-3437.9114086278792</v>
      </c>
      <c r="CC34" s="5">
        <v>0</v>
      </c>
      <c r="CD34" s="5">
        <f t="shared" si="232"/>
        <v>-21167878.139999993</v>
      </c>
      <c r="CE34" s="5">
        <f t="shared" si="233"/>
        <v>-3437.9114086278792</v>
      </c>
      <c r="CF34" s="5">
        <v>0</v>
      </c>
      <c r="CG34" s="5">
        <f t="shared" si="234"/>
        <v>-21167878.139999993</v>
      </c>
      <c r="CH34" s="5">
        <f t="shared" si="235"/>
        <v>-3437.9114086278792</v>
      </c>
      <c r="CI34" s="5">
        <v>0</v>
      </c>
      <c r="CJ34" s="5">
        <f t="shared" si="236"/>
        <v>-21167878.139999993</v>
      </c>
      <c r="CK34" s="5">
        <f t="shared" si="237"/>
        <v>-3437.9114086278792</v>
      </c>
      <c r="CL34" s="5">
        <v>0</v>
      </c>
      <c r="CM34" s="5">
        <f t="shared" si="238"/>
        <v>-21167878.139999993</v>
      </c>
      <c r="CN34" s="5">
        <f t="shared" si="239"/>
        <v>-3437.9114086278792</v>
      </c>
      <c r="CO34" s="5">
        <v>0</v>
      </c>
      <c r="CP34" s="5">
        <f t="shared" si="240"/>
        <v>-21167878.139999993</v>
      </c>
      <c r="CQ34" s="5">
        <f t="shared" si="241"/>
        <v>-3437.9114086278792</v>
      </c>
      <c r="CR34" s="5">
        <v>0</v>
      </c>
      <c r="CS34" s="5">
        <f t="shared" si="242"/>
        <v>-21167878.139999993</v>
      </c>
      <c r="CT34" s="5">
        <f t="shared" si="243"/>
        <v>-3437.9114086278792</v>
      </c>
      <c r="CU34" s="5">
        <v>0</v>
      </c>
      <c r="CV34" s="5">
        <f t="shared" si="244"/>
        <v>-21167878.139999993</v>
      </c>
      <c r="CW34" s="5">
        <f t="shared" si="245"/>
        <v>-3437.9114086278792</v>
      </c>
      <c r="CX34" s="5">
        <v>0</v>
      </c>
      <c r="CY34" s="5">
        <f t="shared" si="246"/>
        <v>-21167878.139999993</v>
      </c>
      <c r="CZ34" s="5">
        <f t="shared" si="247"/>
        <v>-3437.9114086278792</v>
      </c>
      <c r="DA34" s="5">
        <v>0</v>
      </c>
      <c r="DB34" s="5">
        <f t="shared" si="248"/>
        <v>-21167878.139999993</v>
      </c>
      <c r="DC34" s="5">
        <f t="shared" si="249"/>
        <v>-3437.9114086278792</v>
      </c>
      <c r="DD34" s="5">
        <v>0</v>
      </c>
      <c r="DE34" s="5">
        <f t="shared" si="250"/>
        <v>-21167878.139999993</v>
      </c>
      <c r="DF34" s="5">
        <f t="shared" si="251"/>
        <v>-3437.9114086278792</v>
      </c>
      <c r="DG34" s="5">
        <v>0</v>
      </c>
      <c r="DH34" s="5">
        <f t="shared" si="252"/>
        <v>-21167878.139999993</v>
      </c>
      <c r="DI34" s="5">
        <f t="shared" si="253"/>
        <v>-3437.9114086278792</v>
      </c>
      <c r="DJ34" s="5">
        <v>0</v>
      </c>
      <c r="DK34" s="5">
        <f t="shared" si="254"/>
        <v>-21167878.139999993</v>
      </c>
      <c r="DL34" s="5">
        <f t="shared" si="255"/>
        <v>-3437.9114086278792</v>
      </c>
      <c r="DM34" s="5">
        <v>0</v>
      </c>
      <c r="DN34" s="5">
        <f t="shared" si="256"/>
        <v>-21167878.139999993</v>
      </c>
      <c r="DO34" s="5">
        <f t="shared" si="257"/>
        <v>-3437.9114086278792</v>
      </c>
      <c r="DP34" s="5">
        <v>0</v>
      </c>
      <c r="DQ34" s="5">
        <f t="shared" si="258"/>
        <v>-21167878.139999993</v>
      </c>
      <c r="DR34" s="5">
        <f t="shared" si="259"/>
        <v>-3437.9114086278792</v>
      </c>
      <c r="DS34" s="5">
        <v>0</v>
      </c>
      <c r="DT34" s="5">
        <f t="shared" si="260"/>
        <v>-21167878.139999993</v>
      </c>
      <c r="DU34" s="5">
        <f t="shared" si="261"/>
        <v>-3437.9114086278792</v>
      </c>
      <c r="DV34" s="5">
        <v>0</v>
      </c>
      <c r="DW34" s="5">
        <f t="shared" si="262"/>
        <v>-21167878.139999993</v>
      </c>
      <c r="DX34" s="5">
        <f t="shared" si="263"/>
        <v>-3437.9114086278792</v>
      </c>
      <c r="DY34" s="5">
        <v>0</v>
      </c>
      <c r="DZ34" s="5">
        <f t="shared" si="264"/>
        <v>-21167878.139999993</v>
      </c>
      <c r="EA34" s="5">
        <f t="shared" si="265"/>
        <v>-3437.9114086278792</v>
      </c>
      <c r="EB34" s="5">
        <v>0</v>
      </c>
      <c r="EC34" s="5">
        <f t="shared" si="266"/>
        <v>-21167878.139999993</v>
      </c>
      <c r="ED34" s="5">
        <f t="shared" si="267"/>
        <v>-3437.9114086278792</v>
      </c>
      <c r="EE34" s="5">
        <v>0</v>
      </c>
      <c r="EF34" s="5">
        <f t="shared" si="268"/>
        <v>-21167878.139999993</v>
      </c>
      <c r="EG34" s="5">
        <f t="shared" si="269"/>
        <v>-3437.9114086278792</v>
      </c>
      <c r="EI34" s="138">
        <f t="shared" ca="1" si="270"/>
        <v>-41254.936903534552</v>
      </c>
      <c r="EJ34" s="138">
        <f t="shared" ca="1" si="271"/>
        <v>0</v>
      </c>
      <c r="EK34" s="138">
        <f t="shared" ca="1" si="272"/>
        <v>-41254.936903534552</v>
      </c>
    </row>
    <row r="35" spans="1:141" x14ac:dyDescent="0.2">
      <c r="A35" s="109" t="s">
        <v>122</v>
      </c>
      <c r="I35" s="15"/>
      <c r="J35" s="6">
        <f>SUBTOTAL(9,J31:J34)</f>
        <v>5444781857.920001</v>
      </c>
      <c r="K35" s="6">
        <f t="shared" ref="K35:BV35" si="273">SUBTOTAL(9,K31:K34)</f>
        <v>18004543.432879914</v>
      </c>
      <c r="L35" s="6">
        <f t="shared" si="273"/>
        <v>-6413712.4553333223</v>
      </c>
      <c r="M35" s="6">
        <f t="shared" si="273"/>
        <v>5438368145.4646664</v>
      </c>
      <c r="N35" s="6">
        <f t="shared" si="273"/>
        <v>18024308.70883571</v>
      </c>
      <c r="O35" s="6">
        <f t="shared" si="273"/>
        <v>-495414.50533333234</v>
      </c>
      <c r="P35" s="6">
        <f t="shared" si="273"/>
        <v>5437872730.9593334</v>
      </c>
      <c r="Q35" s="6">
        <f t="shared" si="273"/>
        <v>18052386.270744648</v>
      </c>
      <c r="R35" s="6">
        <f t="shared" si="273"/>
        <v>-1415642.7453333326</v>
      </c>
      <c r="S35" s="6">
        <f t="shared" si="273"/>
        <v>5436457088.2140007</v>
      </c>
      <c r="T35" s="6">
        <f t="shared" si="273"/>
        <v>18059314.331524942</v>
      </c>
      <c r="U35" s="6">
        <f t="shared" si="273"/>
        <v>2083613.134666668</v>
      </c>
      <c r="V35" s="6">
        <f t="shared" si="273"/>
        <v>5438540701.3486681</v>
      </c>
      <c r="W35" s="6">
        <f t="shared" si="273"/>
        <v>18055239.305272277</v>
      </c>
      <c r="X35" s="6">
        <f t="shared" si="273"/>
        <v>-78538.515333333053</v>
      </c>
      <c r="Y35" s="6">
        <f t="shared" si="273"/>
        <v>5438462162.833334</v>
      </c>
      <c r="Z35" s="6">
        <f t="shared" si="273"/>
        <v>18049711.145522848</v>
      </c>
      <c r="AA35" s="6">
        <f t="shared" si="273"/>
        <v>1163683.074666668</v>
      </c>
      <c r="AB35" s="6">
        <f t="shared" si="273"/>
        <v>5439625845.908</v>
      </c>
      <c r="AC35" s="6">
        <f t="shared" si="273"/>
        <v>18048475.956523184</v>
      </c>
      <c r="AD35" s="6">
        <f t="shared" si="273"/>
        <v>-1752370.3484276612</v>
      </c>
      <c r="AE35" s="6">
        <f t="shared" si="273"/>
        <v>5437873475.5595722</v>
      </c>
      <c r="AF35" s="6">
        <f t="shared" si="273"/>
        <v>18047479.435533535</v>
      </c>
      <c r="AG35" s="6">
        <f t="shared" si="273"/>
        <v>-1752370.3484276612</v>
      </c>
      <c r="AH35" s="6">
        <f t="shared" si="273"/>
        <v>5436121105.2111444</v>
      </c>
      <c r="AI35" s="6">
        <f t="shared" si="273"/>
        <v>18042282.05421431</v>
      </c>
      <c r="AJ35" s="6">
        <f t="shared" si="273"/>
        <v>2036292.0915723385</v>
      </c>
      <c r="AK35" s="6">
        <f t="shared" si="273"/>
        <v>5438157397.3027172</v>
      </c>
      <c r="AL35" s="6">
        <f t="shared" si="273"/>
        <v>18043673.551616911</v>
      </c>
      <c r="AM35" s="6">
        <f t="shared" si="273"/>
        <v>-1265624.8384276615</v>
      </c>
      <c r="AN35" s="6">
        <f t="shared" si="273"/>
        <v>5436891772.4642897</v>
      </c>
      <c r="AO35" s="6">
        <f t="shared" si="273"/>
        <v>18045779.626264513</v>
      </c>
      <c r="AP35" s="6">
        <f t="shared" si="273"/>
        <v>-1434596.3484276612</v>
      </c>
      <c r="AQ35" s="6">
        <f t="shared" si="273"/>
        <v>5435457176.1158628</v>
      </c>
      <c r="AR35" s="6">
        <f t="shared" si="273"/>
        <v>18041778.409900088</v>
      </c>
      <c r="AS35" s="6">
        <f t="shared" si="273"/>
        <v>2145033.6515723388</v>
      </c>
      <c r="AT35" s="6">
        <f t="shared" si="273"/>
        <v>5437602209.7674351</v>
      </c>
      <c r="AU35" s="6">
        <f t="shared" si="273"/>
        <v>18043828.703704949</v>
      </c>
      <c r="AV35" s="6">
        <f t="shared" si="273"/>
        <v>-1689203.3484276612</v>
      </c>
      <c r="AW35" s="6">
        <f t="shared" si="273"/>
        <v>5435913006.4190073</v>
      </c>
      <c r="AX35" s="6">
        <f t="shared" si="273"/>
        <v>18045494.358883165</v>
      </c>
      <c r="AY35" s="6">
        <f t="shared" si="273"/>
        <v>-1736432.3484276612</v>
      </c>
      <c r="AZ35" s="6">
        <f t="shared" si="273"/>
        <v>5434176574.0705795</v>
      </c>
      <c r="BA35" s="6">
        <f t="shared" si="273"/>
        <v>18040418.388383228</v>
      </c>
      <c r="BB35" s="6">
        <f t="shared" si="273"/>
        <v>1859535.6515723388</v>
      </c>
      <c r="BC35" s="6">
        <f t="shared" si="273"/>
        <v>5436036109.7221518</v>
      </c>
      <c r="BD35" s="6">
        <f t="shared" si="273"/>
        <v>18041575.822153494</v>
      </c>
      <c r="BE35" s="6">
        <f t="shared" si="273"/>
        <v>43946854.955896825</v>
      </c>
      <c r="BF35" s="6">
        <f t="shared" si="273"/>
        <v>5479982964.6780491</v>
      </c>
      <c r="BG35" s="6">
        <f t="shared" si="273"/>
        <v>18109684.540946756</v>
      </c>
      <c r="BH35" s="6">
        <f t="shared" si="273"/>
        <v>83256366.635896847</v>
      </c>
      <c r="BI35" s="6">
        <f t="shared" si="273"/>
        <v>5563239331.3139458</v>
      </c>
      <c r="BJ35" s="6">
        <f t="shared" si="273"/>
        <v>18319791.331430834</v>
      </c>
      <c r="BK35" s="6">
        <f t="shared" si="273"/>
        <v>5379831.5607058564</v>
      </c>
      <c r="BL35" s="6">
        <f t="shared" si="273"/>
        <v>5568619162.8746519</v>
      </c>
      <c r="BM35" s="6">
        <f t="shared" si="273"/>
        <v>18474631.833749179</v>
      </c>
      <c r="BN35" s="6">
        <f t="shared" si="273"/>
        <v>-1003863.5983841774</v>
      </c>
      <c r="BO35" s="6">
        <f t="shared" si="273"/>
        <v>5567615299.2762671</v>
      </c>
      <c r="BP35" s="6">
        <f t="shared" si="273"/>
        <v>18482453.638723008</v>
      </c>
      <c r="BQ35" s="6">
        <f t="shared" si="273"/>
        <v>-1003863.5983841774</v>
      </c>
      <c r="BR35" s="6">
        <f t="shared" si="273"/>
        <v>5566611435.6778841</v>
      </c>
      <c r="BS35" s="6">
        <f t="shared" si="273"/>
        <v>18479875.712803099</v>
      </c>
      <c r="BT35" s="6">
        <f t="shared" si="273"/>
        <v>4963866.9289963972</v>
      </c>
      <c r="BU35" s="6">
        <f t="shared" si="273"/>
        <v>5571575302.6068792</v>
      </c>
      <c r="BV35" s="6">
        <f t="shared" si="273"/>
        <v>18487762.802674849</v>
      </c>
      <c r="BW35" s="6">
        <f t="shared" ref="BW35:EG35" si="274">SUBTOTAL(9,BW31:BW34)</f>
        <v>28032149.521615539</v>
      </c>
      <c r="BX35" s="6">
        <f t="shared" si="274"/>
        <v>5599607452.1284952</v>
      </c>
      <c r="BY35" s="6">
        <f t="shared" si="274"/>
        <v>18538197.388233881</v>
      </c>
      <c r="BZ35" s="6">
        <f t="shared" si="274"/>
        <v>-374040.22838418349</v>
      </c>
      <c r="CA35" s="6">
        <f t="shared" si="274"/>
        <v>5599233411.9001112</v>
      </c>
      <c r="CB35" s="6">
        <f t="shared" si="274"/>
        <v>18579089.860433087</v>
      </c>
      <c r="CC35" s="6">
        <f t="shared" si="274"/>
        <v>5991458.7889963873</v>
      </c>
      <c r="CD35" s="6">
        <f t="shared" si="274"/>
        <v>5605224870.6891079</v>
      </c>
      <c r="CE35" s="6">
        <f t="shared" si="274"/>
        <v>18589474.483320352</v>
      </c>
      <c r="CF35" s="6">
        <f t="shared" si="274"/>
        <v>-499246.75838417921</v>
      </c>
      <c r="CG35" s="6">
        <f t="shared" si="274"/>
        <v>5604725623.9307241</v>
      </c>
      <c r="CH35" s="6">
        <f t="shared" si="274"/>
        <v>18599767.766236469</v>
      </c>
      <c r="CI35" s="6">
        <f t="shared" si="274"/>
        <v>-1003863.5983841774</v>
      </c>
      <c r="CJ35" s="6">
        <f t="shared" si="274"/>
        <v>5603721760.3323393</v>
      </c>
      <c r="CK35" s="6">
        <f t="shared" si="274"/>
        <v>18598021.402777232</v>
      </c>
      <c r="CL35" s="6">
        <f t="shared" si="274"/>
        <v>4963866.9289963972</v>
      </c>
      <c r="CM35" s="6">
        <f t="shared" si="274"/>
        <v>5608685627.2613363</v>
      </c>
      <c r="CN35" s="6">
        <f t="shared" si="274"/>
        <v>18605908.492648978</v>
      </c>
      <c r="CO35" s="6">
        <f t="shared" si="274"/>
        <v>-962710.26921948965</v>
      </c>
      <c r="CP35" s="6">
        <f t="shared" si="274"/>
        <v>5607722916.992116</v>
      </c>
      <c r="CQ35" s="6">
        <f t="shared" si="274"/>
        <v>18613867.749023147</v>
      </c>
      <c r="CR35" s="6">
        <f t="shared" si="274"/>
        <v>-962710.26921948965</v>
      </c>
      <c r="CS35" s="6">
        <f t="shared" si="274"/>
        <v>5606760206.7228966</v>
      </c>
      <c r="CT35" s="6">
        <f t="shared" si="274"/>
        <v>18611434.156108093</v>
      </c>
      <c r="CU35" s="6">
        <f t="shared" si="274"/>
        <v>6125914.4786005309</v>
      </c>
      <c r="CV35" s="6">
        <f t="shared" si="274"/>
        <v>5612886121.2014971</v>
      </c>
      <c r="CW35" s="6">
        <f t="shared" si="274"/>
        <v>18621263.715609089</v>
      </c>
      <c r="CX35" s="6">
        <f t="shared" si="274"/>
        <v>-46429.596596857533</v>
      </c>
      <c r="CY35" s="6">
        <f t="shared" si="274"/>
        <v>5612839691.6049004</v>
      </c>
      <c r="CZ35" s="6">
        <f t="shared" si="274"/>
        <v>18632699.497202631</v>
      </c>
      <c r="DA35" s="6">
        <f t="shared" si="274"/>
        <v>-46429.596596857533</v>
      </c>
      <c r="DB35" s="6">
        <f t="shared" si="274"/>
        <v>5612793262.0083036</v>
      </c>
      <c r="DC35" s="6">
        <f t="shared" si="274"/>
        <v>18633478.348472673</v>
      </c>
      <c r="DD35" s="6">
        <f t="shared" si="274"/>
        <v>57678766.727504894</v>
      </c>
      <c r="DE35" s="6">
        <f t="shared" si="274"/>
        <v>5670472028.7358084</v>
      </c>
      <c r="DF35" s="6">
        <f t="shared" si="274"/>
        <v>18721195.871184781</v>
      </c>
      <c r="DG35" s="6">
        <f t="shared" si="274"/>
        <v>32322956.180602837</v>
      </c>
      <c r="DH35" s="6">
        <f t="shared" si="274"/>
        <v>5702794984.9164114</v>
      </c>
      <c r="DI35" s="6">
        <f t="shared" si="274"/>
        <v>18856381.984070748</v>
      </c>
      <c r="DJ35" s="6">
        <f t="shared" si="274"/>
        <v>19295623.689802963</v>
      </c>
      <c r="DK35" s="6">
        <f t="shared" si="274"/>
        <v>5722090608.6062155</v>
      </c>
      <c r="DL35" s="6">
        <f t="shared" si="274"/>
        <v>18932972.019430187</v>
      </c>
      <c r="DM35" s="6">
        <f t="shared" si="274"/>
        <v>9342479.3447053637</v>
      </c>
      <c r="DN35" s="6">
        <f t="shared" si="274"/>
        <v>5731433087.9509211</v>
      </c>
      <c r="DO35" s="6">
        <f t="shared" si="274"/>
        <v>18978286.135585409</v>
      </c>
      <c r="DP35" s="6">
        <f t="shared" si="274"/>
        <v>-46429.596596857533</v>
      </c>
      <c r="DQ35" s="6">
        <f t="shared" si="274"/>
        <v>5731386658.3543243</v>
      </c>
      <c r="DR35" s="6">
        <f t="shared" si="274"/>
        <v>18995257.65782509</v>
      </c>
      <c r="DS35" s="6">
        <f t="shared" si="274"/>
        <v>-46429.596596857533</v>
      </c>
      <c r="DT35" s="6">
        <f t="shared" si="274"/>
        <v>5731340228.7577276</v>
      </c>
      <c r="DU35" s="6">
        <f t="shared" si="274"/>
        <v>18996036.509095132</v>
      </c>
      <c r="DV35" s="6">
        <f t="shared" si="274"/>
        <v>8112382.6017053761</v>
      </c>
      <c r="DW35" s="6">
        <f t="shared" si="274"/>
        <v>5739452611.3594332</v>
      </c>
      <c r="DX35" s="6">
        <f t="shared" si="274"/>
        <v>19011122.658274259</v>
      </c>
      <c r="DY35" s="6">
        <f t="shared" si="274"/>
        <v>95440.026530041592</v>
      </c>
      <c r="DZ35" s="6">
        <f t="shared" si="274"/>
        <v>5739548051.3859634</v>
      </c>
      <c r="EA35" s="6">
        <f t="shared" si="274"/>
        <v>19026416.693927117</v>
      </c>
      <c r="EB35" s="6">
        <f t="shared" si="274"/>
        <v>2741302.2773300167</v>
      </c>
      <c r="EC35" s="6">
        <f t="shared" si="274"/>
        <v>5742289353.6632929</v>
      </c>
      <c r="ED35" s="6">
        <f t="shared" si="274"/>
        <v>19031682.058874793</v>
      </c>
      <c r="EE35" s="6">
        <f t="shared" si="274"/>
        <v>11694410.714190071</v>
      </c>
      <c r="EF35" s="6">
        <f t="shared" si="274"/>
        <v>5753983764.3774834</v>
      </c>
      <c r="EG35" s="6">
        <f t="shared" si="274"/>
        <v>19057133.055318721</v>
      </c>
      <c r="EI35" s="139">
        <f ca="1">SUBTOTAL(9,EI31:EI34)</f>
        <v>222807117.16859129</v>
      </c>
      <c r="EJ35" s="139">
        <f ca="1">SUBTOTAL(9,EJ31:EJ34)</f>
        <v>4065545.3206702545</v>
      </c>
      <c r="EK35" s="139">
        <f ca="1">SUBTOTAL(9,EK31:EK34)</f>
        <v>226872662.48926154</v>
      </c>
    </row>
    <row r="36" spans="1:141" x14ac:dyDescent="0.2">
      <c r="I36" s="15"/>
      <c r="J36" s="5"/>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I36" s="138"/>
      <c r="EJ36" s="138"/>
      <c r="EK36" s="138"/>
    </row>
    <row r="37" spans="1:141" x14ac:dyDescent="0.2">
      <c r="A37" s="123" t="s">
        <v>94</v>
      </c>
      <c r="I37" s="15"/>
      <c r="J37" s="5"/>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I37" s="138"/>
      <c r="EJ37" s="138"/>
      <c r="EK37" s="138"/>
    </row>
    <row r="38" spans="1:141" x14ac:dyDescent="0.2">
      <c r="A38" s="109" t="s">
        <v>76</v>
      </c>
      <c r="B38" s="109" t="str">
        <f t="shared" ref="B38:B41" si="275">C38</f>
        <v>CAGE</v>
      </c>
      <c r="C38" s="109" t="s">
        <v>14</v>
      </c>
      <c r="D38" s="109" t="s">
        <v>77</v>
      </c>
      <c r="E38" s="109" t="s">
        <v>95</v>
      </c>
      <c r="F38" s="109" t="str">
        <f>D38&amp;E38&amp;C38</f>
        <v>DTRNPCAGE</v>
      </c>
      <c r="G38" s="109" t="str">
        <f>E38&amp;C38</f>
        <v>TRNPCAGE</v>
      </c>
      <c r="H38" s="15"/>
      <c r="I38" s="15">
        <f>I41</f>
        <v>1.7138885551093868E-2</v>
      </c>
      <c r="J38" s="5">
        <v>168851160.86999997</v>
      </c>
      <c r="K38" s="5">
        <f>(J38*I38)/12</f>
        <v>241160.0601100224</v>
      </c>
      <c r="L38" s="5">
        <v>0</v>
      </c>
      <c r="M38" s="5">
        <f t="shared" ref="M38:M41" si="276">J38+L38</f>
        <v>168851160.86999997</v>
      </c>
      <c r="N38" s="5">
        <f t="shared" ref="N38:N41" si="277">(((J38+M38)/2)*$I38)/12</f>
        <v>241160.0601100224</v>
      </c>
      <c r="O38" s="5">
        <v>0</v>
      </c>
      <c r="P38" s="5">
        <f t="shared" ref="P38:P41" si="278">M38+O38</f>
        <v>168851160.86999997</v>
      </c>
      <c r="Q38" s="5">
        <f t="shared" ref="Q38:Q41" si="279">(((M38+P38)/2)*$I38)/12</f>
        <v>241160.0601100224</v>
      </c>
      <c r="R38" s="5">
        <v>0</v>
      </c>
      <c r="S38" s="5">
        <f t="shared" ref="S38:S41" si="280">P38+R38</f>
        <v>168851160.86999997</v>
      </c>
      <c r="T38" s="5">
        <f t="shared" ref="T38:T41" si="281">(((P38+S38)/2)*$I38)/12</f>
        <v>241160.0601100224</v>
      </c>
      <c r="U38" s="5">
        <v>0</v>
      </c>
      <c r="V38" s="5">
        <f t="shared" ref="V38:V41" si="282">S38+U38</f>
        <v>168851160.86999997</v>
      </c>
      <c r="W38" s="5">
        <f t="shared" ref="W38:W41" si="283">(((S38+V38)/2)*$I38)/12</f>
        <v>241160.0601100224</v>
      </c>
      <c r="X38" s="5">
        <v>0</v>
      </c>
      <c r="Y38" s="5">
        <f t="shared" ref="Y38:Y41" si="284">V38+X38</f>
        <v>168851160.86999997</v>
      </c>
      <c r="Z38" s="5">
        <f t="shared" ref="Z38:Z41" si="285">(((V38+Y38)/2)*$I38)/12</f>
        <v>241160.0601100224</v>
      </c>
      <c r="AA38" s="5">
        <v>0</v>
      </c>
      <c r="AB38" s="5">
        <f t="shared" ref="AB38:AB41" si="286">Y38+AA38</f>
        <v>168851160.86999997</v>
      </c>
      <c r="AC38" s="5">
        <f t="shared" ref="AC38:AC41" si="287">(((Y38+AB38)/2)*$I38)/12</f>
        <v>241160.0601100224</v>
      </c>
      <c r="AD38" s="5">
        <v>0</v>
      </c>
      <c r="AE38" s="5">
        <f t="shared" ref="AE38:AE41" si="288">AB38+AD38</f>
        <v>168851160.86999997</v>
      </c>
      <c r="AF38" s="5">
        <f t="shared" ref="AF38:AF41" si="289">(((AB38+AE38)/2)*$I38)/12</f>
        <v>241160.0601100224</v>
      </c>
      <c r="AG38" s="5">
        <v>0</v>
      </c>
      <c r="AH38" s="5">
        <f t="shared" ref="AH38:AH41" si="290">AE38+AG38</f>
        <v>168851160.86999997</v>
      </c>
      <c r="AI38" s="5">
        <f t="shared" ref="AI38:AI41" si="291">(((AE38+AH38)/2)*$I38)/12</f>
        <v>241160.0601100224</v>
      </c>
      <c r="AJ38" s="5">
        <v>0</v>
      </c>
      <c r="AK38" s="5">
        <f t="shared" ref="AK38:AK41" si="292">AH38+AJ38</f>
        <v>168851160.86999997</v>
      </c>
      <c r="AL38" s="5">
        <f t="shared" ref="AL38:AL41" si="293">(((AH38+AK38)/2)*$I38)/12</f>
        <v>241160.0601100224</v>
      </c>
      <c r="AM38" s="5">
        <v>0</v>
      </c>
      <c r="AN38" s="5">
        <f t="shared" ref="AN38:AN41" si="294">AK38+AM38</f>
        <v>168851160.86999997</v>
      </c>
      <c r="AO38" s="5">
        <f t="shared" ref="AO38:AO41" si="295">(((AK38+AN38)/2)*$I38)/12</f>
        <v>241160.0601100224</v>
      </c>
      <c r="AP38" s="5">
        <v>0</v>
      </c>
      <c r="AQ38" s="5">
        <f t="shared" ref="AQ38:AQ41" si="296">AN38+AP38</f>
        <v>168851160.86999997</v>
      </c>
      <c r="AR38" s="5">
        <f t="shared" ref="AR38:AR41" si="297">(((AN38+AQ38)/2)*$I38)/12</f>
        <v>241160.0601100224</v>
      </c>
      <c r="AS38" s="5">
        <v>0</v>
      </c>
      <c r="AT38" s="5">
        <f t="shared" ref="AT38:AT41" si="298">AQ38+AS38</f>
        <v>168851160.86999997</v>
      </c>
      <c r="AU38" s="5">
        <f t="shared" ref="AU38:AU41" si="299">(((AQ38+AT38)/2)*$I38)/12</f>
        <v>241160.0601100224</v>
      </c>
      <c r="AV38" s="5">
        <v>0</v>
      </c>
      <c r="AW38" s="5">
        <f t="shared" ref="AW38:AW41" si="300">AT38+AV38</f>
        <v>168851160.86999997</v>
      </c>
      <c r="AX38" s="5">
        <f t="shared" ref="AX38:AX41" si="301">(((AT38+AW38)/2)*$I38)/12</f>
        <v>241160.0601100224</v>
      </c>
      <c r="AY38" s="5">
        <v>0</v>
      </c>
      <c r="AZ38" s="5">
        <f t="shared" ref="AZ38:AZ41" si="302">AW38+AY38</f>
        <v>168851160.86999997</v>
      </c>
      <c r="BA38" s="5">
        <f t="shared" ref="BA38:BA41" si="303">(((AW38+AZ38)/2)*$I38)/12</f>
        <v>241160.0601100224</v>
      </c>
      <c r="BB38" s="5">
        <v>0</v>
      </c>
      <c r="BC38" s="5">
        <f t="shared" ref="BC38:BC41" si="304">AZ38+BB38</f>
        <v>168851160.86999997</v>
      </c>
      <c r="BD38" s="5">
        <f t="shared" ref="BD38:BD41" si="305">(((AZ38+BC38)/2)*$I38)/12</f>
        <v>241160.0601100224</v>
      </c>
      <c r="BE38" s="5">
        <v>0</v>
      </c>
      <c r="BF38" s="5">
        <f t="shared" ref="BF38:BF41" si="306">BC38+BE38</f>
        <v>168851160.86999997</v>
      </c>
      <c r="BG38" s="5">
        <f t="shared" ref="BG38:BG41" si="307">(((BC38+BF38)/2)*$I38)/12</f>
        <v>241160.0601100224</v>
      </c>
      <c r="BH38" s="5">
        <v>0</v>
      </c>
      <c r="BI38" s="5">
        <f t="shared" ref="BI38:BI41" si="308">BF38+BH38</f>
        <v>168851160.86999997</v>
      </c>
      <c r="BJ38" s="5">
        <f t="shared" ref="BJ38:BJ41" si="309">(((BF38+BI38)/2)*$I38)/12</f>
        <v>241160.0601100224</v>
      </c>
      <c r="BK38" s="5">
        <v>0</v>
      </c>
      <c r="BL38" s="5">
        <f t="shared" ref="BL38:BL41" si="310">BI38+BK38</f>
        <v>168851160.86999997</v>
      </c>
      <c r="BM38" s="5">
        <f t="shared" ref="BM38:BM41" si="311">(((BI38+BL38)/2)*$I38)/12</f>
        <v>241160.0601100224</v>
      </c>
      <c r="BN38" s="5">
        <v>0</v>
      </c>
      <c r="BO38" s="5">
        <f t="shared" ref="BO38:BO41" si="312">BL38+BN38</f>
        <v>168851160.86999997</v>
      </c>
      <c r="BP38" s="5">
        <f t="shared" ref="BP38:BP41" si="313">(((BL38+BO38)/2)*$I38)/12</f>
        <v>241160.0601100224</v>
      </c>
      <c r="BQ38" s="5">
        <v>0</v>
      </c>
      <c r="BR38" s="5">
        <f t="shared" ref="BR38:BR41" si="314">BO38+BQ38</f>
        <v>168851160.86999997</v>
      </c>
      <c r="BS38" s="5">
        <f t="shared" ref="BS38:BS41" si="315">(((BO38+BR38)/2)*$I38)/12</f>
        <v>241160.0601100224</v>
      </c>
      <c r="BT38" s="5">
        <v>0</v>
      </c>
      <c r="BU38" s="5">
        <f t="shared" ref="BU38:BU41" si="316">BR38+BT38</f>
        <v>168851160.86999997</v>
      </c>
      <c r="BV38" s="5">
        <f t="shared" ref="BV38:BV41" si="317">(((BR38+BU38)/2)*$I38)/12</f>
        <v>241160.0601100224</v>
      </c>
      <c r="BW38" s="5">
        <v>0</v>
      </c>
      <c r="BX38" s="5">
        <f t="shared" ref="BX38:BX41" si="318">BU38+BW38</f>
        <v>168851160.86999997</v>
      </c>
      <c r="BY38" s="5">
        <f t="shared" ref="BY38:BY41" si="319">(((BU38+BX38)/2)*$I38)/12</f>
        <v>241160.0601100224</v>
      </c>
      <c r="BZ38" s="5">
        <v>0</v>
      </c>
      <c r="CA38" s="5">
        <f t="shared" ref="CA38:CA41" si="320">BX38+BZ38</f>
        <v>168851160.86999997</v>
      </c>
      <c r="CB38" s="5">
        <f t="shared" ref="CB38:CB41" si="321">(((BX38+CA38)/2)*$I38)/12</f>
        <v>241160.0601100224</v>
      </c>
      <c r="CC38" s="5">
        <v>0</v>
      </c>
      <c r="CD38" s="5">
        <f t="shared" ref="CD38:CD41" si="322">CA38+CC38</f>
        <v>168851160.86999997</v>
      </c>
      <c r="CE38" s="5">
        <f t="shared" ref="CE38:CE41" si="323">(((CA38+CD38)/2)*$I38)/12</f>
        <v>241160.0601100224</v>
      </c>
      <c r="CF38" s="5">
        <v>0</v>
      </c>
      <c r="CG38" s="5">
        <f t="shared" ref="CG38:CG41" si="324">CD38+CF38</f>
        <v>168851160.86999997</v>
      </c>
      <c r="CH38" s="5">
        <f t="shared" ref="CH38:CH41" si="325">(((CD38+CG38)/2)*$I38)/12</f>
        <v>241160.0601100224</v>
      </c>
      <c r="CI38" s="5">
        <v>0</v>
      </c>
      <c r="CJ38" s="5">
        <f t="shared" ref="CJ38:CJ41" si="326">CG38+CI38</f>
        <v>168851160.86999997</v>
      </c>
      <c r="CK38" s="5">
        <f t="shared" ref="CK38:CK41" si="327">(((CG38+CJ38)/2)*$I38)/12</f>
        <v>241160.0601100224</v>
      </c>
      <c r="CL38" s="5">
        <v>0</v>
      </c>
      <c r="CM38" s="5">
        <f t="shared" ref="CM38:CM41" si="328">CJ38+CL38</f>
        <v>168851160.86999997</v>
      </c>
      <c r="CN38" s="5">
        <f t="shared" ref="CN38:CN41" si="329">(((CJ38+CM38)/2)*$I38)/12</f>
        <v>241160.0601100224</v>
      </c>
      <c r="CO38" s="5">
        <v>0</v>
      </c>
      <c r="CP38" s="5">
        <f t="shared" ref="CP38:CP41" si="330">CM38+CO38</f>
        <v>168851160.86999997</v>
      </c>
      <c r="CQ38" s="5">
        <f t="shared" ref="CQ38:CQ41" si="331">(((CM38+CP38)/2)*$I38)/12</f>
        <v>241160.0601100224</v>
      </c>
      <c r="CR38" s="5">
        <v>0</v>
      </c>
      <c r="CS38" s="5">
        <f t="shared" ref="CS38:CS41" si="332">CP38+CR38</f>
        <v>168851160.86999997</v>
      </c>
      <c r="CT38" s="5">
        <f t="shared" ref="CT38:CT41" si="333">(((CP38+CS38)/2)*$I38)/12</f>
        <v>241160.0601100224</v>
      </c>
      <c r="CU38" s="5">
        <v>0</v>
      </c>
      <c r="CV38" s="5">
        <f t="shared" ref="CV38:CV41" si="334">CS38+CU38</f>
        <v>168851160.86999997</v>
      </c>
      <c r="CW38" s="5">
        <f t="shared" ref="CW38:CW41" si="335">(((CS38+CV38)/2)*$I38)/12</f>
        <v>241160.0601100224</v>
      </c>
      <c r="CX38" s="5">
        <v>0</v>
      </c>
      <c r="CY38" s="5">
        <f t="shared" ref="CY38:CY41" si="336">CV38+CX38</f>
        <v>168851160.86999997</v>
      </c>
      <c r="CZ38" s="5">
        <f t="shared" ref="CZ38:CZ41" si="337">(((CV38+CY38)/2)*$I38)/12</f>
        <v>241160.0601100224</v>
      </c>
      <c r="DA38" s="5">
        <v>0</v>
      </c>
      <c r="DB38" s="5">
        <f t="shared" ref="DB38:DB41" si="338">CY38+DA38</f>
        <v>168851160.86999997</v>
      </c>
      <c r="DC38" s="5">
        <f t="shared" ref="DC38:DC41" si="339">(((CY38+DB38)/2)*$I38)/12</f>
        <v>241160.0601100224</v>
      </c>
      <c r="DD38" s="5">
        <v>0</v>
      </c>
      <c r="DE38" s="5">
        <f t="shared" ref="DE38:DE41" si="340">DB38+DD38</f>
        <v>168851160.86999997</v>
      </c>
      <c r="DF38" s="5">
        <f t="shared" ref="DF38:DF41" si="341">(((DB38+DE38)/2)*$I38)/12</f>
        <v>241160.0601100224</v>
      </c>
      <c r="DG38" s="5">
        <v>0</v>
      </c>
      <c r="DH38" s="5">
        <f t="shared" ref="DH38:DH41" si="342">DE38+DG38</f>
        <v>168851160.86999997</v>
      </c>
      <c r="DI38" s="5">
        <f t="shared" ref="DI38:DI41" si="343">(((DE38+DH38)/2)*$I38)/12</f>
        <v>241160.0601100224</v>
      </c>
      <c r="DJ38" s="5">
        <v>0</v>
      </c>
      <c r="DK38" s="5">
        <f t="shared" ref="DK38:DK41" si="344">DH38+DJ38</f>
        <v>168851160.86999997</v>
      </c>
      <c r="DL38" s="5">
        <f t="shared" ref="DL38:DL41" si="345">(((DH38+DK38)/2)*$I38)/12</f>
        <v>241160.0601100224</v>
      </c>
      <c r="DM38" s="5">
        <v>0</v>
      </c>
      <c r="DN38" s="5">
        <f t="shared" ref="DN38:DN41" si="346">DK38+DM38</f>
        <v>168851160.86999997</v>
      </c>
      <c r="DO38" s="5">
        <f t="shared" ref="DO38:DO41" si="347">(((DK38+DN38)/2)*$I38)/12</f>
        <v>241160.0601100224</v>
      </c>
      <c r="DP38" s="5">
        <v>0</v>
      </c>
      <c r="DQ38" s="5">
        <f t="shared" ref="DQ38:DQ41" si="348">DN38+DP38</f>
        <v>168851160.86999997</v>
      </c>
      <c r="DR38" s="5">
        <f t="shared" ref="DR38:DR41" si="349">(((DN38+DQ38)/2)*$I38)/12</f>
        <v>241160.0601100224</v>
      </c>
      <c r="DS38" s="5">
        <v>0</v>
      </c>
      <c r="DT38" s="5">
        <f t="shared" ref="DT38:DT41" si="350">DQ38+DS38</f>
        <v>168851160.86999997</v>
      </c>
      <c r="DU38" s="5">
        <f t="shared" ref="DU38:DU41" si="351">(((DQ38+DT38)/2)*$I38)/12</f>
        <v>241160.0601100224</v>
      </c>
      <c r="DV38" s="5">
        <v>0</v>
      </c>
      <c r="DW38" s="5">
        <f t="shared" ref="DW38:DW41" si="352">DT38+DV38</f>
        <v>168851160.86999997</v>
      </c>
      <c r="DX38" s="5">
        <f t="shared" ref="DX38:DX41" si="353">(((DT38+DW38)/2)*$I38)/12</f>
        <v>241160.0601100224</v>
      </c>
      <c r="DY38" s="5">
        <v>0</v>
      </c>
      <c r="DZ38" s="5">
        <f t="shared" ref="DZ38:DZ41" si="354">DW38+DY38</f>
        <v>168851160.86999997</v>
      </c>
      <c r="EA38" s="5">
        <f t="shared" ref="EA38:EA41" si="355">(((DW38+DZ38)/2)*$I38)/12</f>
        <v>241160.0601100224</v>
      </c>
      <c r="EB38" s="5">
        <v>0</v>
      </c>
      <c r="EC38" s="5">
        <f t="shared" ref="EC38:EC41" si="356">DZ38+EB38</f>
        <v>168851160.86999997</v>
      </c>
      <c r="ED38" s="5">
        <f t="shared" ref="ED38:ED41" si="357">(((DZ38+EC38)/2)*$I38)/12</f>
        <v>241160.0601100224</v>
      </c>
      <c r="EE38" s="5">
        <v>0</v>
      </c>
      <c r="EF38" s="5">
        <f t="shared" ref="EF38:EF41" si="358">EC38+EE38</f>
        <v>168851160.86999997</v>
      </c>
      <c r="EG38" s="5">
        <f t="shared" ref="EG38:EG41" si="359">(((EC38+EF38)/2)*$I38)/12</f>
        <v>241160.0601100224</v>
      </c>
      <c r="EI38" s="138">
        <f t="shared" ref="EI38:EI41" ca="1" si="360">SUMIF($BO$6:$CW$7,"Depreciation Expense",$BO38:$CW38)</f>
        <v>2893920.7213202682</v>
      </c>
      <c r="EJ38" s="138">
        <f t="shared" ref="EJ38:EJ41" ca="1" si="361">EK38-EI38</f>
        <v>0</v>
      </c>
      <c r="EK38" s="138">
        <f t="shared" ref="EK38:EK41" ca="1" si="362">SUMIF($CY$6:$EG$7,"Depreciation Expense",$CY38:$EG38)</f>
        <v>2893920.7213202682</v>
      </c>
    </row>
    <row r="39" spans="1:141" x14ac:dyDescent="0.2">
      <c r="A39" s="109" t="s">
        <v>79</v>
      </c>
      <c r="B39" s="109" t="str">
        <f t="shared" si="275"/>
        <v>CAGW</v>
      </c>
      <c r="C39" s="109" t="s">
        <v>15</v>
      </c>
      <c r="D39" s="109" t="s">
        <v>77</v>
      </c>
      <c r="E39" s="109" t="s">
        <v>95</v>
      </c>
      <c r="F39" s="109" t="str">
        <f>D39&amp;E39&amp;C39</f>
        <v>DTRNPCAGW</v>
      </c>
      <c r="G39" s="109" t="str">
        <f>E39&amp;C39</f>
        <v>TRNPCAGW</v>
      </c>
      <c r="H39" s="15"/>
      <c r="I39" s="15">
        <v>1.7799999999999996E-2</v>
      </c>
      <c r="J39" s="5">
        <v>17801179.050000004</v>
      </c>
      <c r="K39" s="5">
        <f>(J39*I39)/12</f>
        <v>26405.082257500002</v>
      </c>
      <c r="L39" s="5">
        <v>-2807.0651666666668</v>
      </c>
      <c r="M39" s="5">
        <f t="shared" si="276"/>
        <v>17798371.984833337</v>
      </c>
      <c r="N39" s="5">
        <f t="shared" si="277"/>
        <v>26403.000350834725</v>
      </c>
      <c r="O39" s="5">
        <v>-2807.0651666666668</v>
      </c>
      <c r="P39" s="5">
        <f t="shared" si="278"/>
        <v>17795564.91966667</v>
      </c>
      <c r="Q39" s="5">
        <f t="shared" si="279"/>
        <v>26398.836537504165</v>
      </c>
      <c r="R39" s="5">
        <v>-2807.0651666666668</v>
      </c>
      <c r="S39" s="5">
        <f t="shared" si="280"/>
        <v>17792757.854500003</v>
      </c>
      <c r="T39" s="5">
        <f t="shared" si="281"/>
        <v>26394.672724173612</v>
      </c>
      <c r="U39" s="5">
        <v>559148.70483333338</v>
      </c>
      <c r="V39" s="5">
        <f t="shared" si="282"/>
        <v>18351906.559333336</v>
      </c>
      <c r="W39" s="5">
        <f t="shared" si="283"/>
        <v>26807.292773593053</v>
      </c>
      <c r="X39" s="5">
        <v>-2807.0651666666668</v>
      </c>
      <c r="Y39" s="5">
        <f t="shared" si="284"/>
        <v>18349099.494166669</v>
      </c>
      <c r="Z39" s="5">
        <f t="shared" si="285"/>
        <v>27219.912823012495</v>
      </c>
      <c r="AA39" s="5">
        <v>-2807.0651666666668</v>
      </c>
      <c r="AB39" s="5">
        <f t="shared" si="286"/>
        <v>18346292.429000001</v>
      </c>
      <c r="AC39" s="5">
        <f t="shared" si="287"/>
        <v>27215.749009681942</v>
      </c>
      <c r="AD39" s="5">
        <v>-2807.0651666666668</v>
      </c>
      <c r="AE39" s="5">
        <f t="shared" si="288"/>
        <v>18343485.363833334</v>
      </c>
      <c r="AF39" s="5">
        <f t="shared" si="289"/>
        <v>27211.585196351385</v>
      </c>
      <c r="AG39" s="5">
        <v>-2807.0651666666668</v>
      </c>
      <c r="AH39" s="5">
        <f t="shared" si="290"/>
        <v>18340678.298666667</v>
      </c>
      <c r="AI39" s="5">
        <f t="shared" si="291"/>
        <v>27207.421383020828</v>
      </c>
      <c r="AJ39" s="5">
        <v>-2807.0651666666668</v>
      </c>
      <c r="AK39" s="5">
        <f t="shared" si="292"/>
        <v>18337871.2335</v>
      </c>
      <c r="AL39" s="5">
        <f t="shared" si="293"/>
        <v>27203.257569690275</v>
      </c>
      <c r="AM39" s="5">
        <v>-2807.0651666666668</v>
      </c>
      <c r="AN39" s="5">
        <f t="shared" si="294"/>
        <v>18335064.168333333</v>
      </c>
      <c r="AO39" s="5">
        <f t="shared" si="295"/>
        <v>27199.093756359714</v>
      </c>
      <c r="AP39" s="5">
        <v>-2807.0651666666668</v>
      </c>
      <c r="AQ39" s="5">
        <f t="shared" si="296"/>
        <v>18332257.103166666</v>
      </c>
      <c r="AR39" s="5">
        <f t="shared" si="297"/>
        <v>27194.929943029161</v>
      </c>
      <c r="AS39" s="5">
        <v>-2807.0651666666668</v>
      </c>
      <c r="AT39" s="5">
        <f t="shared" si="298"/>
        <v>18329450.037999999</v>
      </c>
      <c r="AU39" s="5">
        <f t="shared" si="299"/>
        <v>27190.766129698604</v>
      </c>
      <c r="AV39" s="5">
        <v>-2807.0651666666668</v>
      </c>
      <c r="AW39" s="5">
        <f t="shared" si="300"/>
        <v>18326642.972833332</v>
      </c>
      <c r="AX39" s="5">
        <f t="shared" si="301"/>
        <v>27186.602316368047</v>
      </c>
      <c r="AY39" s="5">
        <v>-2807.0651666666668</v>
      </c>
      <c r="AZ39" s="5">
        <f t="shared" si="302"/>
        <v>18323835.907666665</v>
      </c>
      <c r="BA39" s="5">
        <f t="shared" si="303"/>
        <v>27182.438503037494</v>
      </c>
      <c r="BB39" s="5">
        <v>-2807.0651666666668</v>
      </c>
      <c r="BC39" s="5">
        <f t="shared" si="304"/>
        <v>18321028.842499997</v>
      </c>
      <c r="BD39" s="5">
        <f t="shared" si="305"/>
        <v>27178.274689706934</v>
      </c>
      <c r="BE39" s="5">
        <v>-2807.0651666666668</v>
      </c>
      <c r="BF39" s="5">
        <f t="shared" si="306"/>
        <v>18318221.77733333</v>
      </c>
      <c r="BG39" s="5">
        <f t="shared" si="307"/>
        <v>27174.11087637638</v>
      </c>
      <c r="BH39" s="5">
        <v>-2807.0651666666668</v>
      </c>
      <c r="BI39" s="5">
        <f t="shared" si="308"/>
        <v>18315414.712166663</v>
      </c>
      <c r="BJ39" s="5">
        <f t="shared" si="309"/>
        <v>27169.947063045824</v>
      </c>
      <c r="BK39" s="5">
        <v>-2807.0651666666668</v>
      </c>
      <c r="BL39" s="5">
        <f t="shared" si="310"/>
        <v>18312607.646999996</v>
      </c>
      <c r="BM39" s="5">
        <f t="shared" si="311"/>
        <v>27165.783249715267</v>
      </c>
      <c r="BN39" s="5">
        <v>-2807.0651666666668</v>
      </c>
      <c r="BO39" s="5">
        <f t="shared" si="312"/>
        <v>18309800.581833329</v>
      </c>
      <c r="BP39" s="5">
        <f t="shared" si="313"/>
        <v>27161.619436384713</v>
      </c>
      <c r="BQ39" s="5">
        <v>-2807.0651666666668</v>
      </c>
      <c r="BR39" s="5">
        <f t="shared" si="314"/>
        <v>18306993.516666662</v>
      </c>
      <c r="BS39" s="5">
        <f t="shared" si="315"/>
        <v>27157.455623054153</v>
      </c>
      <c r="BT39" s="5">
        <v>-2807.0651666666668</v>
      </c>
      <c r="BU39" s="5">
        <f t="shared" si="316"/>
        <v>18304186.451499995</v>
      </c>
      <c r="BV39" s="5">
        <f t="shared" si="317"/>
        <v>27153.291809723596</v>
      </c>
      <c r="BW39" s="5">
        <v>-2807.0651666666668</v>
      </c>
      <c r="BX39" s="5">
        <f t="shared" si="318"/>
        <v>18301379.386333328</v>
      </c>
      <c r="BY39" s="5">
        <f t="shared" si="319"/>
        <v>27149.127996393043</v>
      </c>
      <c r="BZ39" s="5">
        <v>-2807.0651666666668</v>
      </c>
      <c r="CA39" s="5">
        <f t="shared" si="320"/>
        <v>18298572.321166661</v>
      </c>
      <c r="CB39" s="5">
        <f t="shared" si="321"/>
        <v>27144.964183062486</v>
      </c>
      <c r="CC39" s="5">
        <v>-2807.0651666666668</v>
      </c>
      <c r="CD39" s="5">
        <f t="shared" si="322"/>
        <v>18295765.255999994</v>
      </c>
      <c r="CE39" s="5">
        <f t="shared" si="323"/>
        <v>27140.800369731933</v>
      </c>
      <c r="CF39" s="5">
        <v>-2807.0651666666668</v>
      </c>
      <c r="CG39" s="5">
        <f t="shared" si="324"/>
        <v>18292958.190833326</v>
      </c>
      <c r="CH39" s="5">
        <f t="shared" si="325"/>
        <v>27136.636556401372</v>
      </c>
      <c r="CI39" s="5">
        <v>-2807.0651666666668</v>
      </c>
      <c r="CJ39" s="5">
        <f t="shared" si="326"/>
        <v>18290151.125666659</v>
      </c>
      <c r="CK39" s="5">
        <f t="shared" si="327"/>
        <v>27132.472743070815</v>
      </c>
      <c r="CL39" s="5">
        <v>-2807.0651666666668</v>
      </c>
      <c r="CM39" s="5">
        <f t="shared" si="328"/>
        <v>18287344.060499992</v>
      </c>
      <c r="CN39" s="5">
        <f t="shared" si="329"/>
        <v>27128.308929740262</v>
      </c>
      <c r="CO39" s="5">
        <v>-2807.0651666666668</v>
      </c>
      <c r="CP39" s="5">
        <f t="shared" si="330"/>
        <v>18284536.995333325</v>
      </c>
      <c r="CQ39" s="5">
        <f t="shared" si="331"/>
        <v>27124.145116409705</v>
      </c>
      <c r="CR39" s="5">
        <v>-2807.0651666666668</v>
      </c>
      <c r="CS39" s="5">
        <f t="shared" si="332"/>
        <v>18281729.930166658</v>
      </c>
      <c r="CT39" s="5">
        <f t="shared" si="333"/>
        <v>27119.981303079152</v>
      </c>
      <c r="CU39" s="5">
        <v>-2807.0651666666668</v>
      </c>
      <c r="CV39" s="5">
        <f t="shared" si="334"/>
        <v>18278922.864999991</v>
      </c>
      <c r="CW39" s="5">
        <f t="shared" si="335"/>
        <v>27115.817489748591</v>
      </c>
      <c r="CX39" s="5">
        <v>-2807.0651666666668</v>
      </c>
      <c r="CY39" s="5">
        <f t="shared" si="336"/>
        <v>18276115.799833324</v>
      </c>
      <c r="CZ39" s="5">
        <f t="shared" si="337"/>
        <v>27111.653676418035</v>
      </c>
      <c r="DA39" s="5">
        <v>-2807.0651666666668</v>
      </c>
      <c r="DB39" s="5">
        <f t="shared" si="338"/>
        <v>18273308.734666657</v>
      </c>
      <c r="DC39" s="5">
        <f t="shared" si="339"/>
        <v>27107.489863087481</v>
      </c>
      <c r="DD39" s="5">
        <v>-2807.0651666666668</v>
      </c>
      <c r="DE39" s="5">
        <f t="shared" si="340"/>
        <v>18270501.66949999</v>
      </c>
      <c r="DF39" s="5">
        <f t="shared" si="341"/>
        <v>27103.326049756924</v>
      </c>
      <c r="DG39" s="5">
        <v>-2807.0651666666668</v>
      </c>
      <c r="DH39" s="5">
        <f t="shared" si="342"/>
        <v>18267694.604333322</v>
      </c>
      <c r="DI39" s="5">
        <f t="shared" si="343"/>
        <v>27099.162236426371</v>
      </c>
      <c r="DJ39" s="5">
        <v>-2807.0651666666668</v>
      </c>
      <c r="DK39" s="5">
        <f t="shared" si="344"/>
        <v>18264887.539166655</v>
      </c>
      <c r="DL39" s="5">
        <f t="shared" si="345"/>
        <v>27094.998423095811</v>
      </c>
      <c r="DM39" s="5">
        <v>-2807.0651666666668</v>
      </c>
      <c r="DN39" s="5">
        <f t="shared" si="346"/>
        <v>18262080.473999988</v>
      </c>
      <c r="DO39" s="5">
        <f t="shared" si="347"/>
        <v>27090.834609765254</v>
      </c>
      <c r="DP39" s="5">
        <v>-2807.0651666666668</v>
      </c>
      <c r="DQ39" s="5">
        <f t="shared" si="348"/>
        <v>18259273.408833321</v>
      </c>
      <c r="DR39" s="5">
        <f t="shared" si="349"/>
        <v>27086.670796434701</v>
      </c>
      <c r="DS39" s="5">
        <v>-2807.0651666666668</v>
      </c>
      <c r="DT39" s="5">
        <f t="shared" si="350"/>
        <v>18256466.343666654</v>
      </c>
      <c r="DU39" s="5">
        <f t="shared" si="351"/>
        <v>27082.506983104144</v>
      </c>
      <c r="DV39" s="5">
        <v>-2807.0651666666668</v>
      </c>
      <c r="DW39" s="5">
        <f t="shared" si="352"/>
        <v>18253659.278499987</v>
      </c>
      <c r="DX39" s="5">
        <f t="shared" si="353"/>
        <v>27078.343169773583</v>
      </c>
      <c r="DY39" s="5">
        <v>-2807.0651666666668</v>
      </c>
      <c r="DZ39" s="5">
        <f t="shared" si="354"/>
        <v>18250852.21333332</v>
      </c>
      <c r="EA39" s="5">
        <f t="shared" si="355"/>
        <v>27074.17935644303</v>
      </c>
      <c r="EB39" s="5">
        <v>-2807.0651666666668</v>
      </c>
      <c r="EC39" s="5">
        <f t="shared" si="356"/>
        <v>18248045.148166653</v>
      </c>
      <c r="ED39" s="5">
        <f t="shared" si="357"/>
        <v>27070.015543112473</v>
      </c>
      <c r="EE39" s="5">
        <v>-2807.0651666666668</v>
      </c>
      <c r="EF39" s="5">
        <f t="shared" si="358"/>
        <v>18245238.082999986</v>
      </c>
      <c r="EG39" s="5">
        <f t="shared" si="359"/>
        <v>27065.85172978192</v>
      </c>
      <c r="EI39" s="138">
        <f t="shared" ca="1" si="360"/>
        <v>325664.62155679986</v>
      </c>
      <c r="EJ39" s="138">
        <f t="shared" ca="1" si="361"/>
        <v>-599.58911960013211</v>
      </c>
      <c r="EK39" s="138">
        <f t="shared" ca="1" si="362"/>
        <v>325065.03243719973</v>
      </c>
    </row>
    <row r="40" spans="1:141" x14ac:dyDescent="0.2">
      <c r="A40" s="109" t="s">
        <v>83</v>
      </c>
      <c r="B40" s="109" t="str">
        <f t="shared" si="275"/>
        <v>JBG</v>
      </c>
      <c r="C40" s="109" t="s">
        <v>18</v>
      </c>
      <c r="D40" s="109" t="s">
        <v>77</v>
      </c>
      <c r="E40" s="109" t="s">
        <v>95</v>
      </c>
      <c r="F40" s="109" t="str">
        <f t="shared" ref="F40:F41" si="363">D40&amp;E40&amp;C40</f>
        <v>DTRNPJBG</v>
      </c>
      <c r="G40" s="109" t="str">
        <f t="shared" ref="G40:G41" si="364">E40&amp;C40</f>
        <v>TRNPJBG</v>
      </c>
      <c r="H40" s="15"/>
      <c r="I40" s="15">
        <v>0</v>
      </c>
      <c r="J40" s="5">
        <v>0</v>
      </c>
      <c r="K40" s="5">
        <f t="shared" ref="K40:K41" si="365">(J40*I40)/12</f>
        <v>0</v>
      </c>
      <c r="L40" s="5">
        <v>0</v>
      </c>
      <c r="M40" s="5">
        <f t="shared" si="276"/>
        <v>0</v>
      </c>
      <c r="N40" s="5">
        <f t="shared" si="277"/>
        <v>0</v>
      </c>
      <c r="O40" s="5">
        <v>0</v>
      </c>
      <c r="P40" s="5">
        <f t="shared" si="278"/>
        <v>0</v>
      </c>
      <c r="Q40" s="5">
        <f t="shared" si="279"/>
        <v>0</v>
      </c>
      <c r="R40" s="5">
        <v>0</v>
      </c>
      <c r="S40" s="5">
        <f t="shared" si="280"/>
        <v>0</v>
      </c>
      <c r="T40" s="5">
        <f t="shared" si="281"/>
        <v>0</v>
      </c>
      <c r="U40" s="5">
        <v>0</v>
      </c>
      <c r="V40" s="5">
        <f t="shared" si="282"/>
        <v>0</v>
      </c>
      <c r="W40" s="5">
        <f t="shared" si="283"/>
        <v>0</v>
      </c>
      <c r="X40" s="5">
        <v>0</v>
      </c>
      <c r="Y40" s="5">
        <f t="shared" si="284"/>
        <v>0</v>
      </c>
      <c r="Z40" s="5">
        <f t="shared" si="285"/>
        <v>0</v>
      </c>
      <c r="AA40" s="5">
        <v>0</v>
      </c>
      <c r="AB40" s="5">
        <f t="shared" si="286"/>
        <v>0</v>
      </c>
      <c r="AC40" s="5">
        <f t="shared" si="287"/>
        <v>0</v>
      </c>
      <c r="AD40" s="5">
        <v>0</v>
      </c>
      <c r="AE40" s="5">
        <f t="shared" si="288"/>
        <v>0</v>
      </c>
      <c r="AF40" s="5">
        <f t="shared" si="289"/>
        <v>0</v>
      </c>
      <c r="AG40" s="5">
        <v>0</v>
      </c>
      <c r="AH40" s="5">
        <f t="shared" si="290"/>
        <v>0</v>
      </c>
      <c r="AI40" s="5">
        <f t="shared" si="291"/>
        <v>0</v>
      </c>
      <c r="AJ40" s="5">
        <v>0</v>
      </c>
      <c r="AK40" s="5">
        <f t="shared" si="292"/>
        <v>0</v>
      </c>
      <c r="AL40" s="5">
        <f t="shared" si="293"/>
        <v>0</v>
      </c>
      <c r="AM40" s="5">
        <v>0</v>
      </c>
      <c r="AN40" s="5">
        <f t="shared" si="294"/>
        <v>0</v>
      </c>
      <c r="AO40" s="5">
        <f t="shared" si="295"/>
        <v>0</v>
      </c>
      <c r="AP40" s="5">
        <v>0</v>
      </c>
      <c r="AQ40" s="5">
        <f t="shared" si="296"/>
        <v>0</v>
      </c>
      <c r="AR40" s="5">
        <f t="shared" si="297"/>
        <v>0</v>
      </c>
      <c r="AS40" s="5">
        <v>0</v>
      </c>
      <c r="AT40" s="5">
        <f t="shared" si="298"/>
        <v>0</v>
      </c>
      <c r="AU40" s="5">
        <f t="shared" si="299"/>
        <v>0</v>
      </c>
      <c r="AV40" s="5">
        <v>0</v>
      </c>
      <c r="AW40" s="5">
        <f t="shared" si="300"/>
        <v>0</v>
      </c>
      <c r="AX40" s="5">
        <f t="shared" si="301"/>
        <v>0</v>
      </c>
      <c r="AY40" s="5">
        <v>0</v>
      </c>
      <c r="AZ40" s="5">
        <f t="shared" si="302"/>
        <v>0</v>
      </c>
      <c r="BA40" s="5">
        <f t="shared" si="303"/>
        <v>0</v>
      </c>
      <c r="BB40" s="5">
        <v>0</v>
      </c>
      <c r="BC40" s="5">
        <f t="shared" si="304"/>
        <v>0</v>
      </c>
      <c r="BD40" s="5">
        <f t="shared" si="305"/>
        <v>0</v>
      </c>
      <c r="BE40" s="5">
        <v>0</v>
      </c>
      <c r="BF40" s="5">
        <f t="shared" si="306"/>
        <v>0</v>
      </c>
      <c r="BG40" s="5">
        <f t="shared" si="307"/>
        <v>0</v>
      </c>
      <c r="BH40" s="5">
        <v>0</v>
      </c>
      <c r="BI40" s="5">
        <f t="shared" si="308"/>
        <v>0</v>
      </c>
      <c r="BJ40" s="5">
        <f t="shared" si="309"/>
        <v>0</v>
      </c>
      <c r="BK40" s="5">
        <v>0</v>
      </c>
      <c r="BL40" s="5">
        <f t="shared" si="310"/>
        <v>0</v>
      </c>
      <c r="BM40" s="5">
        <f t="shared" si="311"/>
        <v>0</v>
      </c>
      <c r="BN40" s="5">
        <v>0</v>
      </c>
      <c r="BO40" s="5">
        <f t="shared" si="312"/>
        <v>0</v>
      </c>
      <c r="BP40" s="5">
        <f t="shared" si="313"/>
        <v>0</v>
      </c>
      <c r="BQ40" s="5">
        <v>0</v>
      </c>
      <c r="BR40" s="5">
        <f t="shared" si="314"/>
        <v>0</v>
      </c>
      <c r="BS40" s="5">
        <f t="shared" si="315"/>
        <v>0</v>
      </c>
      <c r="BT40" s="5">
        <v>0</v>
      </c>
      <c r="BU40" s="5">
        <f t="shared" si="316"/>
        <v>0</v>
      </c>
      <c r="BV40" s="5">
        <f t="shared" si="317"/>
        <v>0</v>
      </c>
      <c r="BW40" s="5">
        <v>0</v>
      </c>
      <c r="BX40" s="5">
        <f t="shared" si="318"/>
        <v>0</v>
      </c>
      <c r="BY40" s="5">
        <f t="shared" si="319"/>
        <v>0</v>
      </c>
      <c r="BZ40" s="5">
        <v>0</v>
      </c>
      <c r="CA40" s="5">
        <f t="shared" si="320"/>
        <v>0</v>
      </c>
      <c r="CB40" s="5">
        <f t="shared" si="321"/>
        <v>0</v>
      </c>
      <c r="CC40" s="5">
        <v>0</v>
      </c>
      <c r="CD40" s="5">
        <f t="shared" si="322"/>
        <v>0</v>
      </c>
      <c r="CE40" s="5">
        <f t="shared" si="323"/>
        <v>0</v>
      </c>
      <c r="CF40" s="5">
        <v>0</v>
      </c>
      <c r="CG40" s="5">
        <f t="shared" si="324"/>
        <v>0</v>
      </c>
      <c r="CH40" s="5">
        <f t="shared" si="325"/>
        <v>0</v>
      </c>
      <c r="CI40" s="5">
        <v>0</v>
      </c>
      <c r="CJ40" s="5">
        <f t="shared" si="326"/>
        <v>0</v>
      </c>
      <c r="CK40" s="5">
        <f t="shared" si="327"/>
        <v>0</v>
      </c>
      <c r="CL40" s="5">
        <v>0</v>
      </c>
      <c r="CM40" s="5">
        <f t="shared" si="328"/>
        <v>0</v>
      </c>
      <c r="CN40" s="5">
        <f t="shared" si="329"/>
        <v>0</v>
      </c>
      <c r="CO40" s="5">
        <v>0</v>
      </c>
      <c r="CP40" s="5">
        <f t="shared" si="330"/>
        <v>0</v>
      </c>
      <c r="CQ40" s="5">
        <f t="shared" si="331"/>
        <v>0</v>
      </c>
      <c r="CR40" s="5">
        <v>0</v>
      </c>
      <c r="CS40" s="5">
        <f t="shared" si="332"/>
        <v>0</v>
      </c>
      <c r="CT40" s="5">
        <f t="shared" si="333"/>
        <v>0</v>
      </c>
      <c r="CU40" s="5">
        <v>0</v>
      </c>
      <c r="CV40" s="5">
        <f t="shared" si="334"/>
        <v>0</v>
      </c>
      <c r="CW40" s="5">
        <f t="shared" si="335"/>
        <v>0</v>
      </c>
      <c r="CX40" s="5">
        <v>0</v>
      </c>
      <c r="CY40" s="5">
        <f t="shared" si="336"/>
        <v>0</v>
      </c>
      <c r="CZ40" s="5">
        <f t="shared" si="337"/>
        <v>0</v>
      </c>
      <c r="DA40" s="5">
        <v>0</v>
      </c>
      <c r="DB40" s="5">
        <f t="shared" si="338"/>
        <v>0</v>
      </c>
      <c r="DC40" s="5">
        <f t="shared" si="339"/>
        <v>0</v>
      </c>
      <c r="DD40" s="5">
        <v>0</v>
      </c>
      <c r="DE40" s="5">
        <f t="shared" si="340"/>
        <v>0</v>
      </c>
      <c r="DF40" s="5">
        <f t="shared" si="341"/>
        <v>0</v>
      </c>
      <c r="DG40" s="5">
        <v>0</v>
      </c>
      <c r="DH40" s="5">
        <f t="shared" si="342"/>
        <v>0</v>
      </c>
      <c r="DI40" s="5">
        <f t="shared" si="343"/>
        <v>0</v>
      </c>
      <c r="DJ40" s="5">
        <v>0</v>
      </c>
      <c r="DK40" s="5">
        <f t="shared" si="344"/>
        <v>0</v>
      </c>
      <c r="DL40" s="5">
        <f t="shared" si="345"/>
        <v>0</v>
      </c>
      <c r="DM40" s="5">
        <v>0</v>
      </c>
      <c r="DN40" s="5">
        <f t="shared" si="346"/>
        <v>0</v>
      </c>
      <c r="DO40" s="5">
        <f t="shared" si="347"/>
        <v>0</v>
      </c>
      <c r="DP40" s="5">
        <v>0</v>
      </c>
      <c r="DQ40" s="5">
        <f t="shared" si="348"/>
        <v>0</v>
      </c>
      <c r="DR40" s="5">
        <f t="shared" si="349"/>
        <v>0</v>
      </c>
      <c r="DS40" s="5">
        <v>0</v>
      </c>
      <c r="DT40" s="5">
        <f t="shared" si="350"/>
        <v>0</v>
      </c>
      <c r="DU40" s="5">
        <f t="shared" si="351"/>
        <v>0</v>
      </c>
      <c r="DV40" s="5">
        <v>0</v>
      </c>
      <c r="DW40" s="5">
        <f t="shared" si="352"/>
        <v>0</v>
      </c>
      <c r="DX40" s="5">
        <f t="shared" si="353"/>
        <v>0</v>
      </c>
      <c r="DY40" s="5">
        <v>0</v>
      </c>
      <c r="DZ40" s="5">
        <f t="shared" si="354"/>
        <v>0</v>
      </c>
      <c r="EA40" s="5">
        <f t="shared" si="355"/>
        <v>0</v>
      </c>
      <c r="EB40" s="5">
        <v>0</v>
      </c>
      <c r="EC40" s="5">
        <f t="shared" si="356"/>
        <v>0</v>
      </c>
      <c r="ED40" s="5">
        <f t="shared" si="357"/>
        <v>0</v>
      </c>
      <c r="EE40" s="5">
        <v>0</v>
      </c>
      <c r="EF40" s="5">
        <f t="shared" si="358"/>
        <v>0</v>
      </c>
      <c r="EG40" s="5">
        <f t="shared" si="359"/>
        <v>0</v>
      </c>
      <c r="EI40" s="138">
        <f t="shared" ca="1" si="360"/>
        <v>0</v>
      </c>
      <c r="EJ40" s="138">
        <f t="shared" ca="1" si="361"/>
        <v>0</v>
      </c>
      <c r="EK40" s="138">
        <f t="shared" ca="1" si="362"/>
        <v>0</v>
      </c>
    </row>
    <row r="41" spans="1:141" x14ac:dyDescent="0.2">
      <c r="A41" s="109" t="s">
        <v>80</v>
      </c>
      <c r="B41" s="109" t="str">
        <f t="shared" si="275"/>
        <v>SG</v>
      </c>
      <c r="C41" s="109" t="s">
        <v>16</v>
      </c>
      <c r="D41" s="109" t="s">
        <v>77</v>
      </c>
      <c r="E41" s="109" t="s">
        <v>95</v>
      </c>
      <c r="F41" s="109" t="str">
        <f t="shared" si="363"/>
        <v>DTRNPSG</v>
      </c>
      <c r="G41" s="109" t="str">
        <f t="shared" si="364"/>
        <v>TRNPSG</v>
      </c>
      <c r="H41" s="15"/>
      <c r="I41" s="15">
        <v>1.7138885551093868E-2</v>
      </c>
      <c r="J41" s="5">
        <v>7605237347.0100002</v>
      </c>
      <c r="K41" s="5">
        <f t="shared" si="365"/>
        <v>10862107.706609096</v>
      </c>
      <c r="L41" s="5">
        <v>1644125.3206666759</v>
      </c>
      <c r="M41" s="5">
        <f t="shared" si="276"/>
        <v>7606881472.3306665</v>
      </c>
      <c r="N41" s="5">
        <f t="shared" si="277"/>
        <v>10863281.80976337</v>
      </c>
      <c r="O41" s="5">
        <v>12912781.480666691</v>
      </c>
      <c r="P41" s="5">
        <f t="shared" si="278"/>
        <v>7619794253.8113337</v>
      </c>
      <c r="Q41" s="5">
        <f t="shared" si="279"/>
        <v>10873677.191415286</v>
      </c>
      <c r="R41" s="5">
        <v>10686639.000666691</v>
      </c>
      <c r="S41" s="5">
        <f t="shared" si="280"/>
        <v>7630480892.8120003</v>
      </c>
      <c r="T41" s="5">
        <f t="shared" si="281"/>
        <v>10890530.015027856</v>
      </c>
      <c r="U41" s="5">
        <v>4490211.6906666514</v>
      </c>
      <c r="V41" s="5">
        <f t="shared" si="282"/>
        <v>7634971104.5026665</v>
      </c>
      <c r="W41" s="5">
        <f t="shared" si="283"/>
        <v>10901368.111153891</v>
      </c>
      <c r="X41" s="5">
        <v>30308103.020666692</v>
      </c>
      <c r="Y41" s="5">
        <f t="shared" si="284"/>
        <v>7665279207.5233335</v>
      </c>
      <c r="Z41" s="5">
        <f t="shared" si="285"/>
        <v>10926218.291704245</v>
      </c>
      <c r="AA41" s="5">
        <v>35835132.180666722</v>
      </c>
      <c r="AB41" s="5">
        <f t="shared" si="286"/>
        <v>7701114339.7040005</v>
      </c>
      <c r="AC41" s="5">
        <f t="shared" si="287"/>
        <v>10973452.514124857</v>
      </c>
      <c r="AD41" s="5">
        <v>2791757.6994313048</v>
      </c>
      <c r="AE41" s="5">
        <f t="shared" si="288"/>
        <v>7703906097.4034319</v>
      </c>
      <c r="AF41" s="5">
        <f t="shared" si="289"/>
        <v>11001036.757660264</v>
      </c>
      <c r="AG41" s="5">
        <v>2251766.0120231379</v>
      </c>
      <c r="AH41" s="5">
        <f t="shared" si="290"/>
        <v>7706157863.4154549</v>
      </c>
      <c r="AI41" s="5">
        <f t="shared" si="291"/>
        <v>11004638.439979631</v>
      </c>
      <c r="AJ41" s="5">
        <v>17255283.736201923</v>
      </c>
      <c r="AK41" s="5">
        <f t="shared" si="292"/>
        <v>7723413147.1516571</v>
      </c>
      <c r="AL41" s="5">
        <f t="shared" si="293"/>
        <v>11018568.818857728</v>
      </c>
      <c r="AM41" s="5">
        <v>7219587.8249662537</v>
      </c>
      <c r="AN41" s="5">
        <f t="shared" si="294"/>
        <v>7730632734.9766235</v>
      </c>
      <c r="AO41" s="5">
        <f t="shared" si="295"/>
        <v>11036046.81979792</v>
      </c>
      <c r="AP41" s="5">
        <v>26820099.048117083</v>
      </c>
      <c r="AQ41" s="5">
        <f t="shared" si="296"/>
        <v>7757452834.0247402</v>
      </c>
      <c r="AR41" s="5">
        <f t="shared" si="297"/>
        <v>11060355.248860955</v>
      </c>
      <c r="AS41" s="5">
        <v>21780601.483565893</v>
      </c>
      <c r="AT41" s="5">
        <f t="shared" si="298"/>
        <v>7779233435.5083065</v>
      </c>
      <c r="AU41" s="5">
        <f t="shared" si="299"/>
        <v>11095061.992365768</v>
      </c>
      <c r="AV41" s="5">
        <v>7490943.7077242956</v>
      </c>
      <c r="AW41" s="5">
        <f t="shared" si="300"/>
        <v>7786724379.2160311</v>
      </c>
      <c r="AX41" s="5">
        <f t="shared" si="301"/>
        <v>11115965.394988151</v>
      </c>
      <c r="AY41" s="5">
        <v>13365714.75594813</v>
      </c>
      <c r="AZ41" s="5">
        <f t="shared" si="302"/>
        <v>7800090093.9719791</v>
      </c>
      <c r="BA41" s="5">
        <f t="shared" si="303"/>
        <v>11130859.556754282</v>
      </c>
      <c r="BB41" s="5">
        <v>3697687.2664732723</v>
      </c>
      <c r="BC41" s="5">
        <f t="shared" si="304"/>
        <v>7803787781.238452</v>
      </c>
      <c r="BD41" s="5">
        <f t="shared" si="305"/>
        <v>11143044.877353223</v>
      </c>
      <c r="BE41" s="5">
        <v>37428640.285181515</v>
      </c>
      <c r="BF41" s="5">
        <f t="shared" si="306"/>
        <v>7841216421.523633</v>
      </c>
      <c r="BG41" s="5">
        <f t="shared" si="307"/>
        <v>11172414.019896748</v>
      </c>
      <c r="BH41" s="5">
        <v>72882965.740354985</v>
      </c>
      <c r="BI41" s="5">
        <f t="shared" si="308"/>
        <v>7914099387.2639875</v>
      </c>
      <c r="BJ41" s="5">
        <f t="shared" si="309"/>
        <v>11251189.769506291</v>
      </c>
      <c r="BK41" s="5">
        <v>56425712.726125881</v>
      </c>
      <c r="BL41" s="5">
        <f t="shared" si="310"/>
        <v>7970525099.9901133</v>
      </c>
      <c r="BM41" s="5">
        <f t="shared" si="311"/>
        <v>11343531.712881297</v>
      </c>
      <c r="BN41" s="5">
        <v>1729164.0372820701</v>
      </c>
      <c r="BO41" s="5">
        <f t="shared" si="312"/>
        <v>7972254264.0273952</v>
      </c>
      <c r="BP41" s="5">
        <f t="shared" si="313"/>
        <v>11385061.286926551</v>
      </c>
      <c r="BQ41" s="5">
        <v>6932741.178715216</v>
      </c>
      <c r="BR41" s="5">
        <f t="shared" si="314"/>
        <v>7979187005.20611</v>
      </c>
      <c r="BS41" s="5">
        <f t="shared" si="315"/>
        <v>11391246.928682856</v>
      </c>
      <c r="BT41" s="5">
        <v>2993483.8431424503</v>
      </c>
      <c r="BU41" s="5">
        <f t="shared" si="316"/>
        <v>7982180489.0492525</v>
      </c>
      <c r="BV41" s="5">
        <f t="shared" si="317"/>
        <v>11398335.446791358</v>
      </c>
      <c r="BW41" s="5">
        <v>3094542.5709921396</v>
      </c>
      <c r="BX41" s="5">
        <f t="shared" si="318"/>
        <v>7985275031.620245</v>
      </c>
      <c r="BY41" s="5">
        <f t="shared" si="319"/>
        <v>11402683.029622354</v>
      </c>
      <c r="BZ41" s="5">
        <v>52381046.197992109</v>
      </c>
      <c r="CA41" s="5">
        <f t="shared" si="320"/>
        <v>8037656077.8182373</v>
      </c>
      <c r="CB41" s="5">
        <f t="shared" si="321"/>
        <v>11442299.269905319</v>
      </c>
      <c r="CC41" s="5">
        <v>86644219.53212972</v>
      </c>
      <c r="CD41" s="5">
        <f t="shared" si="322"/>
        <v>8124300297.3503666</v>
      </c>
      <c r="CE41" s="5">
        <f t="shared" si="323"/>
        <v>11541580.024824442</v>
      </c>
      <c r="CF41" s="5">
        <v>9199721.4872613475</v>
      </c>
      <c r="CG41" s="5">
        <f t="shared" si="324"/>
        <v>8133500018.8376284</v>
      </c>
      <c r="CH41" s="5">
        <f t="shared" si="325"/>
        <v>11610024.122153491</v>
      </c>
      <c r="CI41" s="5">
        <v>64683860.498280264</v>
      </c>
      <c r="CJ41" s="5">
        <f t="shared" si="326"/>
        <v>8198183879.3359089</v>
      </c>
      <c r="CK41" s="5">
        <f t="shared" si="327"/>
        <v>11662785.882809952</v>
      </c>
      <c r="CL41" s="5">
        <v>24285765.673417229</v>
      </c>
      <c r="CM41" s="5">
        <f t="shared" si="328"/>
        <v>8222469645.009326</v>
      </c>
      <c r="CN41" s="5">
        <f t="shared" si="329"/>
        <v>11726320.892829964</v>
      </c>
      <c r="CO41" s="5">
        <v>16185171.564947419</v>
      </c>
      <c r="CP41" s="5">
        <f t="shared" si="330"/>
        <v>8238654816.5742731</v>
      </c>
      <c r="CQ41" s="5">
        <f t="shared" si="331"/>
        <v>11755222.007891374</v>
      </c>
      <c r="CR41" s="5">
        <v>21911349.243124496</v>
      </c>
      <c r="CS41" s="5">
        <f t="shared" si="332"/>
        <v>8260566165.8173981</v>
      </c>
      <c r="CT41" s="5">
        <f t="shared" si="333"/>
        <v>11782427.504142391</v>
      </c>
      <c r="CU41" s="5">
        <v>85997177.711403742</v>
      </c>
      <c r="CV41" s="5">
        <f t="shared" si="334"/>
        <v>8346563343.5288019</v>
      </c>
      <c r="CW41" s="5">
        <f t="shared" si="335"/>
        <v>11859487.166369922</v>
      </c>
      <c r="CX41" s="5">
        <v>68658379.719382584</v>
      </c>
      <c r="CY41" s="5">
        <f t="shared" si="336"/>
        <v>8415221723.2481842</v>
      </c>
      <c r="CZ41" s="5">
        <f t="shared" si="337"/>
        <v>11969929.828813544</v>
      </c>
      <c r="DA41" s="5">
        <v>3889190.7087290245</v>
      </c>
      <c r="DB41" s="5">
        <f t="shared" si="338"/>
        <v>8419110913.956913</v>
      </c>
      <c r="DC41" s="5">
        <f t="shared" si="339"/>
        <v>12021737.516587598</v>
      </c>
      <c r="DD41" s="5">
        <v>16492535.463578507</v>
      </c>
      <c r="DE41" s="5">
        <f t="shared" si="340"/>
        <v>8435603449.4204912</v>
      </c>
      <c r="DF41" s="5">
        <f t="shared" si="341"/>
        <v>12036292.519595968</v>
      </c>
      <c r="DG41" s="5">
        <v>6207870.9631787483</v>
      </c>
      <c r="DH41" s="5">
        <f t="shared" si="342"/>
        <v>8441811320.3836699</v>
      </c>
      <c r="DI41" s="5">
        <f t="shared" si="343"/>
        <v>12052503.339083949</v>
      </c>
      <c r="DJ41" s="5">
        <v>37113110.443836853</v>
      </c>
      <c r="DK41" s="5">
        <f t="shared" si="344"/>
        <v>8478924430.827507</v>
      </c>
      <c r="DL41" s="5">
        <f t="shared" si="345"/>
        <v>12083439.728346279</v>
      </c>
      <c r="DM41" s="5">
        <v>8164608.0451897662</v>
      </c>
      <c r="DN41" s="5">
        <f t="shared" si="346"/>
        <v>8487089038.8726969</v>
      </c>
      <c r="DO41" s="5">
        <f t="shared" si="347"/>
        <v>12115773.463146197</v>
      </c>
      <c r="DP41" s="5">
        <v>19374221.758085463</v>
      </c>
      <c r="DQ41" s="5">
        <f t="shared" si="348"/>
        <v>8506463260.6307821</v>
      </c>
      <c r="DR41" s="5">
        <f t="shared" si="349"/>
        <v>12135439.498654922</v>
      </c>
      <c r="DS41" s="5">
        <v>6822732.8625916373</v>
      </c>
      <c r="DT41" s="5">
        <f t="shared" si="350"/>
        <v>8513285993.4933739</v>
      </c>
      <c r="DU41" s="5">
        <f t="shared" si="351"/>
        <v>12154147.273947882</v>
      </c>
      <c r="DV41" s="5">
        <v>13640787.824110281</v>
      </c>
      <c r="DW41" s="5">
        <f t="shared" si="352"/>
        <v>8526926781.3174839</v>
      </c>
      <c r="DX41" s="5">
        <f t="shared" si="353"/>
        <v>12168760.68807379</v>
      </c>
      <c r="DY41" s="5">
        <v>15944925.598058444</v>
      </c>
      <c r="DZ41" s="5">
        <f t="shared" si="354"/>
        <v>8542871706.9155426</v>
      </c>
      <c r="EA41" s="5">
        <f t="shared" si="355"/>
        <v>12189888.444585875</v>
      </c>
      <c r="EB41" s="5">
        <v>13706231.743734151</v>
      </c>
      <c r="EC41" s="5">
        <f t="shared" si="356"/>
        <v>8556577938.659277</v>
      </c>
      <c r="ED41" s="5">
        <f t="shared" si="357"/>
        <v>12211062.935924977</v>
      </c>
      <c r="EE41" s="5">
        <v>68100786.919097826</v>
      </c>
      <c r="EF41" s="5">
        <f t="shared" si="358"/>
        <v>8624678725.5783749</v>
      </c>
      <c r="EG41" s="5">
        <f t="shared" si="359"/>
        <v>12269482.983014079</v>
      </c>
      <c r="EI41" s="138">
        <f t="shared" ca="1" si="360"/>
        <v>138957473.56294999</v>
      </c>
      <c r="EJ41" s="138">
        <f t="shared" ca="1" si="361"/>
        <v>6450984.6568250656</v>
      </c>
      <c r="EK41" s="138">
        <f t="shared" ca="1" si="362"/>
        <v>145408458.21977505</v>
      </c>
    </row>
    <row r="42" spans="1:141" hidden="1" x14ac:dyDescent="0.2">
      <c r="H42" s="15"/>
      <c r="I42" s="1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I42" s="138"/>
      <c r="EJ42" s="138"/>
      <c r="EK42" s="138"/>
    </row>
    <row r="43" spans="1:141" hidden="1" x14ac:dyDescent="0.2">
      <c r="H43" s="15"/>
      <c r="I43" s="1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I43" s="138"/>
      <c r="EJ43" s="138"/>
      <c r="EK43" s="138"/>
    </row>
    <row r="44" spans="1:141" hidden="1" x14ac:dyDescent="0.2">
      <c r="H44" s="15"/>
      <c r="I44" s="1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I44" s="138"/>
      <c r="EJ44" s="138"/>
      <c r="EK44" s="138"/>
    </row>
    <row r="45" spans="1:141" hidden="1" x14ac:dyDescent="0.2">
      <c r="H45" s="15"/>
      <c r="I45" s="1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I45" s="138"/>
      <c r="EJ45" s="138"/>
      <c r="EK45" s="138"/>
    </row>
    <row r="46" spans="1:141" x14ac:dyDescent="0.2">
      <c r="A46" s="109" t="s">
        <v>96</v>
      </c>
      <c r="I46" s="15"/>
      <c r="J46" s="6">
        <f>SUBTOTAL(9,J38:J45)</f>
        <v>7791889686.9300003</v>
      </c>
      <c r="K46" s="6">
        <f t="shared" ref="K46:BV46" si="366">SUBTOTAL(9,K38:K45)</f>
        <v>11129672.84897662</v>
      </c>
      <c r="L46" s="6">
        <f t="shared" si="366"/>
        <v>1641318.2555000093</v>
      </c>
      <c r="M46" s="6">
        <f t="shared" si="366"/>
        <v>7793531005.1855001</v>
      </c>
      <c r="N46" s="6">
        <f t="shared" si="366"/>
        <v>11130844.870224226</v>
      </c>
      <c r="O46" s="6">
        <f t="shared" si="366"/>
        <v>12909974.415500024</v>
      </c>
      <c r="P46" s="6">
        <f t="shared" si="366"/>
        <v>7806440979.6009998</v>
      </c>
      <c r="Q46" s="6">
        <f t="shared" si="366"/>
        <v>11141236.088062812</v>
      </c>
      <c r="R46" s="6">
        <f t="shared" si="366"/>
        <v>10683831.935500024</v>
      </c>
      <c r="S46" s="6">
        <f t="shared" si="366"/>
        <v>7817124811.5365</v>
      </c>
      <c r="T46" s="6">
        <f t="shared" si="366"/>
        <v>11158084.747862052</v>
      </c>
      <c r="U46" s="6">
        <f t="shared" si="366"/>
        <v>5049360.3954999847</v>
      </c>
      <c r="V46" s="6">
        <f t="shared" si="366"/>
        <v>7822174171.9320002</v>
      </c>
      <c r="W46" s="6">
        <f t="shared" si="366"/>
        <v>11169335.464037506</v>
      </c>
      <c r="X46" s="6">
        <f t="shared" si="366"/>
        <v>30305295.955500025</v>
      </c>
      <c r="Y46" s="6">
        <f t="shared" si="366"/>
        <v>7852479467.8874998</v>
      </c>
      <c r="Z46" s="6">
        <f t="shared" si="366"/>
        <v>11194598.26463728</v>
      </c>
      <c r="AA46" s="6">
        <f t="shared" si="366"/>
        <v>35832325.115500055</v>
      </c>
      <c r="AB46" s="6">
        <f t="shared" si="366"/>
        <v>7888311793.0030003</v>
      </c>
      <c r="AC46" s="6">
        <f t="shared" si="366"/>
        <v>11241828.323244562</v>
      </c>
      <c r="AD46" s="6">
        <f t="shared" si="366"/>
        <v>2788950.6342646382</v>
      </c>
      <c r="AE46" s="6">
        <f t="shared" si="366"/>
        <v>7891100743.6372652</v>
      </c>
      <c r="AF46" s="6">
        <f t="shared" si="366"/>
        <v>11269408.402966637</v>
      </c>
      <c r="AG46" s="6">
        <f t="shared" si="366"/>
        <v>2248958.9468564712</v>
      </c>
      <c r="AH46" s="6">
        <f t="shared" si="366"/>
        <v>7893349702.5841217</v>
      </c>
      <c r="AI46" s="6">
        <f t="shared" si="366"/>
        <v>11273005.921472674</v>
      </c>
      <c r="AJ46" s="6">
        <f t="shared" si="366"/>
        <v>17252476.671035256</v>
      </c>
      <c r="AK46" s="6">
        <f t="shared" si="366"/>
        <v>7910602179.2551575</v>
      </c>
      <c r="AL46" s="6">
        <f t="shared" si="366"/>
        <v>11286932.13653744</v>
      </c>
      <c r="AM46" s="6">
        <f t="shared" si="366"/>
        <v>7216780.7597995866</v>
      </c>
      <c r="AN46" s="6">
        <f t="shared" si="366"/>
        <v>7917818960.0149565</v>
      </c>
      <c r="AO46" s="6">
        <f t="shared" si="366"/>
        <v>11304405.973664302</v>
      </c>
      <c r="AP46" s="6">
        <f t="shared" si="366"/>
        <v>26817291.982950415</v>
      </c>
      <c r="AQ46" s="6">
        <f t="shared" si="366"/>
        <v>7944636251.9979067</v>
      </c>
      <c r="AR46" s="6">
        <f t="shared" si="366"/>
        <v>11328710.238914007</v>
      </c>
      <c r="AS46" s="6">
        <f t="shared" si="366"/>
        <v>21777794.418399226</v>
      </c>
      <c r="AT46" s="6">
        <f t="shared" si="366"/>
        <v>7966414046.4163065</v>
      </c>
      <c r="AU46" s="6">
        <f t="shared" si="366"/>
        <v>11363412.81860549</v>
      </c>
      <c r="AV46" s="6">
        <f t="shared" si="366"/>
        <v>7488136.6425576285</v>
      </c>
      <c r="AW46" s="6">
        <f t="shared" si="366"/>
        <v>7973902183.0588646</v>
      </c>
      <c r="AX46" s="6">
        <f t="shared" si="366"/>
        <v>11384312.057414541</v>
      </c>
      <c r="AY46" s="6">
        <f t="shared" si="366"/>
        <v>13362907.690781463</v>
      </c>
      <c r="AZ46" s="6">
        <f t="shared" si="366"/>
        <v>7987265090.7496462</v>
      </c>
      <c r="BA46" s="6">
        <f t="shared" si="366"/>
        <v>11399202.055367341</v>
      </c>
      <c r="BB46" s="6">
        <f t="shared" si="366"/>
        <v>3694880.2013066057</v>
      </c>
      <c r="BC46" s="6">
        <f t="shared" si="366"/>
        <v>7990959970.9509516</v>
      </c>
      <c r="BD46" s="6">
        <f t="shared" si="366"/>
        <v>11411383.212152952</v>
      </c>
      <c r="BE46" s="6">
        <f t="shared" si="366"/>
        <v>37425833.220014848</v>
      </c>
      <c r="BF46" s="6">
        <f t="shared" si="366"/>
        <v>8028385804.1709661</v>
      </c>
      <c r="BG46" s="6">
        <f t="shared" si="366"/>
        <v>11440748.190883147</v>
      </c>
      <c r="BH46" s="6">
        <f t="shared" si="366"/>
        <v>72880158.675188318</v>
      </c>
      <c r="BI46" s="6">
        <f t="shared" si="366"/>
        <v>8101265962.8461542</v>
      </c>
      <c r="BJ46" s="6">
        <f t="shared" si="366"/>
        <v>11519519.776679359</v>
      </c>
      <c r="BK46" s="6">
        <f t="shared" si="366"/>
        <v>56422905.660959214</v>
      </c>
      <c r="BL46" s="6">
        <f t="shared" si="366"/>
        <v>8157688868.5071135</v>
      </c>
      <c r="BM46" s="6">
        <f t="shared" si="366"/>
        <v>11611857.556241035</v>
      </c>
      <c r="BN46" s="6">
        <f t="shared" si="366"/>
        <v>1726356.9721154035</v>
      </c>
      <c r="BO46" s="6">
        <f t="shared" si="366"/>
        <v>8159415225.479229</v>
      </c>
      <c r="BP46" s="6">
        <f t="shared" si="366"/>
        <v>11653382.966472957</v>
      </c>
      <c r="BQ46" s="6">
        <f t="shared" si="366"/>
        <v>6929934.1135485489</v>
      </c>
      <c r="BR46" s="6">
        <f t="shared" si="366"/>
        <v>8166345159.5927763</v>
      </c>
      <c r="BS46" s="6">
        <f t="shared" si="366"/>
        <v>11659564.444415933</v>
      </c>
      <c r="BT46" s="6">
        <f t="shared" si="366"/>
        <v>2990676.7779757837</v>
      </c>
      <c r="BU46" s="6">
        <f t="shared" si="366"/>
        <v>8169335836.3707523</v>
      </c>
      <c r="BV46" s="6">
        <f t="shared" si="366"/>
        <v>11666648.798711104</v>
      </c>
      <c r="BW46" s="6">
        <f t="shared" ref="BW46:EG46" si="367">SUBTOTAL(9,BW38:BW45)</f>
        <v>3091735.505825473</v>
      </c>
      <c r="BX46" s="6">
        <f t="shared" si="367"/>
        <v>8172427571.8765783</v>
      </c>
      <c r="BY46" s="6">
        <f t="shared" si="367"/>
        <v>11670992.217728769</v>
      </c>
      <c r="BZ46" s="6">
        <f t="shared" si="367"/>
        <v>52378239.132825442</v>
      </c>
      <c r="CA46" s="6">
        <f t="shared" si="367"/>
        <v>8224805811.0094042</v>
      </c>
      <c r="CB46" s="6">
        <f t="shared" si="367"/>
        <v>11710604.294198405</v>
      </c>
      <c r="CC46" s="6">
        <f t="shared" si="367"/>
        <v>86641412.466963053</v>
      </c>
      <c r="CD46" s="6">
        <f t="shared" si="367"/>
        <v>8311447223.476367</v>
      </c>
      <c r="CE46" s="6">
        <f t="shared" si="367"/>
        <v>11809880.885304196</v>
      </c>
      <c r="CF46" s="6">
        <f t="shared" si="367"/>
        <v>9196914.4220946804</v>
      </c>
      <c r="CG46" s="6">
        <f t="shared" si="367"/>
        <v>8320644137.8984613</v>
      </c>
      <c r="CH46" s="6">
        <f t="shared" si="367"/>
        <v>11878320.818819914</v>
      </c>
      <c r="CI46" s="6">
        <f t="shared" si="367"/>
        <v>64681053.433113597</v>
      </c>
      <c r="CJ46" s="6">
        <f t="shared" si="367"/>
        <v>8385325191.3315754</v>
      </c>
      <c r="CK46" s="6">
        <f t="shared" si="367"/>
        <v>11931078.415663045</v>
      </c>
      <c r="CL46" s="6">
        <f t="shared" si="367"/>
        <v>24282958.608250562</v>
      </c>
      <c r="CM46" s="6">
        <f t="shared" si="367"/>
        <v>8409608149.939826</v>
      </c>
      <c r="CN46" s="6">
        <f t="shared" si="367"/>
        <v>11994609.261869727</v>
      </c>
      <c r="CO46" s="6">
        <f t="shared" si="367"/>
        <v>16182364.499780752</v>
      </c>
      <c r="CP46" s="6">
        <f t="shared" si="367"/>
        <v>8425790514.4396067</v>
      </c>
      <c r="CQ46" s="6">
        <f t="shared" si="367"/>
        <v>12023506.213117806</v>
      </c>
      <c r="CR46" s="6">
        <f t="shared" si="367"/>
        <v>21908542.177957829</v>
      </c>
      <c r="CS46" s="6">
        <f t="shared" si="367"/>
        <v>8447699056.6175652</v>
      </c>
      <c r="CT46" s="6">
        <f t="shared" si="367"/>
        <v>12050707.545555493</v>
      </c>
      <c r="CU46" s="6">
        <f t="shared" si="367"/>
        <v>85994370.646237075</v>
      </c>
      <c r="CV46" s="6">
        <f t="shared" si="367"/>
        <v>8533693427.2638016</v>
      </c>
      <c r="CW46" s="6">
        <f t="shared" si="367"/>
        <v>12127763.043969693</v>
      </c>
      <c r="CX46" s="6">
        <f t="shared" si="367"/>
        <v>68655572.654215917</v>
      </c>
      <c r="CY46" s="6">
        <f t="shared" si="367"/>
        <v>8602348999.9180183</v>
      </c>
      <c r="CZ46" s="6">
        <f t="shared" si="367"/>
        <v>12238201.542599984</v>
      </c>
      <c r="DA46" s="6">
        <f t="shared" si="367"/>
        <v>3886383.6435623579</v>
      </c>
      <c r="DB46" s="6">
        <f t="shared" si="367"/>
        <v>8606235383.5615788</v>
      </c>
      <c r="DC46" s="6">
        <f t="shared" si="367"/>
        <v>12290005.066560708</v>
      </c>
      <c r="DD46" s="6">
        <f t="shared" si="367"/>
        <v>16489728.39841184</v>
      </c>
      <c r="DE46" s="6">
        <f t="shared" si="367"/>
        <v>8622725111.9599915</v>
      </c>
      <c r="DF46" s="6">
        <f t="shared" si="367"/>
        <v>12304555.905755747</v>
      </c>
      <c r="DG46" s="6">
        <f t="shared" si="367"/>
        <v>6205063.8980120812</v>
      </c>
      <c r="DH46" s="6">
        <f t="shared" si="367"/>
        <v>8628930175.8580036</v>
      </c>
      <c r="DI46" s="6">
        <f t="shared" si="367"/>
        <v>12320762.561430398</v>
      </c>
      <c r="DJ46" s="6">
        <f t="shared" si="367"/>
        <v>37110303.378670186</v>
      </c>
      <c r="DK46" s="6">
        <f t="shared" si="367"/>
        <v>8666040479.2366734</v>
      </c>
      <c r="DL46" s="6">
        <f t="shared" si="367"/>
        <v>12351694.786879398</v>
      </c>
      <c r="DM46" s="6">
        <f t="shared" si="367"/>
        <v>8161800.9800230991</v>
      </c>
      <c r="DN46" s="6">
        <f t="shared" si="367"/>
        <v>8674202280.2166977</v>
      </c>
      <c r="DO46" s="6">
        <f t="shared" si="367"/>
        <v>12384024.357865984</v>
      </c>
      <c r="DP46" s="6">
        <f t="shared" si="367"/>
        <v>19371414.692918796</v>
      </c>
      <c r="DQ46" s="6">
        <f t="shared" si="367"/>
        <v>8693573694.9096146</v>
      </c>
      <c r="DR46" s="6">
        <f t="shared" si="367"/>
        <v>12403686.229561379</v>
      </c>
      <c r="DS46" s="6">
        <f t="shared" si="367"/>
        <v>6819925.7974249702</v>
      </c>
      <c r="DT46" s="6">
        <f t="shared" si="367"/>
        <v>8700393620.7070408</v>
      </c>
      <c r="DU46" s="6">
        <f t="shared" si="367"/>
        <v>12422389.841041008</v>
      </c>
      <c r="DV46" s="6">
        <f t="shared" si="367"/>
        <v>13637980.758943614</v>
      </c>
      <c r="DW46" s="6">
        <f t="shared" si="367"/>
        <v>8714031601.4659843</v>
      </c>
      <c r="DX46" s="6">
        <f t="shared" si="367"/>
        <v>12436999.091353586</v>
      </c>
      <c r="DY46" s="6">
        <f t="shared" si="367"/>
        <v>15942118.532891776</v>
      </c>
      <c r="DZ46" s="6">
        <f t="shared" si="367"/>
        <v>8729973719.9988766</v>
      </c>
      <c r="EA46" s="6">
        <f t="shared" si="367"/>
        <v>12458122.684052341</v>
      </c>
      <c r="EB46" s="6">
        <f t="shared" si="367"/>
        <v>13703424.678567484</v>
      </c>
      <c r="EC46" s="6">
        <f t="shared" si="367"/>
        <v>8743677144.6774445</v>
      </c>
      <c r="ED46" s="6">
        <f t="shared" si="367"/>
        <v>12479293.011578113</v>
      </c>
      <c r="EE46" s="6">
        <f t="shared" si="367"/>
        <v>68097979.853931159</v>
      </c>
      <c r="EF46" s="6">
        <f t="shared" si="367"/>
        <v>8811775124.531374</v>
      </c>
      <c r="EG46" s="6">
        <f t="shared" si="367"/>
        <v>12537708.894853882</v>
      </c>
      <c r="EI46" s="139">
        <f ca="1">SUBTOTAL(9,EI38:EI45)</f>
        <v>142177058.90582705</v>
      </c>
      <c r="EJ46" s="139">
        <f ca="1">SUBTOTAL(9,EJ38:EJ45)</f>
        <v>6450385.0677054655</v>
      </c>
      <c r="EK46" s="139">
        <f ca="1">SUBTOTAL(9,EK38:EK45)</f>
        <v>148627443.97353253</v>
      </c>
    </row>
    <row r="47" spans="1:141" x14ac:dyDescent="0.2">
      <c r="I47" s="15"/>
      <c r="J47" s="5"/>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I47" s="138"/>
      <c r="EJ47" s="138"/>
      <c r="EK47" s="138"/>
    </row>
    <row r="48" spans="1:141" x14ac:dyDescent="0.2">
      <c r="A48" s="123" t="s">
        <v>97</v>
      </c>
      <c r="I48" s="15"/>
      <c r="J48" s="5"/>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I48" s="138"/>
      <c r="EJ48" s="138"/>
      <c r="EK48" s="138"/>
    </row>
    <row r="49" spans="1:141" x14ac:dyDescent="0.2">
      <c r="A49" s="109" t="s">
        <v>98</v>
      </c>
      <c r="B49" s="109" t="str">
        <f>C49</f>
        <v>CA</v>
      </c>
      <c r="C49" s="109" t="s">
        <v>31</v>
      </c>
      <c r="D49" s="109" t="s">
        <v>77</v>
      </c>
      <c r="E49" s="109" t="s">
        <v>99</v>
      </c>
      <c r="F49" s="109" t="str">
        <f t="shared" ref="F49:F55" si="368">D49&amp;E49&amp;C49</f>
        <v>DDSTPCA</v>
      </c>
      <c r="G49" s="109" t="str">
        <f t="shared" ref="G49:G55" si="369">E49&amp;C49</f>
        <v>DSTPCA</v>
      </c>
      <c r="H49" s="15"/>
      <c r="I49" s="15">
        <v>2.7150055591545742E-2</v>
      </c>
      <c r="J49" s="5">
        <v>308687901.85000002</v>
      </c>
      <c r="K49" s="5">
        <f t="shared" ref="K49:K55" si="370">(J49*I49)/12</f>
        <v>698407.807972093</v>
      </c>
      <c r="L49" s="5">
        <v>1193398.9551666658</v>
      </c>
      <c r="M49" s="5">
        <f t="shared" ref="M49:M55" si="371">J49+L49</f>
        <v>309881300.80516666</v>
      </c>
      <c r="N49" s="5">
        <f t="shared" ref="N49:N55" si="372">(((J49+M49)/2)*$I49)/12</f>
        <v>699757.84330441244</v>
      </c>
      <c r="O49" s="5">
        <v>-597961.6548333324</v>
      </c>
      <c r="P49" s="5">
        <f t="shared" ref="P49:P55" si="373">M49+O49</f>
        <v>309283339.15033334</v>
      </c>
      <c r="Q49" s="5">
        <f t="shared" ref="Q49:Q55" si="374">(((M49+P49)/2)*$I49)/12</f>
        <v>700431.43312963459</v>
      </c>
      <c r="R49" s="5">
        <v>6533046.7451666659</v>
      </c>
      <c r="S49" s="5">
        <f t="shared" ref="S49:S55" si="375">P49+R49</f>
        <v>315816385.8955</v>
      </c>
      <c r="T49" s="5">
        <f t="shared" ref="T49:T55" si="376">(((P49+S49)/2)*$I49)/12</f>
        <v>707145.51188559725</v>
      </c>
      <c r="U49" s="5">
        <v>4268382.5351666659</v>
      </c>
      <c r="V49" s="5">
        <f t="shared" ref="V49:V55" si="377">S49+U49</f>
        <v>320084768.43066669</v>
      </c>
      <c r="W49" s="5">
        <f t="shared" ref="W49:W55" si="378">(((S49+V49)/2)*$I49)/12</f>
        <v>719364.65377848048</v>
      </c>
      <c r="X49" s="5">
        <v>5823641.3751666667</v>
      </c>
      <c r="Y49" s="5">
        <f t="shared" ref="Y49:Y55" si="379">V49+X49</f>
        <v>325908409.80583334</v>
      </c>
      <c r="Z49" s="5">
        <f t="shared" ref="Z49:Z55" si="380">(((V49+Y49)/2)*$I49)/12</f>
        <v>730781.27920334553</v>
      </c>
      <c r="AA49" s="5">
        <v>27504124.265166704</v>
      </c>
      <c r="AB49" s="5">
        <f t="shared" ref="AB49:AB55" si="381">Y49+AA49</f>
        <v>353412534.07100004</v>
      </c>
      <c r="AC49" s="5">
        <f t="shared" ref="AC49:AC55" si="382">(((Y49+AB49)/2)*$I49)/12</f>
        <v>768483.39128155634</v>
      </c>
      <c r="AD49" s="5">
        <v>567739.63888743473</v>
      </c>
      <c r="AE49" s="5">
        <f t="shared" ref="AE49:AE55" si="383">AB49+AD49</f>
        <v>353980273.70988744</v>
      </c>
      <c r="AF49" s="5">
        <f t="shared" ref="AF49:AF55" si="384">(((AB49+AE49)/2)*$I49)/12</f>
        <v>800239.75234628038</v>
      </c>
      <c r="AG49" s="5">
        <v>763607.44815994939</v>
      </c>
      <c r="AH49" s="5">
        <f t="shared" ref="AH49:AH55" si="385">AE49+AG49</f>
        <v>354743881.15804738</v>
      </c>
      <c r="AI49" s="5">
        <f t="shared" ref="AI49:AI55" si="386">(((AE49+AH49)/2)*$I49)/12</f>
        <v>801745.84182232106</v>
      </c>
      <c r="AJ49" s="5">
        <v>2727960.9609955256</v>
      </c>
      <c r="AK49" s="5">
        <f t="shared" ref="AK49:AK55" si="387">AH49+AJ49</f>
        <v>357471842.11904293</v>
      </c>
      <c r="AL49" s="5">
        <f t="shared" ref="AL49:AL55" si="388">(((AH49+AK49)/2)*$I49)/12</f>
        <v>805695.68667274842</v>
      </c>
      <c r="AM49" s="5">
        <v>739558.14192745578</v>
      </c>
      <c r="AN49" s="5">
        <f t="shared" ref="AN49:AN55" si="389">AK49+AM49</f>
        <v>358211400.26097041</v>
      </c>
      <c r="AO49" s="5">
        <f t="shared" ref="AO49:AO55" si="390">(((AK49+AN49)/2)*$I49)/12</f>
        <v>809618.3256897945</v>
      </c>
      <c r="AP49" s="5">
        <v>4210216.7349174777</v>
      </c>
      <c r="AQ49" s="5">
        <f t="shared" ref="AQ49:AQ55" si="391">AN49+AP49</f>
        <v>362421616.99588788</v>
      </c>
      <c r="AR49" s="5">
        <f t="shared" ref="AR49:AR55" si="392">(((AN49+AQ49)/2)*$I49)/12</f>
        <v>815217.76998446032</v>
      </c>
      <c r="AS49" s="5">
        <v>4912406.060383603</v>
      </c>
      <c r="AT49" s="5">
        <f t="shared" ref="AT49:AT55" si="393">AQ49+AS49</f>
        <v>367334023.05627149</v>
      </c>
      <c r="AU49" s="5">
        <f t="shared" ref="AU49:AU55" si="394">(((AQ49+AT49)/2)*$I49)/12</f>
        <v>825537.75815250713</v>
      </c>
      <c r="AV49" s="5">
        <v>3827601.2784569776</v>
      </c>
      <c r="AW49" s="5">
        <f t="shared" ref="AW49:AW55" si="395">AT49+AV49</f>
        <v>371161624.33472848</v>
      </c>
      <c r="AX49" s="5">
        <f t="shared" ref="AX49:AX55" si="396">(((AT49+AW49)/2)*$I49)/12</f>
        <v>835424.91169917549</v>
      </c>
      <c r="AY49" s="5">
        <v>550316.38384273567</v>
      </c>
      <c r="AZ49" s="5">
        <f t="shared" ref="AZ49:AZ55" si="397">AW49+AY49</f>
        <v>371711940.71857119</v>
      </c>
      <c r="BA49" s="5">
        <f t="shared" ref="BA49:BA55" si="398">(((AW49+AZ49)/2)*$I49)/12</f>
        <v>840377.44119528576</v>
      </c>
      <c r="BB49" s="5">
        <v>433873.79600991355</v>
      </c>
      <c r="BC49" s="5">
        <f t="shared" ref="BC49:BC55" si="399">AZ49+BB49</f>
        <v>372145814.51458108</v>
      </c>
      <c r="BD49" s="5">
        <f t="shared" ref="BD49:BD55" si="400">(((AZ49+BC49)/2)*$I49)/12</f>
        <v>841490.80861593795</v>
      </c>
      <c r="BE49" s="5">
        <v>1505975.3167480964</v>
      </c>
      <c r="BF49" s="5">
        <f t="shared" ref="BF49:BF55" si="401">BC49+BE49</f>
        <v>373651789.83132917</v>
      </c>
      <c r="BG49" s="5">
        <f t="shared" ref="BG49:BG55" si="402">(((BC49+BF49)/2)*$I49)/12</f>
        <v>843685.2674180459</v>
      </c>
      <c r="BH49" s="5">
        <v>1225590.5908147341</v>
      </c>
      <c r="BI49" s="5">
        <f t="shared" ref="BI49:BI55" si="403">BF49+BH49</f>
        <v>374877380.42214388</v>
      </c>
      <c r="BJ49" s="5">
        <f t="shared" ref="BJ49:BJ55" si="404">(((BF49+BI49)/2)*$I49)/12</f>
        <v>846775.35767814179</v>
      </c>
      <c r="BK49" s="5">
        <v>53919271.161896758</v>
      </c>
      <c r="BL49" s="5">
        <f t="shared" ref="BL49:BL55" si="405">BI49+BK49</f>
        <v>428796651.58404064</v>
      </c>
      <c r="BM49" s="5">
        <f t="shared" ref="BM49:BM55" si="406">(((BI49+BL49)/2)*$I49)/12</f>
        <v>909158.11026873428</v>
      </c>
      <c r="BN49" s="5">
        <v>-64504.984566053099</v>
      </c>
      <c r="BO49" s="5">
        <f t="shared" ref="BO49:BO55" si="407">BL49+BN49</f>
        <v>428732146.59947461</v>
      </c>
      <c r="BP49" s="5">
        <f t="shared" ref="BP49:BP55" si="408">(((BL49+BO49)/2)*$I49)/12</f>
        <v>970081.43925141043</v>
      </c>
      <c r="BQ49" s="5">
        <v>-107959.48663970371</v>
      </c>
      <c r="BR49" s="5">
        <f t="shared" ref="BR49:BR55" si="409">BO49+BQ49</f>
        <v>428624187.11283493</v>
      </c>
      <c r="BS49" s="5">
        <f t="shared" ref="BS49:BS55" si="410">(((BO49+BR49)/2)*$I49)/12</f>
        <v>969886.3384188771</v>
      </c>
      <c r="BT49" s="5">
        <v>46928.110646701971</v>
      </c>
      <c r="BU49" s="5">
        <f t="shared" ref="BU49:BU55" si="411">BR49+BT49</f>
        <v>428671115.22348166</v>
      </c>
      <c r="BV49" s="5">
        <f t="shared" ref="BV49:BV55" si="412">(((BR49+BU49)/2)*$I49)/12</f>
        <v>969817.29653341707</v>
      </c>
      <c r="BW49" s="5">
        <v>31874.747922933981</v>
      </c>
      <c r="BX49" s="5">
        <f t="shared" ref="BX49:BX55" si="413">BU49+BW49</f>
        <v>428702989.97140461</v>
      </c>
      <c r="BY49" s="5">
        <f t="shared" ref="BY49:BY55" si="414">(((BU49+BX49)/2)*$I49)/12</f>
        <v>969906.44244970614</v>
      </c>
      <c r="BZ49" s="5">
        <v>46939.148214649962</v>
      </c>
      <c r="CA49" s="5">
        <f t="shared" ref="CA49:CA55" si="415">BX49+BZ49</f>
        <v>428749929.11961925</v>
      </c>
      <c r="CB49" s="5">
        <f t="shared" ref="CB49:CB55" si="416">(((BX49+CA49)/2)*$I49)/12</f>
        <v>969995.60085226968</v>
      </c>
      <c r="CC49" s="5">
        <v>44576.240548095986</v>
      </c>
      <c r="CD49" s="5">
        <f t="shared" ref="CD49:CD55" si="417">CA49+CC49</f>
        <v>428794505.36016732</v>
      </c>
      <c r="CE49" s="5">
        <f t="shared" ref="CE49:CE55" si="418">(((CA49+CD49)/2)*$I49)/12</f>
        <v>970099.12784778595</v>
      </c>
      <c r="CF49" s="5">
        <v>142716.90951854896</v>
      </c>
      <c r="CG49" s="5">
        <f t="shared" ref="CG49:CG55" si="419">CD49+CF49</f>
        <v>428937222.26968586</v>
      </c>
      <c r="CH49" s="5">
        <f t="shared" ref="CH49:CH55" si="420">(((CD49+CG49)/2)*$I49)/12</f>
        <v>970311.00365762867</v>
      </c>
      <c r="CI49" s="5">
        <v>46447.666531510971</v>
      </c>
      <c r="CJ49" s="5">
        <f t="shared" ref="CJ49:CJ55" si="421">CG49+CI49</f>
        <v>428983669.93621737</v>
      </c>
      <c r="CK49" s="5">
        <f t="shared" ref="CK49:CK55" si="422">(((CG49+CJ49)/2)*$I49)/12</f>
        <v>970524.99652244989</v>
      </c>
      <c r="CL49" s="5">
        <v>-22389.886801328001</v>
      </c>
      <c r="CM49" s="5">
        <f t="shared" ref="CM49:CM55" si="423">CJ49+CL49</f>
        <v>428961280.04941607</v>
      </c>
      <c r="CN49" s="5">
        <f t="shared" ref="CN49:CN55" si="424">(((CJ49+CM49)/2)*$I49)/12</f>
        <v>970552.21194149496</v>
      </c>
      <c r="CO49" s="5">
        <v>-57061.667697364217</v>
      </c>
      <c r="CP49" s="5">
        <f t="shared" ref="CP49:CP55" si="425">CM49+CO49</f>
        <v>428904218.3817187</v>
      </c>
      <c r="CQ49" s="5">
        <f t="shared" ref="CQ49:CQ55" si="426">(((CM49+CP49)/2)*$I49)/12</f>
        <v>970462.33218643349</v>
      </c>
      <c r="CR49" s="5">
        <v>-79085.140332576513</v>
      </c>
      <c r="CS49" s="5">
        <f t="shared" ref="CS49:CS55" si="427">CP49+CR49</f>
        <v>428825133.24138612</v>
      </c>
      <c r="CT49" s="5">
        <f t="shared" ref="CT49:CT55" si="428">(((CP49+CS49)/2)*$I49)/12</f>
        <v>970308.31579449086</v>
      </c>
      <c r="CU49" s="5">
        <v>-20469.200727007134</v>
      </c>
      <c r="CV49" s="5">
        <f t="shared" ref="CV49:CV55" si="429">CS49+CU49</f>
        <v>428804664.04065913</v>
      </c>
      <c r="CW49" s="5">
        <f t="shared" ref="CW49:CW55" si="430">(((CS49+CV49)/2)*$I49)/12</f>
        <v>970195.69471556798</v>
      </c>
      <c r="CX49" s="5">
        <v>553460.23585639801</v>
      </c>
      <c r="CY49" s="5">
        <f t="shared" ref="CY49:CY55" si="431">CV49+CX49</f>
        <v>429358124.27651554</v>
      </c>
      <c r="CZ49" s="5">
        <f t="shared" ref="CZ49:CZ55" si="432">(((CV49+CY49)/2)*$I49)/12</f>
        <v>970798.64205863315</v>
      </c>
      <c r="DA49" s="5">
        <v>440968.86774727295</v>
      </c>
      <c r="DB49" s="5">
        <f t="shared" ref="DB49:DB55" si="433">CY49+DA49</f>
        <v>429799093.14426279</v>
      </c>
      <c r="DC49" s="5">
        <f t="shared" ref="DC49:DC55" si="434">(((CY49+DB49)/2)*$I49)/12</f>
        <v>971923.59228549514</v>
      </c>
      <c r="DD49" s="5">
        <v>775301.50177028996</v>
      </c>
      <c r="DE49" s="5">
        <f t="shared" ref="DE49:DE55" si="435">DB49+DD49</f>
        <v>430574394.64603311</v>
      </c>
      <c r="DF49" s="5">
        <f t="shared" ref="DF49:DF55" si="436">(((DB49+DE49)/2)*$I49)/12</f>
        <v>973299.50095827645</v>
      </c>
      <c r="DG49" s="5">
        <v>940542.68865697703</v>
      </c>
      <c r="DH49" s="5">
        <f t="shared" ref="DH49:DH55" si="437">DE49+DG49</f>
        <v>431514937.33469009</v>
      </c>
      <c r="DI49" s="5">
        <f t="shared" ref="DI49:DI55" si="438">(((DE49+DH49)/2)*$I49)/12</f>
        <v>975240.55367313186</v>
      </c>
      <c r="DJ49" s="5">
        <v>2234413.5376347532</v>
      </c>
      <c r="DK49" s="5">
        <f t="shared" ref="DK49:DK55" si="439">DH49+DJ49</f>
        <v>433749350.87232482</v>
      </c>
      <c r="DL49" s="5">
        <f t="shared" ref="DL49:DL55" si="440">(((DH49+DK49)/2)*$I49)/12</f>
        <v>978832.23025832139</v>
      </c>
      <c r="DM49" s="5">
        <v>856892.11536819558</v>
      </c>
      <c r="DN49" s="5">
        <f t="shared" ref="DN49:DN55" si="441">DK49+DM49</f>
        <v>434606242.98769301</v>
      </c>
      <c r="DO49" s="5">
        <f t="shared" ref="DO49:DO55" si="442">(((DK49+DN49)/2)*$I49)/12</f>
        <v>982329.27693871653</v>
      </c>
      <c r="DP49" s="5">
        <v>1168829.2952110099</v>
      </c>
      <c r="DQ49" s="5">
        <f t="shared" ref="DQ49:DQ55" si="443">DN49+DP49</f>
        <v>435775072.28290403</v>
      </c>
      <c r="DR49" s="5">
        <f t="shared" ref="DR49:DR55" si="444">(((DN49+DQ49)/2)*$I49)/12</f>
        <v>984620.87897664204</v>
      </c>
      <c r="DS49" s="5">
        <v>951511.13237002108</v>
      </c>
      <c r="DT49" s="5">
        <f t="shared" ref="DT49:DT55" si="445">DQ49+DS49</f>
        <v>436726583.41527402</v>
      </c>
      <c r="DU49" s="5">
        <f t="shared" ref="DU49:DU55" si="446">(((DQ49+DT49)/2)*$I49)/12</f>
        <v>987019.51899671822</v>
      </c>
      <c r="DV49" s="5">
        <v>664128.26536454097</v>
      </c>
      <c r="DW49" s="5">
        <f t="shared" ref="DW49:DW55" si="447">DT49+DV49</f>
        <v>437390711.68063855</v>
      </c>
      <c r="DX49" s="5">
        <f t="shared" ref="DX49:DX55" si="448">(((DT49+DW49)/2)*$I49)/12</f>
        <v>988847.21480773424</v>
      </c>
      <c r="DY49" s="5">
        <v>545769.19749230589</v>
      </c>
      <c r="DZ49" s="5">
        <f t="shared" ref="DZ49:DZ55" si="449">DW49+DY49</f>
        <v>437936480.87813085</v>
      </c>
      <c r="EA49" s="5">
        <f t="shared" ref="EA49:EA55" si="450">(((DW49+DZ49)/2)*$I49)/12</f>
        <v>990215.914115094</v>
      </c>
      <c r="EB49" s="5">
        <v>402452.50198373897</v>
      </c>
      <c r="EC49" s="5">
        <f t="shared" ref="EC49:EC55" si="451">DZ49+EB49</f>
        <v>438338933.38011461</v>
      </c>
      <c r="ED49" s="5">
        <f t="shared" ref="ED49:ED55" si="452">(((DZ49+EC49)/2)*$I49)/12</f>
        <v>991288.59210900578</v>
      </c>
      <c r="EE49" s="5">
        <v>582602.30905243894</v>
      </c>
      <c r="EF49" s="5">
        <f t="shared" ref="EF49:EF55" si="453">EC49+EE49</f>
        <v>438921535.68916708</v>
      </c>
      <c r="EG49" s="5">
        <f t="shared" ref="EG49:EG55" si="454">(((EC49+EF49)/2)*$I49)/12</f>
        <v>992402.93764568714</v>
      </c>
      <c r="EI49" s="138">
        <f t="shared" ref="EI49:EI55" ca="1" si="455">SUMIF($BO$6:$CW$7,"Depreciation Expense",$BO49:$CW49)</f>
        <v>11642140.800171534</v>
      </c>
      <c r="EJ49" s="138">
        <f t="shared" ref="EJ49:EJ55" ca="1" si="456">EK49-EI49</f>
        <v>144678.05265192315</v>
      </c>
      <c r="EK49" s="138">
        <f t="shared" ref="EK49:EK55" ca="1" si="457">SUMIF($CY$6:$EG$7,"Depreciation Expense",$CY49:$EG49)</f>
        <v>11786818.852823457</v>
      </c>
    </row>
    <row r="50" spans="1:141" x14ac:dyDescent="0.2">
      <c r="A50" s="109" t="s">
        <v>100</v>
      </c>
      <c r="B50" s="109" t="str">
        <f t="shared" ref="B50:B55" si="458">C50</f>
        <v>OR</v>
      </c>
      <c r="C50" s="109" t="s">
        <v>33</v>
      </c>
      <c r="D50" s="109" t="s">
        <v>77</v>
      </c>
      <c r="E50" s="109" t="s">
        <v>99</v>
      </c>
      <c r="F50" s="109" t="str">
        <f t="shared" si="368"/>
        <v>DDSTPOR</v>
      </c>
      <c r="G50" s="109" t="str">
        <f t="shared" si="369"/>
        <v>DSTPOR</v>
      </c>
      <c r="H50" s="15"/>
      <c r="I50" s="15">
        <v>2.2744040495931508E-2</v>
      </c>
      <c r="J50" s="5">
        <v>2403278234.7599998</v>
      </c>
      <c r="K50" s="5">
        <f t="shared" si="370"/>
        <v>4555021.4578643525</v>
      </c>
      <c r="L50" s="5">
        <v>8073816.5126666501</v>
      </c>
      <c r="M50" s="5">
        <f t="shared" si="371"/>
        <v>2411352051.2726665</v>
      </c>
      <c r="N50" s="5">
        <f t="shared" si="372"/>
        <v>4562672.7582693854</v>
      </c>
      <c r="O50" s="5">
        <v>8214423.0626666732</v>
      </c>
      <c r="P50" s="5">
        <f t="shared" si="373"/>
        <v>2419566474.3353333</v>
      </c>
      <c r="Q50" s="5">
        <f t="shared" si="374"/>
        <v>4578108.6074572532</v>
      </c>
      <c r="R50" s="5">
        <v>5199829.6726666624</v>
      </c>
      <c r="S50" s="5">
        <f t="shared" si="375"/>
        <v>2424766304.0079999</v>
      </c>
      <c r="T50" s="5">
        <f t="shared" si="376"/>
        <v>4590820.8702670485</v>
      </c>
      <c r="U50" s="5">
        <v>10472386.412666621</v>
      </c>
      <c r="V50" s="5">
        <f t="shared" si="377"/>
        <v>2435238690.4206667</v>
      </c>
      <c r="W50" s="5">
        <f t="shared" si="378"/>
        <v>4605672.9334881241</v>
      </c>
      <c r="X50" s="5">
        <v>17078767.022666693</v>
      </c>
      <c r="Y50" s="5">
        <f t="shared" si="379"/>
        <v>2452317457.4433336</v>
      </c>
      <c r="Z50" s="5">
        <f t="shared" si="380"/>
        <v>4631782.2897149092</v>
      </c>
      <c r="AA50" s="5">
        <v>15755294.052666625</v>
      </c>
      <c r="AB50" s="5">
        <f t="shared" si="381"/>
        <v>2468072751.4960003</v>
      </c>
      <c r="AC50" s="5">
        <f t="shared" si="382"/>
        <v>4662898.0903292121</v>
      </c>
      <c r="AD50" s="5">
        <v>65911.802436801139</v>
      </c>
      <c r="AE50" s="5">
        <f t="shared" si="383"/>
        <v>2468138663.2984371</v>
      </c>
      <c r="AF50" s="5">
        <f t="shared" si="384"/>
        <v>4677891.346440169</v>
      </c>
      <c r="AG50" s="5">
        <v>419374.80790430587</v>
      </c>
      <c r="AH50" s="5">
        <f t="shared" si="385"/>
        <v>2468558038.1063414</v>
      </c>
      <c r="AI50" s="5">
        <f t="shared" si="386"/>
        <v>4678351.2372034071</v>
      </c>
      <c r="AJ50" s="5">
        <v>12339474.731121553</v>
      </c>
      <c r="AK50" s="5">
        <f t="shared" si="387"/>
        <v>2480897512.8374629</v>
      </c>
      <c r="AL50" s="5">
        <f t="shared" si="388"/>
        <v>4690442.3951449525</v>
      </c>
      <c r="AM50" s="5">
        <v>5764189.3968701568</v>
      </c>
      <c r="AN50" s="5">
        <f t="shared" si="389"/>
        <v>2486661702.234333</v>
      </c>
      <c r="AO50" s="5">
        <f t="shared" si="390"/>
        <v>4707598.6647304446</v>
      </c>
      <c r="AP50" s="5">
        <v>13130685.294503214</v>
      </c>
      <c r="AQ50" s="5">
        <f t="shared" si="391"/>
        <v>2499792387.5288363</v>
      </c>
      <c r="AR50" s="5">
        <f t="shared" si="392"/>
        <v>4725504.7395282006</v>
      </c>
      <c r="AS50" s="5">
        <v>12680974.456504619</v>
      </c>
      <c r="AT50" s="5">
        <f t="shared" si="393"/>
        <v>2512473361.9853411</v>
      </c>
      <c r="AU50" s="5">
        <f t="shared" si="394"/>
        <v>4749965.6326383725</v>
      </c>
      <c r="AV50" s="5">
        <v>15076905.486795181</v>
      </c>
      <c r="AW50" s="5">
        <f t="shared" si="395"/>
        <v>2527550267.472136</v>
      </c>
      <c r="AX50" s="5">
        <f t="shared" si="396"/>
        <v>4776270.8970346907</v>
      </c>
      <c r="AY50" s="5">
        <v>4606134.0026875567</v>
      </c>
      <c r="AZ50" s="5">
        <f t="shared" si="397"/>
        <v>2532156401.4748235</v>
      </c>
      <c r="BA50" s="5">
        <f t="shared" si="398"/>
        <v>4794923.8906693486</v>
      </c>
      <c r="BB50" s="5">
        <v>1905063.8153761411</v>
      </c>
      <c r="BC50" s="5">
        <f t="shared" si="399"/>
        <v>2534061465.2901998</v>
      </c>
      <c r="BD50" s="5">
        <f t="shared" si="400"/>
        <v>4801094.3467881428</v>
      </c>
      <c r="BE50" s="5">
        <v>3099338.1242222795</v>
      </c>
      <c r="BF50" s="5">
        <f t="shared" si="401"/>
        <v>2537160803.414422</v>
      </c>
      <c r="BG50" s="5">
        <f t="shared" si="402"/>
        <v>4805836.860136983</v>
      </c>
      <c r="BH50" s="5">
        <v>3987410.1017639637</v>
      </c>
      <c r="BI50" s="5">
        <f t="shared" si="403"/>
        <v>2541148213.5161858</v>
      </c>
      <c r="BJ50" s="5">
        <f t="shared" si="404"/>
        <v>4812552.7471634941</v>
      </c>
      <c r="BK50" s="5">
        <v>33552062.526914619</v>
      </c>
      <c r="BL50" s="5">
        <f t="shared" si="405"/>
        <v>2574700276.0431004</v>
      </c>
      <c r="BM50" s="5">
        <f t="shared" si="406"/>
        <v>4848127.7173994351</v>
      </c>
      <c r="BN50" s="5">
        <v>2217340.2800481087</v>
      </c>
      <c r="BO50" s="5">
        <f t="shared" si="407"/>
        <v>2576917616.3231483</v>
      </c>
      <c r="BP50" s="5">
        <f t="shared" si="408"/>
        <v>4882025.248480971</v>
      </c>
      <c r="BQ50" s="5">
        <v>2936989.2721310072</v>
      </c>
      <c r="BR50" s="5">
        <f t="shared" si="409"/>
        <v>2579854605.5952792</v>
      </c>
      <c r="BS50" s="5">
        <f t="shared" si="410"/>
        <v>4886909.8434836427</v>
      </c>
      <c r="BT50" s="5">
        <v>12061166.852266807</v>
      </c>
      <c r="BU50" s="5">
        <f t="shared" si="411"/>
        <v>2591915772.447546</v>
      </c>
      <c r="BV50" s="5">
        <f t="shared" si="412"/>
        <v>4901123.1214110432</v>
      </c>
      <c r="BW50" s="5">
        <v>5866210.2255681679</v>
      </c>
      <c r="BX50" s="5">
        <f t="shared" si="413"/>
        <v>2597781982.6731143</v>
      </c>
      <c r="BY50" s="5">
        <f t="shared" si="414"/>
        <v>4918112.3293378809</v>
      </c>
      <c r="BZ50" s="5">
        <v>23147600.631034233</v>
      </c>
      <c r="CA50" s="5">
        <f t="shared" si="415"/>
        <v>2620929583.3041487</v>
      </c>
      <c r="CB50" s="5">
        <f t="shared" si="416"/>
        <v>4945607.7997155413</v>
      </c>
      <c r="CC50" s="5">
        <v>20122327.610363699</v>
      </c>
      <c r="CD50" s="5">
        <f t="shared" si="417"/>
        <v>2641051910.9145122</v>
      </c>
      <c r="CE50" s="5">
        <f t="shared" si="418"/>
        <v>4986613.3413896421</v>
      </c>
      <c r="CF50" s="5">
        <v>17722191.32957311</v>
      </c>
      <c r="CG50" s="5">
        <f t="shared" si="419"/>
        <v>2658774102.2440853</v>
      </c>
      <c r="CH50" s="5">
        <f t="shared" si="420"/>
        <v>5022477.3943612659</v>
      </c>
      <c r="CI50" s="5">
        <v>4790393.3180887625</v>
      </c>
      <c r="CJ50" s="5">
        <f t="shared" si="421"/>
        <v>2663564495.5621738</v>
      </c>
      <c r="CK50" s="5">
        <f t="shared" si="422"/>
        <v>5043811.8583985362</v>
      </c>
      <c r="CL50" s="5">
        <v>2606052.8217024058</v>
      </c>
      <c r="CM50" s="5">
        <f t="shared" si="423"/>
        <v>2666170548.3838763</v>
      </c>
      <c r="CN50" s="5">
        <f t="shared" si="424"/>
        <v>5050821.2363372613</v>
      </c>
      <c r="CO50" s="5">
        <v>4664054.8056338858</v>
      </c>
      <c r="CP50" s="5">
        <f t="shared" si="425"/>
        <v>2670834603.1895103</v>
      </c>
      <c r="CQ50" s="5">
        <f t="shared" si="426"/>
        <v>5057710.8872658415</v>
      </c>
      <c r="CR50" s="5">
        <v>10838675.166127687</v>
      </c>
      <c r="CS50" s="5">
        <f t="shared" si="427"/>
        <v>2681673278.355638</v>
      </c>
      <c r="CT50" s="5">
        <f t="shared" si="428"/>
        <v>5072402.3338606432</v>
      </c>
      <c r="CU50" s="5">
        <v>29963623.217151441</v>
      </c>
      <c r="CV50" s="5">
        <f t="shared" si="429"/>
        <v>2711636901.5727897</v>
      </c>
      <c r="CW50" s="5">
        <f t="shared" si="430"/>
        <v>5111069.3808088256</v>
      </c>
      <c r="CX50" s="5">
        <v>143900854.63972315</v>
      </c>
      <c r="CY50" s="5">
        <f t="shared" si="431"/>
        <v>2855537756.212513</v>
      </c>
      <c r="CZ50" s="5">
        <f t="shared" si="432"/>
        <v>5275835.2443580236</v>
      </c>
      <c r="DA50" s="5">
        <v>10005552.78054579</v>
      </c>
      <c r="DB50" s="5">
        <f t="shared" si="433"/>
        <v>2865543308.9930587</v>
      </c>
      <c r="DC50" s="5">
        <f t="shared" si="434"/>
        <v>5421687.4761476042</v>
      </c>
      <c r="DD50" s="5">
        <v>21095930.268233754</v>
      </c>
      <c r="DE50" s="5">
        <f t="shared" si="435"/>
        <v>2886639239.2612925</v>
      </c>
      <c r="DF50" s="5">
        <f t="shared" si="436"/>
        <v>5451161.3673953107</v>
      </c>
      <c r="DG50" s="5">
        <v>17014668.462988958</v>
      </c>
      <c r="DH50" s="5">
        <f t="shared" si="437"/>
        <v>2903653907.7242813</v>
      </c>
      <c r="DI50" s="5">
        <f t="shared" si="438"/>
        <v>5487277.5757647743</v>
      </c>
      <c r="DJ50" s="5">
        <v>37477054.10107331</v>
      </c>
      <c r="DK50" s="5">
        <f t="shared" si="439"/>
        <v>2941130961.8253546</v>
      </c>
      <c r="DL50" s="5">
        <f t="shared" si="440"/>
        <v>5538917.6567935282</v>
      </c>
      <c r="DM50" s="5">
        <v>39173379.689306058</v>
      </c>
      <c r="DN50" s="5">
        <f t="shared" si="441"/>
        <v>2980304341.5146608</v>
      </c>
      <c r="DO50" s="5">
        <f t="shared" si="442"/>
        <v>5611556.847216825</v>
      </c>
      <c r="DP50" s="5">
        <v>30667608.527163565</v>
      </c>
      <c r="DQ50" s="5">
        <f t="shared" si="443"/>
        <v>3010971950.0418243</v>
      </c>
      <c r="DR50" s="5">
        <f t="shared" si="444"/>
        <v>5677742.9415614605</v>
      </c>
      <c r="DS50" s="5">
        <v>16022687.655480495</v>
      </c>
      <c r="DT50" s="5">
        <f t="shared" si="445"/>
        <v>3026994637.6973047</v>
      </c>
      <c r="DU50" s="5">
        <f t="shared" si="446"/>
        <v>5721989.8576925062</v>
      </c>
      <c r="DV50" s="5">
        <v>11700178.599064205</v>
      </c>
      <c r="DW50" s="5">
        <f t="shared" si="447"/>
        <v>3038694816.2963691</v>
      </c>
      <c r="DX50" s="5">
        <f t="shared" si="448"/>
        <v>5748261.9407240329</v>
      </c>
      <c r="DY50" s="5">
        <v>19153458.103238463</v>
      </c>
      <c r="DZ50" s="5">
        <f t="shared" si="449"/>
        <v>3057848274.3996077</v>
      </c>
      <c r="EA50" s="5">
        <f t="shared" si="450"/>
        <v>5777500.9558325298</v>
      </c>
      <c r="EB50" s="5">
        <v>12918416.510283934</v>
      </c>
      <c r="EC50" s="5">
        <f t="shared" si="451"/>
        <v>3070766690.9098916</v>
      </c>
      <c r="ED50" s="5">
        <f t="shared" si="452"/>
        <v>5807894.4564571306</v>
      </c>
      <c r="EE50" s="5">
        <v>36198300.344078533</v>
      </c>
      <c r="EF50" s="5">
        <f t="shared" si="453"/>
        <v>3106964991.2539701</v>
      </c>
      <c r="EG50" s="5">
        <f t="shared" si="454"/>
        <v>5854440.8146722475</v>
      </c>
      <c r="EI50" s="138">
        <f t="shared" ca="1" si="455"/>
        <v>59878684.774851084</v>
      </c>
      <c r="EJ50" s="138">
        <f t="shared" ca="1" si="456"/>
        <v>7495582.3597648889</v>
      </c>
      <c r="EK50" s="138">
        <f t="shared" ca="1" si="457"/>
        <v>67374267.134615973</v>
      </c>
    </row>
    <row r="51" spans="1:141" x14ac:dyDescent="0.2">
      <c r="A51" s="109" t="s">
        <v>101</v>
      </c>
      <c r="B51" s="109" t="str">
        <f t="shared" si="458"/>
        <v>WA</v>
      </c>
      <c r="C51" s="109" t="s">
        <v>27</v>
      </c>
      <c r="D51" s="109" t="s">
        <v>77</v>
      </c>
      <c r="E51" s="109" t="s">
        <v>99</v>
      </c>
      <c r="F51" s="109" t="str">
        <f t="shared" si="368"/>
        <v>DDSTPWA</v>
      </c>
      <c r="G51" s="109" t="str">
        <f t="shared" si="369"/>
        <v>DSTPWA</v>
      </c>
      <c r="H51" s="15"/>
      <c r="I51" s="15">
        <v>2.582746219570009E-2</v>
      </c>
      <c r="J51" s="5">
        <v>600413327.39999986</v>
      </c>
      <c r="K51" s="5">
        <f t="shared" si="370"/>
        <v>1292262.7096014998</v>
      </c>
      <c r="L51" s="5">
        <v>1738564.3564999995</v>
      </c>
      <c r="M51" s="5">
        <f t="shared" si="371"/>
        <v>602151891.75649989</v>
      </c>
      <c r="N51" s="5">
        <f t="shared" si="372"/>
        <v>1294133.6556511789</v>
      </c>
      <c r="O51" s="5">
        <v>1458195.726500002</v>
      </c>
      <c r="P51" s="5">
        <f t="shared" si="373"/>
        <v>603610087.48299992</v>
      </c>
      <c r="Q51" s="5">
        <f t="shared" si="374"/>
        <v>1297573.8306591958</v>
      </c>
      <c r="R51" s="5">
        <v>293356.32649999962</v>
      </c>
      <c r="S51" s="5">
        <f t="shared" si="375"/>
        <v>603903443.80949998</v>
      </c>
      <c r="T51" s="5">
        <f t="shared" si="376"/>
        <v>1299458.7533438902</v>
      </c>
      <c r="U51" s="5">
        <v>3301409.3665000009</v>
      </c>
      <c r="V51" s="5">
        <f t="shared" si="377"/>
        <v>607204853.176</v>
      </c>
      <c r="W51" s="5">
        <f t="shared" si="378"/>
        <v>1303327.2398038215</v>
      </c>
      <c r="X51" s="5">
        <v>3208638.4665000015</v>
      </c>
      <c r="Y51" s="5">
        <f t="shared" si="379"/>
        <v>610413491.64250004</v>
      </c>
      <c r="Z51" s="5">
        <f t="shared" si="380"/>
        <v>1310332.9903996137</v>
      </c>
      <c r="AA51" s="5">
        <v>5861010.9965000022</v>
      </c>
      <c r="AB51" s="5">
        <f t="shared" si="381"/>
        <v>616274502.63900006</v>
      </c>
      <c r="AC51" s="5">
        <f t="shared" si="382"/>
        <v>1320093.2415926922</v>
      </c>
      <c r="AD51" s="5">
        <v>338725.09714547778</v>
      </c>
      <c r="AE51" s="5">
        <f t="shared" si="383"/>
        <v>616613227.7361455</v>
      </c>
      <c r="AF51" s="5">
        <f t="shared" si="384"/>
        <v>1326765.0519919398</v>
      </c>
      <c r="AG51" s="5">
        <v>451956.24084221083</v>
      </c>
      <c r="AH51" s="5">
        <f t="shared" si="385"/>
        <v>617065183.97698772</v>
      </c>
      <c r="AI51" s="5">
        <f t="shared" si="386"/>
        <v>1327615.9391738451</v>
      </c>
      <c r="AJ51" s="5">
        <v>1851907.9458717608</v>
      </c>
      <c r="AK51" s="5">
        <f t="shared" si="387"/>
        <v>618917091.92285943</v>
      </c>
      <c r="AL51" s="5">
        <f t="shared" si="388"/>
        <v>1330095.2293899441</v>
      </c>
      <c r="AM51" s="5">
        <v>1475525.2484567317</v>
      </c>
      <c r="AN51" s="5">
        <f t="shared" si="389"/>
        <v>620392617.17131615</v>
      </c>
      <c r="AO51" s="5">
        <f t="shared" si="390"/>
        <v>1333676.0275164123</v>
      </c>
      <c r="AP51" s="5">
        <v>2576873.5675951727</v>
      </c>
      <c r="AQ51" s="5">
        <f t="shared" si="391"/>
        <v>622969490.73891127</v>
      </c>
      <c r="AR51" s="5">
        <f t="shared" si="392"/>
        <v>1338036.9932340572</v>
      </c>
      <c r="AS51" s="5">
        <v>2591752.4758384163</v>
      </c>
      <c r="AT51" s="5">
        <f t="shared" si="393"/>
        <v>625561243.21474969</v>
      </c>
      <c r="AU51" s="5">
        <f t="shared" si="394"/>
        <v>1343599.1804732445</v>
      </c>
      <c r="AV51" s="5">
        <v>4254518.578479019</v>
      </c>
      <c r="AW51" s="5">
        <f t="shared" si="395"/>
        <v>629815761.79322875</v>
      </c>
      <c r="AX51" s="5">
        <f t="shared" si="396"/>
        <v>1350966.7557581153</v>
      </c>
      <c r="AY51" s="5">
        <v>1106269.4024023565</v>
      </c>
      <c r="AZ51" s="5">
        <f t="shared" si="397"/>
        <v>630922031.19563115</v>
      </c>
      <c r="BA51" s="5">
        <f t="shared" si="398"/>
        <v>1356735.7369629226</v>
      </c>
      <c r="BB51" s="5">
        <v>574729.03157334635</v>
      </c>
      <c r="BC51" s="5">
        <f t="shared" si="399"/>
        <v>631496760.22720444</v>
      </c>
      <c r="BD51" s="5">
        <f t="shared" si="400"/>
        <v>1358544.7337756117</v>
      </c>
      <c r="BE51" s="5">
        <v>910016.1682497767</v>
      </c>
      <c r="BF51" s="5">
        <f t="shared" si="401"/>
        <v>632406776.39545417</v>
      </c>
      <c r="BG51" s="5">
        <f t="shared" si="402"/>
        <v>1360142.5337972234</v>
      </c>
      <c r="BH51" s="5">
        <v>782270.01426266681</v>
      </c>
      <c r="BI51" s="5">
        <f t="shared" si="403"/>
        <v>633189046.40971684</v>
      </c>
      <c r="BJ51" s="5">
        <f t="shared" si="404"/>
        <v>1361963.6778556877</v>
      </c>
      <c r="BK51" s="5">
        <v>6911021.6233411422</v>
      </c>
      <c r="BL51" s="5">
        <f t="shared" si="405"/>
        <v>640100068.03305793</v>
      </c>
      <c r="BM51" s="5">
        <f t="shared" si="406"/>
        <v>1370242.7694778005</v>
      </c>
      <c r="BN51" s="5">
        <v>44726.536862127832</v>
      </c>
      <c r="BO51" s="5">
        <f t="shared" si="407"/>
        <v>640144794.56992006</v>
      </c>
      <c r="BP51" s="5">
        <f t="shared" si="408"/>
        <v>1377728.1579215697</v>
      </c>
      <c r="BQ51" s="5">
        <v>47093.178339421866</v>
      </c>
      <c r="BR51" s="5">
        <f t="shared" si="409"/>
        <v>640191887.74825954</v>
      </c>
      <c r="BS51" s="5">
        <f t="shared" si="410"/>
        <v>1377826.9691808692</v>
      </c>
      <c r="BT51" s="5">
        <v>574862.86033530987</v>
      </c>
      <c r="BU51" s="5">
        <f t="shared" si="411"/>
        <v>640766750.60859489</v>
      </c>
      <c r="BV51" s="5">
        <f t="shared" si="412"/>
        <v>1378496.2836007134</v>
      </c>
      <c r="BW51" s="5">
        <v>633239.68506127177</v>
      </c>
      <c r="BX51" s="5">
        <f t="shared" si="413"/>
        <v>641399990.29365611</v>
      </c>
      <c r="BY51" s="5">
        <f t="shared" si="414"/>
        <v>1379796.3762182032</v>
      </c>
      <c r="BZ51" s="5">
        <v>630811.47929642885</v>
      </c>
      <c r="CA51" s="5">
        <f t="shared" si="415"/>
        <v>642030801.77295256</v>
      </c>
      <c r="CB51" s="5">
        <f t="shared" si="416"/>
        <v>1381156.6776207399</v>
      </c>
      <c r="CC51" s="5">
        <v>530023.1193130858</v>
      </c>
      <c r="CD51" s="5">
        <f t="shared" si="417"/>
        <v>642560824.89226568</v>
      </c>
      <c r="CE51" s="5">
        <f t="shared" si="418"/>
        <v>1382405.9031087004</v>
      </c>
      <c r="CF51" s="5">
        <v>840194.54173302266</v>
      </c>
      <c r="CG51" s="5">
        <f t="shared" si="419"/>
        <v>643401019.4339987</v>
      </c>
      <c r="CH51" s="5">
        <f t="shared" si="420"/>
        <v>1383880.4549770567</v>
      </c>
      <c r="CI51" s="5">
        <v>571104.36227715679</v>
      </c>
      <c r="CJ51" s="5">
        <f t="shared" si="421"/>
        <v>643972123.79627585</v>
      </c>
      <c r="CK51" s="5">
        <f t="shared" si="422"/>
        <v>1385399.2161891465</v>
      </c>
      <c r="CL51" s="5">
        <v>235441.59317426078</v>
      </c>
      <c r="CM51" s="5">
        <f t="shared" si="423"/>
        <v>644207565.38945007</v>
      </c>
      <c r="CN51" s="5">
        <f t="shared" si="424"/>
        <v>1386267.175988043</v>
      </c>
      <c r="CO51" s="5">
        <v>3378131.1888557919</v>
      </c>
      <c r="CP51" s="5">
        <f t="shared" si="425"/>
        <v>647585696.57830584</v>
      </c>
      <c r="CQ51" s="5">
        <f t="shared" si="426"/>
        <v>1390155.9015888465</v>
      </c>
      <c r="CR51" s="5">
        <v>1846493.8469974028</v>
      </c>
      <c r="CS51" s="5">
        <f t="shared" si="427"/>
        <v>649432190.42530322</v>
      </c>
      <c r="CT51" s="5">
        <f t="shared" si="428"/>
        <v>1395778.3518221886</v>
      </c>
      <c r="CU51" s="5">
        <v>441386.33455211774</v>
      </c>
      <c r="CV51" s="5">
        <f t="shared" si="429"/>
        <v>649873576.75985539</v>
      </c>
      <c r="CW51" s="5">
        <f t="shared" si="430"/>
        <v>1398240.4409429079</v>
      </c>
      <c r="CX51" s="5">
        <v>1108495.2167908137</v>
      </c>
      <c r="CY51" s="5">
        <f t="shared" si="431"/>
        <v>650982071.97664618</v>
      </c>
      <c r="CZ51" s="5">
        <f t="shared" si="432"/>
        <v>1399908.3370752046</v>
      </c>
      <c r="DA51" s="5">
        <v>1133775.5440324116</v>
      </c>
      <c r="DB51" s="5">
        <f t="shared" si="433"/>
        <v>652115847.52067864</v>
      </c>
      <c r="DC51" s="5">
        <f t="shared" si="434"/>
        <v>1402321.3438796916</v>
      </c>
      <c r="DD51" s="5">
        <v>2369229.735823378</v>
      </c>
      <c r="DE51" s="5">
        <f t="shared" si="435"/>
        <v>654485077.25650203</v>
      </c>
      <c r="DF51" s="5">
        <f t="shared" si="436"/>
        <v>1406091.0828978922</v>
      </c>
      <c r="DG51" s="5">
        <v>2652348.6603065128</v>
      </c>
      <c r="DH51" s="5">
        <f t="shared" si="437"/>
        <v>657137425.91680849</v>
      </c>
      <c r="DI51" s="5">
        <f t="shared" si="438"/>
        <v>1411495.0256557583</v>
      </c>
      <c r="DJ51" s="5">
        <v>2898430.6828085883</v>
      </c>
      <c r="DK51" s="5">
        <f t="shared" si="439"/>
        <v>660035856.59961712</v>
      </c>
      <c r="DL51" s="5">
        <f t="shared" si="440"/>
        <v>1417468.4649741324</v>
      </c>
      <c r="DM51" s="5">
        <v>2371293.1116630039</v>
      </c>
      <c r="DN51" s="5">
        <f t="shared" si="441"/>
        <v>662407149.71128011</v>
      </c>
      <c r="DO51" s="5">
        <f t="shared" si="442"/>
        <v>1423139.4479776116</v>
      </c>
      <c r="DP51" s="5">
        <v>3031922.6707700528</v>
      </c>
      <c r="DQ51" s="5">
        <f t="shared" si="443"/>
        <v>665439072.38205016</v>
      </c>
      <c r="DR51" s="5">
        <f t="shared" si="444"/>
        <v>1428954.0876174448</v>
      </c>
      <c r="DS51" s="5">
        <v>2506245.7713347166</v>
      </c>
      <c r="DT51" s="5">
        <f t="shared" si="445"/>
        <v>667945318.15338492</v>
      </c>
      <c r="DU51" s="5">
        <f t="shared" si="446"/>
        <v>1434913.9557871066</v>
      </c>
      <c r="DV51" s="5">
        <v>1683867.0798452005</v>
      </c>
      <c r="DW51" s="5">
        <f t="shared" si="447"/>
        <v>669629185.23323011</v>
      </c>
      <c r="DX51" s="5">
        <f t="shared" si="448"/>
        <v>1439423.1216729218</v>
      </c>
      <c r="DY51" s="5">
        <v>1487516.8626253104</v>
      </c>
      <c r="DZ51" s="5">
        <f t="shared" si="449"/>
        <v>671116702.09585547</v>
      </c>
      <c r="EA51" s="5">
        <f t="shared" si="450"/>
        <v>1442835.9882930138</v>
      </c>
      <c r="EB51" s="5">
        <v>1396068.6711615617</v>
      </c>
      <c r="EC51" s="5">
        <f t="shared" si="451"/>
        <v>672512770.76701701</v>
      </c>
      <c r="ED51" s="5">
        <f t="shared" si="452"/>
        <v>1445939.1423080952</v>
      </c>
      <c r="EE51" s="5">
        <v>3935901.7056393428</v>
      </c>
      <c r="EF51" s="5">
        <f t="shared" si="453"/>
        <v>676448672.47265637</v>
      </c>
      <c r="EG51" s="5">
        <f t="shared" si="454"/>
        <v>1451677.1116137374</v>
      </c>
      <c r="EI51" s="138">
        <f t="shared" ca="1" si="455"/>
        <v>16617131.909158982</v>
      </c>
      <c r="EJ51" s="138">
        <f t="shared" ca="1" si="456"/>
        <v>487035.20059362799</v>
      </c>
      <c r="EK51" s="138">
        <f t="shared" ca="1" si="457"/>
        <v>17104167.10975261</v>
      </c>
    </row>
    <row r="52" spans="1:141" x14ac:dyDescent="0.2">
      <c r="A52" s="109" t="s">
        <v>102</v>
      </c>
      <c r="B52" s="109" t="str">
        <f t="shared" si="458"/>
        <v>WYP</v>
      </c>
      <c r="C52" s="109" t="s">
        <v>35</v>
      </c>
      <c r="D52" s="109" t="s">
        <v>77</v>
      </c>
      <c r="E52" s="109" t="s">
        <v>99</v>
      </c>
      <c r="F52" s="109" t="str">
        <f t="shared" si="368"/>
        <v>DDSTPWYP</v>
      </c>
      <c r="G52" s="109" t="str">
        <f t="shared" si="369"/>
        <v>DSTPWYP</v>
      </c>
      <c r="H52" s="15"/>
      <c r="I52" s="15">
        <v>2.6561430244868327E-2</v>
      </c>
      <c r="J52" s="5">
        <v>719738225.53999984</v>
      </c>
      <c r="K52" s="5">
        <f t="shared" si="370"/>
        <v>1593106.3893538343</v>
      </c>
      <c r="L52" s="5">
        <v>1346022.6</v>
      </c>
      <c r="M52" s="5">
        <f t="shared" si="371"/>
        <v>721084248.13999987</v>
      </c>
      <c r="N52" s="5">
        <f t="shared" si="372"/>
        <v>1594596.0679120813</v>
      </c>
      <c r="O52" s="5">
        <v>2753170.72</v>
      </c>
      <c r="P52" s="5">
        <f t="shared" si="373"/>
        <v>723837418.8599999</v>
      </c>
      <c r="Q52" s="5">
        <f t="shared" si="374"/>
        <v>1599132.7528049732</v>
      </c>
      <c r="R52" s="5">
        <v>1326957.0499999975</v>
      </c>
      <c r="S52" s="5">
        <f t="shared" si="375"/>
        <v>725164375.90999985</v>
      </c>
      <c r="T52" s="5">
        <f t="shared" si="376"/>
        <v>1603648.3373530151</v>
      </c>
      <c r="U52" s="5">
        <v>3436073.6200000034</v>
      </c>
      <c r="V52" s="5">
        <f t="shared" si="377"/>
        <v>728600449.52999985</v>
      </c>
      <c r="W52" s="5">
        <f t="shared" si="378"/>
        <v>1608919.7084736554</v>
      </c>
      <c r="X52" s="5">
        <v>1188611.8200000026</v>
      </c>
      <c r="Y52" s="5">
        <f t="shared" si="379"/>
        <v>729789061.3499999</v>
      </c>
      <c r="Z52" s="5">
        <f t="shared" si="380"/>
        <v>1614037.9692952812</v>
      </c>
      <c r="AA52" s="5">
        <v>4220756.4999999944</v>
      </c>
      <c r="AB52" s="5">
        <f t="shared" si="381"/>
        <v>734009817.8499999</v>
      </c>
      <c r="AC52" s="5">
        <f t="shared" si="382"/>
        <v>1620024.6592661347</v>
      </c>
      <c r="AD52" s="5">
        <v>1108968.949074598</v>
      </c>
      <c r="AE52" s="5">
        <f t="shared" si="383"/>
        <v>735118786.79907453</v>
      </c>
      <c r="AF52" s="5">
        <f t="shared" si="384"/>
        <v>1625923.2063802972</v>
      </c>
      <c r="AG52" s="5">
        <v>1215623.4053928698</v>
      </c>
      <c r="AH52" s="5">
        <f t="shared" si="385"/>
        <v>736334410.20446742</v>
      </c>
      <c r="AI52" s="5">
        <f t="shared" si="386"/>
        <v>1628495.8937832529</v>
      </c>
      <c r="AJ52" s="5">
        <v>1500750.0416527377</v>
      </c>
      <c r="AK52" s="5">
        <f t="shared" si="387"/>
        <v>737835160.2461201</v>
      </c>
      <c r="AL52" s="5">
        <f t="shared" si="388"/>
        <v>1631502.1756096159</v>
      </c>
      <c r="AM52" s="5">
        <v>1566007.4383252761</v>
      </c>
      <c r="AN52" s="5">
        <f t="shared" si="389"/>
        <v>739401167.68444538</v>
      </c>
      <c r="AO52" s="5">
        <f t="shared" si="390"/>
        <v>1634896.2366463812</v>
      </c>
      <c r="AP52" s="5">
        <v>1573280.5228904802</v>
      </c>
      <c r="AQ52" s="5">
        <f t="shared" si="391"/>
        <v>740974448.20733583</v>
      </c>
      <c r="AR52" s="5">
        <f t="shared" si="392"/>
        <v>1638370.5690713974</v>
      </c>
      <c r="AS52" s="5">
        <v>1918223.6822857866</v>
      </c>
      <c r="AT52" s="5">
        <f t="shared" si="393"/>
        <v>742892671.88962162</v>
      </c>
      <c r="AU52" s="5">
        <f t="shared" si="394"/>
        <v>1642234.7084628744</v>
      </c>
      <c r="AV52" s="5">
        <v>1670974.0380894556</v>
      </c>
      <c r="AW52" s="5">
        <f t="shared" si="395"/>
        <v>744563645.92771113</v>
      </c>
      <c r="AX52" s="5">
        <f t="shared" si="396"/>
        <v>1646206.967833074</v>
      </c>
      <c r="AY52" s="5">
        <v>1897001.9964379468</v>
      </c>
      <c r="AZ52" s="5">
        <f t="shared" si="397"/>
        <v>746460647.92414904</v>
      </c>
      <c r="BA52" s="5">
        <f t="shared" si="398"/>
        <v>1650155.7406062598</v>
      </c>
      <c r="BB52" s="5">
        <v>1822691.5596656557</v>
      </c>
      <c r="BC52" s="5">
        <f t="shared" si="399"/>
        <v>748283339.48381472</v>
      </c>
      <c r="BD52" s="5">
        <f t="shared" si="400"/>
        <v>1654272.4231447072</v>
      </c>
      <c r="BE52" s="5">
        <v>1453846.7758807857</v>
      </c>
      <c r="BF52" s="5">
        <f t="shared" si="401"/>
        <v>749737186.25969553</v>
      </c>
      <c r="BG52" s="5">
        <f t="shared" si="402"/>
        <v>1657898.6541632179</v>
      </c>
      <c r="BH52" s="5">
        <v>1348338.7033585678</v>
      </c>
      <c r="BI52" s="5">
        <f t="shared" si="403"/>
        <v>751085524.96305406</v>
      </c>
      <c r="BJ52" s="5">
        <f t="shared" si="404"/>
        <v>1660999.9064190511</v>
      </c>
      <c r="BK52" s="5">
        <v>1312368.9131852132</v>
      </c>
      <c r="BL52" s="5">
        <f t="shared" si="405"/>
        <v>752397893.8762393</v>
      </c>
      <c r="BM52" s="5">
        <f t="shared" si="406"/>
        <v>1663944.581409002</v>
      </c>
      <c r="BN52" s="5">
        <v>994168.06530192692</v>
      </c>
      <c r="BO52" s="5">
        <f t="shared" si="407"/>
        <v>753392061.94154119</v>
      </c>
      <c r="BP52" s="5">
        <f t="shared" si="408"/>
        <v>1666497.2864532222</v>
      </c>
      <c r="BQ52" s="5">
        <v>1122086.1730786362</v>
      </c>
      <c r="BR52" s="5">
        <f t="shared" si="409"/>
        <v>754514148.11461985</v>
      </c>
      <c r="BS52" s="5">
        <f t="shared" si="410"/>
        <v>1668839.4005921036</v>
      </c>
      <c r="BT52" s="5">
        <v>1436076.7965981849</v>
      </c>
      <c r="BU52" s="5">
        <f t="shared" si="411"/>
        <v>755950224.91121805</v>
      </c>
      <c r="BV52" s="5">
        <f t="shared" si="412"/>
        <v>1671670.5867285235</v>
      </c>
      <c r="BW52" s="5">
        <v>1500100.1358206403</v>
      </c>
      <c r="BX52" s="5">
        <f t="shared" si="413"/>
        <v>757450325.04703867</v>
      </c>
      <c r="BY52" s="5">
        <f t="shared" si="414"/>
        <v>1674920.1308442333</v>
      </c>
      <c r="BZ52" s="5">
        <v>14602855.881770551</v>
      </c>
      <c r="CA52" s="5">
        <f t="shared" si="415"/>
        <v>772053180.92880917</v>
      </c>
      <c r="CB52" s="5">
        <f t="shared" si="416"/>
        <v>1692741.6951357927</v>
      </c>
      <c r="CC52" s="5">
        <v>1847072.1761733512</v>
      </c>
      <c r="CD52" s="5">
        <f t="shared" si="417"/>
        <v>773900253.1049825</v>
      </c>
      <c r="CE52" s="5">
        <f t="shared" si="418"/>
        <v>1710947.2624959669</v>
      </c>
      <c r="CF52" s="5">
        <v>1595120.5825330699</v>
      </c>
      <c r="CG52" s="5">
        <f t="shared" si="419"/>
        <v>775495373.68751562</v>
      </c>
      <c r="CH52" s="5">
        <f t="shared" si="420"/>
        <v>1714756.8276147076</v>
      </c>
      <c r="CI52" s="5">
        <v>1817784.2793754195</v>
      </c>
      <c r="CJ52" s="5">
        <f t="shared" si="421"/>
        <v>777313157.96689105</v>
      </c>
      <c r="CK52" s="5">
        <f t="shared" si="422"/>
        <v>1718533.9790489555</v>
      </c>
      <c r="CL52" s="5">
        <v>1740297.699812483</v>
      </c>
      <c r="CM52" s="5">
        <f t="shared" si="423"/>
        <v>779053455.66670358</v>
      </c>
      <c r="CN52" s="5">
        <f t="shared" si="424"/>
        <v>1722471.8018112772</v>
      </c>
      <c r="CO52" s="5">
        <v>1352395.0327792089</v>
      </c>
      <c r="CP52" s="5">
        <f t="shared" si="425"/>
        <v>780405850.6994828</v>
      </c>
      <c r="CQ52" s="5">
        <f t="shared" si="426"/>
        <v>1725894.5660731753</v>
      </c>
      <c r="CR52" s="5">
        <v>1249491.3237248044</v>
      </c>
      <c r="CS52" s="5">
        <f t="shared" si="427"/>
        <v>781655342.02320755</v>
      </c>
      <c r="CT52" s="5">
        <f t="shared" si="428"/>
        <v>1728774.1420299818</v>
      </c>
      <c r="CU52" s="5">
        <v>5544769.8928067377</v>
      </c>
      <c r="CV52" s="5">
        <f t="shared" si="429"/>
        <v>787200111.91601431</v>
      </c>
      <c r="CW52" s="5">
        <f t="shared" si="430"/>
        <v>1736293.5293369947</v>
      </c>
      <c r="CX52" s="5">
        <v>1176071.8432660545</v>
      </c>
      <c r="CY52" s="5">
        <f t="shared" si="431"/>
        <v>788376183.75928032</v>
      </c>
      <c r="CZ52" s="5">
        <f t="shared" si="432"/>
        <v>1743731.6613769738</v>
      </c>
      <c r="DA52" s="5">
        <v>1271771.3634999162</v>
      </c>
      <c r="DB52" s="5">
        <f t="shared" si="433"/>
        <v>789647955.1227802</v>
      </c>
      <c r="DC52" s="5">
        <f t="shared" si="434"/>
        <v>1746440.7537347609</v>
      </c>
      <c r="DD52" s="5">
        <v>1650470.5162710305</v>
      </c>
      <c r="DE52" s="5">
        <f t="shared" si="435"/>
        <v>791298425.6390512</v>
      </c>
      <c r="DF52" s="5">
        <f t="shared" si="436"/>
        <v>1749674.8755617675</v>
      </c>
      <c r="DG52" s="5">
        <v>4152897.7949175891</v>
      </c>
      <c r="DH52" s="5">
        <f t="shared" si="437"/>
        <v>795451323.43396878</v>
      </c>
      <c r="DI52" s="5">
        <f t="shared" si="438"/>
        <v>1756097.6156693893</v>
      </c>
      <c r="DJ52" s="5">
        <v>2666352.6674531382</v>
      </c>
      <c r="DK52" s="5">
        <f t="shared" si="439"/>
        <v>798117676.10142195</v>
      </c>
      <c r="DL52" s="5">
        <f t="shared" si="440"/>
        <v>1763644.6592309957</v>
      </c>
      <c r="DM52" s="5">
        <v>2966663.7192124669</v>
      </c>
      <c r="DN52" s="5">
        <f t="shared" si="441"/>
        <v>801084339.82063437</v>
      </c>
      <c r="DO52" s="5">
        <f t="shared" si="442"/>
        <v>1769878.8663902711</v>
      </c>
      <c r="DP52" s="5">
        <v>4246805.2598141143</v>
      </c>
      <c r="DQ52" s="5">
        <f t="shared" si="443"/>
        <v>805331145.08044851</v>
      </c>
      <c r="DR52" s="5">
        <f t="shared" si="444"/>
        <v>1777862.2019365185</v>
      </c>
      <c r="DS52" s="5">
        <v>4493785.1617206512</v>
      </c>
      <c r="DT52" s="5">
        <f t="shared" si="445"/>
        <v>809824930.24216914</v>
      </c>
      <c r="DU52" s="5">
        <f t="shared" si="446"/>
        <v>1787535.6428857083</v>
      </c>
      <c r="DV52" s="5">
        <v>4321385.9351430517</v>
      </c>
      <c r="DW52" s="5">
        <f t="shared" si="447"/>
        <v>814146316.17731214</v>
      </c>
      <c r="DX52" s="5">
        <f t="shared" si="448"/>
        <v>1797291.6242267888</v>
      </c>
      <c r="DY52" s="5">
        <v>3906674.9413611237</v>
      </c>
      <c r="DZ52" s="5">
        <f t="shared" si="449"/>
        <v>818052991.11867321</v>
      </c>
      <c r="EA52" s="5">
        <f t="shared" si="450"/>
        <v>1806397.8352693634</v>
      </c>
      <c r="EB52" s="5">
        <v>7219003.6495984653</v>
      </c>
      <c r="EC52" s="5">
        <f t="shared" si="451"/>
        <v>825271994.76827168</v>
      </c>
      <c r="ED52" s="5">
        <f t="shared" si="452"/>
        <v>1818710.9159285547</v>
      </c>
      <c r="EE52" s="5">
        <v>6105144.3320526415</v>
      </c>
      <c r="EF52" s="5">
        <f t="shared" si="453"/>
        <v>831377139.10032427</v>
      </c>
      <c r="EG52" s="5">
        <f t="shared" si="454"/>
        <v>1833457.1003946771</v>
      </c>
      <c r="EI52" s="138">
        <f t="shared" ca="1" si="455"/>
        <v>20432341.208164938</v>
      </c>
      <c r="EJ52" s="138">
        <f t="shared" ca="1" si="456"/>
        <v>918382.54444082826</v>
      </c>
      <c r="EK52" s="138">
        <f t="shared" ca="1" si="457"/>
        <v>21350723.752605766</v>
      </c>
    </row>
    <row r="53" spans="1:141" x14ac:dyDescent="0.2">
      <c r="A53" s="109" t="s">
        <v>103</v>
      </c>
      <c r="B53" s="109" t="str">
        <f t="shared" si="458"/>
        <v>UT</v>
      </c>
      <c r="C53" s="109" t="s">
        <v>34</v>
      </c>
      <c r="D53" s="109" t="s">
        <v>77</v>
      </c>
      <c r="E53" s="109" t="s">
        <v>99</v>
      </c>
      <c r="F53" s="109" t="str">
        <f t="shared" si="368"/>
        <v>DDSTPUT</v>
      </c>
      <c r="G53" s="109" t="str">
        <f t="shared" si="369"/>
        <v>DSTPUT</v>
      </c>
      <c r="H53" s="15"/>
      <c r="I53" s="15">
        <v>2.53861805592322E-2</v>
      </c>
      <c r="J53" s="5">
        <v>3519711367.0699997</v>
      </c>
      <c r="K53" s="5">
        <f t="shared" si="370"/>
        <v>7446002.3567350842</v>
      </c>
      <c r="L53" s="5">
        <v>31114671.039833378</v>
      </c>
      <c r="M53" s="5">
        <f t="shared" si="371"/>
        <v>3550826038.1098332</v>
      </c>
      <c r="N53" s="5">
        <f t="shared" si="372"/>
        <v>7478914.1341125146</v>
      </c>
      <c r="O53" s="5">
        <v>19082007.539833259</v>
      </c>
      <c r="P53" s="5">
        <f t="shared" si="373"/>
        <v>3569908045.6496663</v>
      </c>
      <c r="Q53" s="5">
        <f t="shared" si="374"/>
        <v>7532010.0485248966</v>
      </c>
      <c r="R53" s="5">
        <v>18007044.369833346</v>
      </c>
      <c r="S53" s="5">
        <f t="shared" si="375"/>
        <v>3587915090.0194998</v>
      </c>
      <c r="T53" s="5">
        <f t="shared" si="376"/>
        <v>7571241.2722144611</v>
      </c>
      <c r="U53" s="5">
        <v>17550727.9498333</v>
      </c>
      <c r="V53" s="5">
        <f t="shared" si="377"/>
        <v>3605465817.9693332</v>
      </c>
      <c r="W53" s="5">
        <f t="shared" si="378"/>
        <v>7608852.7733974233</v>
      </c>
      <c r="X53" s="5">
        <v>10205160.779833375</v>
      </c>
      <c r="Y53" s="5">
        <f t="shared" si="379"/>
        <v>3615670978.7491665</v>
      </c>
      <c r="Z53" s="5">
        <f t="shared" si="380"/>
        <v>7638211.7735171439</v>
      </c>
      <c r="AA53" s="5">
        <v>23665655.949833274</v>
      </c>
      <c r="AB53" s="5">
        <f t="shared" si="381"/>
        <v>3639336634.6989999</v>
      </c>
      <c r="AC53" s="5">
        <f t="shared" si="382"/>
        <v>7674038.884733309</v>
      </c>
      <c r="AD53" s="5">
        <v>11587366.882936642</v>
      </c>
      <c r="AE53" s="5">
        <f t="shared" si="383"/>
        <v>3650924001.5819364</v>
      </c>
      <c r="AF53" s="5">
        <f t="shared" si="384"/>
        <v>7711328.0348537862</v>
      </c>
      <c r="AG53" s="5">
        <v>17996376.022542387</v>
      </c>
      <c r="AH53" s="5">
        <f t="shared" si="385"/>
        <v>3668920377.6044788</v>
      </c>
      <c r="AI53" s="5">
        <f t="shared" si="386"/>
        <v>7742620.4614794692</v>
      </c>
      <c r="AJ53" s="5">
        <v>12936333.407601045</v>
      </c>
      <c r="AK53" s="5">
        <f t="shared" si="387"/>
        <v>3681856711.0120797</v>
      </c>
      <c r="AL53" s="5">
        <f t="shared" si="388"/>
        <v>7775339.7675952977</v>
      </c>
      <c r="AM53" s="5">
        <v>13169494.911312532</v>
      </c>
      <c r="AN53" s="5">
        <f t="shared" si="389"/>
        <v>3695026205.9233923</v>
      </c>
      <c r="AO53" s="5">
        <f t="shared" si="390"/>
        <v>7802953.4039016431</v>
      </c>
      <c r="AP53" s="5">
        <v>78731266.69250387</v>
      </c>
      <c r="AQ53" s="5">
        <f t="shared" si="391"/>
        <v>3773757472.6158962</v>
      </c>
      <c r="AR53" s="5">
        <f t="shared" si="392"/>
        <v>7900162.1258852025</v>
      </c>
      <c r="AS53" s="5">
        <v>25515045.584817786</v>
      </c>
      <c r="AT53" s="5">
        <f t="shared" si="393"/>
        <v>3799272518.2007141</v>
      </c>
      <c r="AU53" s="5">
        <f t="shared" si="394"/>
        <v>8010429.4469729597</v>
      </c>
      <c r="AV53" s="5">
        <v>13146365.61762552</v>
      </c>
      <c r="AW53" s="5">
        <f t="shared" si="395"/>
        <v>3812418883.8183398</v>
      </c>
      <c r="AX53" s="5">
        <f t="shared" si="396"/>
        <v>8051323.8455337919</v>
      </c>
      <c r="AY53" s="5">
        <v>14232936.359277681</v>
      </c>
      <c r="AZ53" s="5">
        <f t="shared" si="397"/>
        <v>3826651820.1776175</v>
      </c>
      <c r="BA53" s="5">
        <f t="shared" si="398"/>
        <v>8080284.5081826001</v>
      </c>
      <c r="BB53" s="5">
        <v>15294996.729891241</v>
      </c>
      <c r="BC53" s="5">
        <f t="shared" si="399"/>
        <v>3841946816.9075089</v>
      </c>
      <c r="BD53" s="5">
        <f t="shared" si="400"/>
        <v>8111517.9015552076</v>
      </c>
      <c r="BE53" s="5">
        <v>21075129.383775383</v>
      </c>
      <c r="BF53" s="5">
        <f t="shared" si="401"/>
        <v>3863021946.2912841</v>
      </c>
      <c r="BG53" s="5">
        <f t="shared" si="402"/>
        <v>8149988.6760753579</v>
      </c>
      <c r="BH53" s="5">
        <v>16671223.489394259</v>
      </c>
      <c r="BI53" s="5">
        <f t="shared" si="403"/>
        <v>3879693169.7806783</v>
      </c>
      <c r="BJ53" s="5">
        <f t="shared" si="404"/>
        <v>8189915.1648041392</v>
      </c>
      <c r="BK53" s="5">
        <v>75889232.084122121</v>
      </c>
      <c r="BL53" s="5">
        <f t="shared" si="405"/>
        <v>3955582401.8648005</v>
      </c>
      <c r="BM53" s="5">
        <f t="shared" si="406"/>
        <v>8287821.6830472266</v>
      </c>
      <c r="BN53" s="5">
        <v>7131207.8121820558</v>
      </c>
      <c r="BO53" s="5">
        <f t="shared" si="407"/>
        <v>3962713609.6769824</v>
      </c>
      <c r="BP53" s="5">
        <f t="shared" si="408"/>
        <v>8375637.1779353274</v>
      </c>
      <c r="BQ53" s="5">
        <v>14415158.181761496</v>
      </c>
      <c r="BR53" s="5">
        <f t="shared" si="409"/>
        <v>3977128767.8587437</v>
      </c>
      <c r="BS53" s="5">
        <f t="shared" si="410"/>
        <v>8398428.0086652264</v>
      </c>
      <c r="BT53" s="5">
        <v>9983178.4266145974</v>
      </c>
      <c r="BU53" s="5">
        <f t="shared" si="411"/>
        <v>3987111946.2853584</v>
      </c>
      <c r="BV53" s="5">
        <f t="shared" si="412"/>
        <v>8424235.5327687729</v>
      </c>
      <c r="BW53" s="5">
        <v>19230846.964873187</v>
      </c>
      <c r="BX53" s="5">
        <f t="shared" si="413"/>
        <v>4006342793.2502317</v>
      </c>
      <c r="BY53" s="5">
        <f t="shared" si="414"/>
        <v>8455136.887912536</v>
      </c>
      <c r="BZ53" s="5">
        <v>45668006.423319973</v>
      </c>
      <c r="CA53" s="5">
        <f t="shared" si="415"/>
        <v>4052010799.6735516</v>
      </c>
      <c r="CB53" s="5">
        <f t="shared" si="416"/>
        <v>8523784.1383375283</v>
      </c>
      <c r="CC53" s="5">
        <v>24946154.539201818</v>
      </c>
      <c r="CD53" s="5">
        <f t="shared" si="417"/>
        <v>4076956954.2127533</v>
      </c>
      <c r="CE53" s="5">
        <f t="shared" si="418"/>
        <v>8598476.7983472478</v>
      </c>
      <c r="CF53" s="5">
        <v>18043825.942370865</v>
      </c>
      <c r="CG53" s="5">
        <f t="shared" si="419"/>
        <v>4095000780.1551242</v>
      </c>
      <c r="CH53" s="5">
        <f t="shared" si="420"/>
        <v>8643949.7736282106</v>
      </c>
      <c r="CI53" s="5">
        <v>24545099.689428251</v>
      </c>
      <c r="CJ53" s="5">
        <f t="shared" si="421"/>
        <v>4119545879.8445525</v>
      </c>
      <c r="CK53" s="5">
        <f t="shared" si="422"/>
        <v>8688998.5301245656</v>
      </c>
      <c r="CL53" s="5">
        <v>16406890.520826776</v>
      </c>
      <c r="CM53" s="5">
        <f t="shared" si="423"/>
        <v>4135952770.3653793</v>
      </c>
      <c r="CN53" s="5">
        <f t="shared" si="424"/>
        <v>8732315.8058636282</v>
      </c>
      <c r="CO53" s="5">
        <v>17366481.986323152</v>
      </c>
      <c r="CP53" s="5">
        <f t="shared" si="425"/>
        <v>4153319252.3517027</v>
      </c>
      <c r="CQ53" s="5">
        <f t="shared" si="426"/>
        <v>8768039.8447203245</v>
      </c>
      <c r="CR53" s="5">
        <v>10278698.663157478</v>
      </c>
      <c r="CS53" s="5">
        <f t="shared" si="427"/>
        <v>4163597951.0148602</v>
      </c>
      <c r="CT53" s="5">
        <f t="shared" si="428"/>
        <v>8797281.7425353359</v>
      </c>
      <c r="CU53" s="5">
        <v>44958205.243777029</v>
      </c>
      <c r="CV53" s="5">
        <f t="shared" si="429"/>
        <v>4208556156.258637</v>
      </c>
      <c r="CW53" s="5">
        <f t="shared" si="430"/>
        <v>8855708.9932067692</v>
      </c>
      <c r="CX53" s="5">
        <v>8972313.8211772572</v>
      </c>
      <c r="CY53" s="5">
        <f t="shared" si="431"/>
        <v>4217528470.0798144</v>
      </c>
      <c r="CZ53" s="5">
        <f t="shared" si="432"/>
        <v>8912754.4054832701</v>
      </c>
      <c r="DA53" s="5">
        <v>9471155.3551114369</v>
      </c>
      <c r="DB53" s="5">
        <f t="shared" si="433"/>
        <v>4226999625.434926</v>
      </c>
      <c r="DC53" s="5">
        <f t="shared" si="434"/>
        <v>8932263.1237602662</v>
      </c>
      <c r="DD53" s="5">
        <v>22470569.078369126</v>
      </c>
      <c r="DE53" s="5">
        <f t="shared" si="435"/>
        <v>4249470194.5132952</v>
      </c>
      <c r="DF53" s="5">
        <f t="shared" si="436"/>
        <v>8966049.7230869997</v>
      </c>
      <c r="DG53" s="5">
        <v>17498374.368973151</v>
      </c>
      <c r="DH53" s="5">
        <f t="shared" si="437"/>
        <v>4266968568.8822684</v>
      </c>
      <c r="DI53" s="5">
        <f t="shared" si="438"/>
        <v>9008327.173716832</v>
      </c>
      <c r="DJ53" s="5">
        <v>50405116.144519195</v>
      </c>
      <c r="DK53" s="5">
        <f t="shared" si="439"/>
        <v>4317373685.0267878</v>
      </c>
      <c r="DL53" s="5">
        <f t="shared" si="440"/>
        <v>9080152.601665901</v>
      </c>
      <c r="DM53" s="5">
        <v>17092124.642055273</v>
      </c>
      <c r="DN53" s="5">
        <f t="shared" si="441"/>
        <v>4334465809.6688433</v>
      </c>
      <c r="DO53" s="5">
        <f t="shared" si="442"/>
        <v>9151548.3159099817</v>
      </c>
      <c r="DP53" s="5">
        <v>16301461.938799791</v>
      </c>
      <c r="DQ53" s="5">
        <f t="shared" si="443"/>
        <v>4350767271.6076431</v>
      </c>
      <c r="DR53" s="5">
        <f t="shared" si="444"/>
        <v>9186870.6333458964</v>
      </c>
      <c r="DS53" s="5">
        <v>22136155.205224413</v>
      </c>
      <c r="DT53" s="5">
        <f t="shared" si="445"/>
        <v>4372903426.8128672</v>
      </c>
      <c r="DU53" s="5">
        <f t="shared" si="446"/>
        <v>9227528.3120577633</v>
      </c>
      <c r="DV53" s="5">
        <v>18454670.460141703</v>
      </c>
      <c r="DW53" s="5">
        <f t="shared" si="447"/>
        <v>4391358097.2730093</v>
      </c>
      <c r="DX53" s="5">
        <f t="shared" si="448"/>
        <v>9270463.5632823184</v>
      </c>
      <c r="DY53" s="5">
        <v>15321339.465920459</v>
      </c>
      <c r="DZ53" s="5">
        <f t="shared" si="449"/>
        <v>4406679436.7389297</v>
      </c>
      <c r="EA53" s="5">
        <f t="shared" si="450"/>
        <v>9306190.3918887135</v>
      </c>
      <c r="EB53" s="5">
        <v>14213429.276023263</v>
      </c>
      <c r="EC53" s="5">
        <f t="shared" si="451"/>
        <v>4420892866.0149527</v>
      </c>
      <c r="ED53" s="5">
        <f t="shared" si="452"/>
        <v>9337431.015724469</v>
      </c>
      <c r="EE53" s="5">
        <v>39866171.574018627</v>
      </c>
      <c r="EF53" s="5">
        <f t="shared" si="453"/>
        <v>4460759037.5889711</v>
      </c>
      <c r="EG53" s="5">
        <f t="shared" si="454"/>
        <v>9394634.1203807332</v>
      </c>
      <c r="EI53" s="138">
        <f t="shared" ca="1" si="455"/>
        <v>103261993.23404548</v>
      </c>
      <c r="EJ53" s="138">
        <f t="shared" ca="1" si="456"/>
        <v>6512220.1462576538</v>
      </c>
      <c r="EK53" s="138">
        <f t="shared" ca="1" si="457"/>
        <v>109774213.38030313</v>
      </c>
    </row>
    <row r="54" spans="1:141" x14ac:dyDescent="0.2">
      <c r="A54" s="109" t="s">
        <v>104</v>
      </c>
      <c r="B54" s="109" t="str">
        <f t="shared" si="458"/>
        <v>ID</v>
      </c>
      <c r="C54" s="109" t="s">
        <v>32</v>
      </c>
      <c r="D54" s="109" t="s">
        <v>77</v>
      </c>
      <c r="E54" s="109" t="s">
        <v>99</v>
      </c>
      <c r="F54" s="109" t="str">
        <f t="shared" si="368"/>
        <v>DDSTPID</v>
      </c>
      <c r="G54" s="109" t="str">
        <f t="shared" si="369"/>
        <v>DSTPID</v>
      </c>
      <c r="H54" s="15"/>
      <c r="I54" s="15">
        <v>2.5346172063397666E-2</v>
      </c>
      <c r="J54" s="5">
        <v>412551494.20000005</v>
      </c>
      <c r="K54" s="5">
        <f t="shared" si="370"/>
        <v>871383.42975041701</v>
      </c>
      <c r="L54" s="5">
        <v>6254781.4191666692</v>
      </c>
      <c r="M54" s="5">
        <f t="shared" si="371"/>
        <v>418806275.61916673</v>
      </c>
      <c r="N54" s="5">
        <f t="shared" si="372"/>
        <v>877989.04500329809</v>
      </c>
      <c r="O54" s="5">
        <v>633541.64916666888</v>
      </c>
      <c r="P54" s="5">
        <f t="shared" si="373"/>
        <v>419439817.26833338</v>
      </c>
      <c r="Q54" s="5">
        <f t="shared" si="374"/>
        <v>885263.73757489165</v>
      </c>
      <c r="R54" s="5">
        <v>4565777.1991666704</v>
      </c>
      <c r="S54" s="5">
        <f t="shared" si="375"/>
        <v>424005594.46750003</v>
      </c>
      <c r="T54" s="5">
        <f t="shared" si="376"/>
        <v>890754.68883082177</v>
      </c>
      <c r="U54" s="5">
        <v>2423010.5691666664</v>
      </c>
      <c r="V54" s="5">
        <f t="shared" si="377"/>
        <v>426428605.03666669</v>
      </c>
      <c r="W54" s="5">
        <f t="shared" si="378"/>
        <v>898135.48121793615</v>
      </c>
      <c r="X54" s="5">
        <v>1221791.7191666667</v>
      </c>
      <c r="Y54" s="5">
        <f t="shared" si="379"/>
        <v>427650396.75583339</v>
      </c>
      <c r="Z54" s="5">
        <f t="shared" si="380"/>
        <v>901984.72229865112</v>
      </c>
      <c r="AA54" s="5">
        <v>3060926.0091666593</v>
      </c>
      <c r="AB54" s="5">
        <f t="shared" si="381"/>
        <v>430711322.76500005</v>
      </c>
      <c r="AC54" s="5">
        <f t="shared" si="382"/>
        <v>906507.65981703892</v>
      </c>
      <c r="AD54" s="5">
        <v>1047473.4580431172</v>
      </c>
      <c r="AE54" s="5">
        <f t="shared" si="383"/>
        <v>431758796.22304314</v>
      </c>
      <c r="AF54" s="5">
        <f t="shared" si="384"/>
        <v>910846.50147541671</v>
      </c>
      <c r="AG54" s="5">
        <v>1079122.2783872697</v>
      </c>
      <c r="AH54" s="5">
        <f t="shared" si="385"/>
        <v>432837918.50143039</v>
      </c>
      <c r="AI54" s="5">
        <f t="shared" si="386"/>
        <v>913092.37903561874</v>
      </c>
      <c r="AJ54" s="5">
        <v>1468662.2144047089</v>
      </c>
      <c r="AK54" s="5">
        <f t="shared" si="387"/>
        <v>434306580.71583509</v>
      </c>
      <c r="AL54" s="5">
        <f t="shared" si="388"/>
        <v>915783.07004123379</v>
      </c>
      <c r="AM54" s="5">
        <v>1500741.304096469</v>
      </c>
      <c r="AN54" s="5">
        <f t="shared" si="389"/>
        <v>435807322.01993155</v>
      </c>
      <c r="AO54" s="5">
        <f t="shared" si="390"/>
        <v>918919.02889563341</v>
      </c>
      <c r="AP54" s="5">
        <v>1420008.7284902229</v>
      </c>
      <c r="AQ54" s="5">
        <f t="shared" si="391"/>
        <v>437227330.74842179</v>
      </c>
      <c r="AR54" s="5">
        <f t="shared" si="392"/>
        <v>922003.60526563833</v>
      </c>
      <c r="AS54" s="5">
        <v>3761439.7607630575</v>
      </c>
      <c r="AT54" s="5">
        <f t="shared" si="393"/>
        <v>440988770.50918484</v>
      </c>
      <c r="AU54" s="5">
        <f t="shared" si="394"/>
        <v>927475.68380506523</v>
      </c>
      <c r="AV54" s="5">
        <v>1437185.2830033645</v>
      </c>
      <c r="AW54" s="5">
        <f t="shared" si="395"/>
        <v>442425955.79218823</v>
      </c>
      <c r="AX54" s="5">
        <f t="shared" si="396"/>
        <v>932965.90234058152</v>
      </c>
      <c r="AY54" s="5">
        <v>1640882.1879039311</v>
      </c>
      <c r="AZ54" s="5">
        <f t="shared" si="397"/>
        <v>444066837.98009217</v>
      </c>
      <c r="BA54" s="5">
        <f t="shared" si="398"/>
        <v>936216.6201630967</v>
      </c>
      <c r="BB54" s="5">
        <v>1747445.1271577764</v>
      </c>
      <c r="BC54" s="5">
        <f t="shared" si="399"/>
        <v>445814283.10724992</v>
      </c>
      <c r="BD54" s="5">
        <f t="shared" si="400"/>
        <v>939795.00046037429</v>
      </c>
      <c r="BE54" s="5">
        <v>1405771.7698505323</v>
      </c>
      <c r="BF54" s="5">
        <f t="shared" si="401"/>
        <v>447220054.87710047</v>
      </c>
      <c r="BG54" s="5">
        <f t="shared" si="402"/>
        <v>943125.08287807379</v>
      </c>
      <c r="BH54" s="5">
        <v>1285218.9564179734</v>
      </c>
      <c r="BI54" s="5">
        <f t="shared" si="403"/>
        <v>448505273.83351845</v>
      </c>
      <c r="BJ54" s="5">
        <f t="shared" si="404"/>
        <v>945967.01262678253</v>
      </c>
      <c r="BK54" s="5">
        <v>1286101.811579129</v>
      </c>
      <c r="BL54" s="5">
        <f t="shared" si="405"/>
        <v>449791375.64509755</v>
      </c>
      <c r="BM54" s="5">
        <f t="shared" si="406"/>
        <v>948682.56006910931</v>
      </c>
      <c r="BN54" s="5">
        <v>992760.35865538067</v>
      </c>
      <c r="BO54" s="5">
        <f t="shared" si="407"/>
        <v>450784136.00375295</v>
      </c>
      <c r="BP54" s="5">
        <f t="shared" si="408"/>
        <v>951089.24476392299</v>
      </c>
      <c r="BQ54" s="5">
        <v>1039166.388864996</v>
      </c>
      <c r="BR54" s="5">
        <f t="shared" si="409"/>
        <v>451823302.39261794</v>
      </c>
      <c r="BS54" s="5">
        <f t="shared" si="410"/>
        <v>953235.14330404263</v>
      </c>
      <c r="BT54" s="5">
        <v>1451959.3308481316</v>
      </c>
      <c r="BU54" s="5">
        <f t="shared" si="411"/>
        <v>453275261.7234661</v>
      </c>
      <c r="BV54" s="5">
        <f t="shared" si="412"/>
        <v>955865.99751751788</v>
      </c>
      <c r="BW54" s="5">
        <v>1497389.7634838831</v>
      </c>
      <c r="BX54" s="5">
        <f t="shared" si="413"/>
        <v>454772651.48694998</v>
      </c>
      <c r="BY54" s="5">
        <f t="shared" si="414"/>
        <v>958980.77708501648</v>
      </c>
      <c r="BZ54" s="5">
        <v>10438723.434808638</v>
      </c>
      <c r="CA54" s="5">
        <f t="shared" si="415"/>
        <v>465211374.92175859</v>
      </c>
      <c r="CB54" s="5">
        <f t="shared" si="416"/>
        <v>971586.39287218789</v>
      </c>
      <c r="CC54" s="5">
        <v>1588084.3185548934</v>
      </c>
      <c r="CD54" s="5">
        <f t="shared" si="417"/>
        <v>466799459.24031347</v>
      </c>
      <c r="CE54" s="5">
        <f t="shared" si="418"/>
        <v>984287.79031761119</v>
      </c>
      <c r="CF54" s="5">
        <v>1453726.0662179061</v>
      </c>
      <c r="CG54" s="5">
        <f t="shared" si="419"/>
        <v>468253185.30653137</v>
      </c>
      <c r="CH54" s="5">
        <f t="shared" si="420"/>
        <v>987500.21737580607</v>
      </c>
      <c r="CI54" s="5">
        <v>1693625.8711996835</v>
      </c>
      <c r="CJ54" s="5">
        <f t="shared" si="421"/>
        <v>469946811.17773104</v>
      </c>
      <c r="CK54" s="5">
        <f t="shared" si="422"/>
        <v>990824.1058653834</v>
      </c>
      <c r="CL54" s="5">
        <v>1788898.731362079</v>
      </c>
      <c r="CM54" s="5">
        <f t="shared" si="423"/>
        <v>471735709.90909314</v>
      </c>
      <c r="CN54" s="5">
        <f t="shared" si="424"/>
        <v>994501.96702336438</v>
      </c>
      <c r="CO54" s="5">
        <v>1410838.7290387128</v>
      </c>
      <c r="CP54" s="5">
        <f t="shared" si="425"/>
        <v>473146548.63813186</v>
      </c>
      <c r="CQ54" s="5">
        <f t="shared" si="426"/>
        <v>997881.17936624016</v>
      </c>
      <c r="CR54" s="5">
        <v>1278904.3531667932</v>
      </c>
      <c r="CS54" s="5">
        <f t="shared" si="427"/>
        <v>474425452.99129868</v>
      </c>
      <c r="CT54" s="5">
        <f t="shared" si="428"/>
        <v>1000721.7914899033</v>
      </c>
      <c r="CU54" s="5">
        <v>1282384.4666549054</v>
      </c>
      <c r="CV54" s="5">
        <f t="shared" si="429"/>
        <v>475707837.45795357</v>
      </c>
      <c r="CW54" s="5">
        <f t="shared" si="430"/>
        <v>1003426.744287039</v>
      </c>
      <c r="CX54" s="5">
        <v>1220694.442076748</v>
      </c>
      <c r="CY54" s="5">
        <f t="shared" si="431"/>
        <v>476928531.90003031</v>
      </c>
      <c r="CZ54" s="5">
        <f t="shared" si="432"/>
        <v>1006070.2221499128</v>
      </c>
      <c r="DA54" s="5">
        <v>1230109.3083375406</v>
      </c>
      <c r="DB54" s="5">
        <f t="shared" si="433"/>
        <v>478158641.20836788</v>
      </c>
      <c r="DC54" s="5">
        <f t="shared" si="434"/>
        <v>1008658.4927145639</v>
      </c>
      <c r="DD54" s="5">
        <v>1704278.9892145011</v>
      </c>
      <c r="DE54" s="5">
        <f t="shared" si="435"/>
        <v>479862920.19758236</v>
      </c>
      <c r="DF54" s="5">
        <f t="shared" si="436"/>
        <v>1011757.4723266712</v>
      </c>
      <c r="DG54" s="5">
        <v>1730889.1030925761</v>
      </c>
      <c r="DH54" s="5">
        <f t="shared" si="437"/>
        <v>481593809.30067492</v>
      </c>
      <c r="DI54" s="5">
        <f t="shared" si="438"/>
        <v>1015385.320723934</v>
      </c>
      <c r="DJ54" s="5">
        <v>1686508.0949256297</v>
      </c>
      <c r="DK54" s="5">
        <f t="shared" si="439"/>
        <v>483280317.39560056</v>
      </c>
      <c r="DL54" s="5">
        <f t="shared" si="440"/>
        <v>1018994.4014485149</v>
      </c>
      <c r="DM54" s="5">
        <v>1845645.3505648987</v>
      </c>
      <c r="DN54" s="5">
        <f t="shared" si="441"/>
        <v>485125962.74616545</v>
      </c>
      <c r="DO54" s="5">
        <f t="shared" si="442"/>
        <v>1022724.6751561702</v>
      </c>
      <c r="DP54" s="5">
        <v>1726714.8697087432</v>
      </c>
      <c r="DQ54" s="5">
        <f t="shared" si="443"/>
        <v>486852677.61587417</v>
      </c>
      <c r="DR54" s="5">
        <f t="shared" si="444"/>
        <v>1026497.4108568155</v>
      </c>
      <c r="DS54" s="5">
        <v>1988466.1328316841</v>
      </c>
      <c r="DT54" s="5">
        <f t="shared" si="445"/>
        <v>488841143.74870586</v>
      </c>
      <c r="DU54" s="5">
        <f t="shared" si="446"/>
        <v>1030420.978229193</v>
      </c>
      <c r="DV54" s="5">
        <v>1991631.2956509215</v>
      </c>
      <c r="DW54" s="5">
        <f t="shared" si="447"/>
        <v>490832775.04435676</v>
      </c>
      <c r="DX54" s="5">
        <f t="shared" si="448"/>
        <v>1034624.3213230016</v>
      </c>
      <c r="DY54" s="5">
        <v>1593233.3627786015</v>
      </c>
      <c r="DZ54" s="5">
        <f t="shared" si="449"/>
        <v>492426008.40713537</v>
      </c>
      <c r="EA54" s="5">
        <f t="shared" si="450"/>
        <v>1038410.2628420243</v>
      </c>
      <c r="EB54" s="5">
        <v>1445208.8238669487</v>
      </c>
      <c r="EC54" s="5">
        <f t="shared" si="451"/>
        <v>493871217.23100233</v>
      </c>
      <c r="ED54" s="5">
        <f t="shared" si="452"/>
        <v>1041619.1327781662</v>
      </c>
      <c r="EE54" s="5">
        <v>1497856.0685796074</v>
      </c>
      <c r="EF54" s="5">
        <f t="shared" si="453"/>
        <v>495369073.29958194</v>
      </c>
      <c r="EG54" s="5">
        <f t="shared" si="454"/>
        <v>1044727.2756597371</v>
      </c>
      <c r="EI54" s="138">
        <f t="shared" ca="1" si="455"/>
        <v>11749901.351268034</v>
      </c>
      <c r="EJ54" s="138">
        <f t="shared" ca="1" si="456"/>
        <v>549988.61494066939</v>
      </c>
      <c r="EK54" s="138">
        <f t="shared" ca="1" si="457"/>
        <v>12299889.966208704</v>
      </c>
    </row>
    <row r="55" spans="1:141" x14ac:dyDescent="0.2">
      <c r="A55" s="109" t="s">
        <v>105</v>
      </c>
      <c r="B55" s="109" t="str">
        <f t="shared" si="458"/>
        <v>WYU</v>
      </c>
      <c r="C55" s="109" t="s">
        <v>40</v>
      </c>
      <c r="D55" s="109" t="s">
        <v>77</v>
      </c>
      <c r="E55" s="109" t="s">
        <v>99</v>
      </c>
      <c r="F55" s="109" t="str">
        <f t="shared" si="368"/>
        <v>DDSTPWYU</v>
      </c>
      <c r="G55" s="109" t="str">
        <f t="shared" si="369"/>
        <v>DSTPWYU</v>
      </c>
      <c r="H55" s="15"/>
      <c r="I55" s="15">
        <v>2.6480270053926103E-2</v>
      </c>
      <c r="J55" s="5">
        <v>149318046.88999999</v>
      </c>
      <c r="K55" s="5">
        <f t="shared" si="370"/>
        <v>329498.517131</v>
      </c>
      <c r="L55" s="5">
        <v>175632.41883333315</v>
      </c>
      <c r="M55" s="5">
        <f t="shared" si="371"/>
        <v>149493679.30883333</v>
      </c>
      <c r="N55" s="5">
        <f t="shared" si="372"/>
        <v>329692.30020937219</v>
      </c>
      <c r="O55" s="5">
        <v>273149.32883333333</v>
      </c>
      <c r="P55" s="5">
        <f t="shared" si="373"/>
        <v>149766828.63766667</v>
      </c>
      <c r="Q55" s="5">
        <f t="shared" si="374"/>
        <v>330187.46112076746</v>
      </c>
      <c r="R55" s="5">
        <v>935852.76883333304</v>
      </c>
      <c r="S55" s="5">
        <f t="shared" si="375"/>
        <v>150702681.40650001</v>
      </c>
      <c r="T55" s="5">
        <f t="shared" si="376"/>
        <v>331521.40703918313</v>
      </c>
      <c r="U55" s="5">
        <v>724036.45883333345</v>
      </c>
      <c r="V55" s="5">
        <f t="shared" si="377"/>
        <v>151426717.86533335</v>
      </c>
      <c r="W55" s="5">
        <f t="shared" si="378"/>
        <v>333352.83683119219</v>
      </c>
      <c r="X55" s="5">
        <v>333486.86883333354</v>
      </c>
      <c r="Y55" s="5">
        <f t="shared" si="379"/>
        <v>151760204.73416668</v>
      </c>
      <c r="Z55" s="5">
        <f t="shared" si="380"/>
        <v>334519.64946889802</v>
      </c>
      <c r="AA55" s="5">
        <v>223824.28883333338</v>
      </c>
      <c r="AB55" s="5">
        <f t="shared" si="381"/>
        <v>151984029.023</v>
      </c>
      <c r="AC55" s="5">
        <f t="shared" si="382"/>
        <v>335134.555717193</v>
      </c>
      <c r="AD55" s="5">
        <v>-31376.851166666664</v>
      </c>
      <c r="AE55" s="5">
        <f t="shared" si="383"/>
        <v>151952652.17183334</v>
      </c>
      <c r="AF55" s="5">
        <f t="shared" si="384"/>
        <v>335346.89155555126</v>
      </c>
      <c r="AG55" s="5">
        <v>-31376.851166666664</v>
      </c>
      <c r="AH55" s="5">
        <f t="shared" si="385"/>
        <v>151921275.32066667</v>
      </c>
      <c r="AI55" s="5">
        <f t="shared" si="386"/>
        <v>335277.65259785665</v>
      </c>
      <c r="AJ55" s="5">
        <v>-31376.851166666664</v>
      </c>
      <c r="AK55" s="5">
        <f t="shared" si="387"/>
        <v>151889898.46950001</v>
      </c>
      <c r="AL55" s="5">
        <f t="shared" si="388"/>
        <v>335208.41364016203</v>
      </c>
      <c r="AM55" s="5">
        <v>-31376.851166666664</v>
      </c>
      <c r="AN55" s="5">
        <f t="shared" si="389"/>
        <v>151858521.61833334</v>
      </c>
      <c r="AO55" s="5">
        <f t="shared" si="390"/>
        <v>335139.17468246748</v>
      </c>
      <c r="AP55" s="5">
        <v>-31376.851166666664</v>
      </c>
      <c r="AQ55" s="5">
        <f t="shared" si="391"/>
        <v>151827144.76716667</v>
      </c>
      <c r="AR55" s="5">
        <f t="shared" si="392"/>
        <v>335069.93572477286</v>
      </c>
      <c r="AS55" s="5">
        <v>-31376.851166666664</v>
      </c>
      <c r="AT55" s="5">
        <f t="shared" si="393"/>
        <v>151795767.91600001</v>
      </c>
      <c r="AU55" s="5">
        <f t="shared" si="394"/>
        <v>335000.69676707831</v>
      </c>
      <c r="AV55" s="5">
        <v>-31376.851166666664</v>
      </c>
      <c r="AW55" s="5">
        <f t="shared" si="395"/>
        <v>151764391.06483334</v>
      </c>
      <c r="AX55" s="5">
        <f t="shared" si="396"/>
        <v>334931.45780938369</v>
      </c>
      <c r="AY55" s="5">
        <v>-31376.851166666664</v>
      </c>
      <c r="AZ55" s="5">
        <f t="shared" si="397"/>
        <v>151733014.21366668</v>
      </c>
      <c r="BA55" s="5">
        <f t="shared" si="398"/>
        <v>334862.21885168907</v>
      </c>
      <c r="BB55" s="5">
        <v>-31376.851166666664</v>
      </c>
      <c r="BC55" s="5">
        <f t="shared" si="399"/>
        <v>151701637.36250001</v>
      </c>
      <c r="BD55" s="5">
        <f t="shared" si="400"/>
        <v>334792.97989399446</v>
      </c>
      <c r="BE55" s="5">
        <v>-31376.851166666664</v>
      </c>
      <c r="BF55" s="5">
        <f t="shared" si="401"/>
        <v>151670260.51133335</v>
      </c>
      <c r="BG55" s="5">
        <f t="shared" si="402"/>
        <v>334723.7409362999</v>
      </c>
      <c r="BH55" s="5">
        <v>-31376.851166666664</v>
      </c>
      <c r="BI55" s="5">
        <f t="shared" si="403"/>
        <v>151638883.66016668</v>
      </c>
      <c r="BJ55" s="5">
        <f t="shared" si="404"/>
        <v>334654.50197860529</v>
      </c>
      <c r="BK55" s="5">
        <v>-31376.851166666664</v>
      </c>
      <c r="BL55" s="5">
        <f t="shared" si="405"/>
        <v>151607506.80900002</v>
      </c>
      <c r="BM55" s="5">
        <f t="shared" si="406"/>
        <v>334585.26302091073</v>
      </c>
      <c r="BN55" s="5">
        <v>-31376.851166666664</v>
      </c>
      <c r="BO55" s="5">
        <f t="shared" si="407"/>
        <v>151576129.95783335</v>
      </c>
      <c r="BP55" s="5">
        <f t="shared" si="408"/>
        <v>334516.02406321611</v>
      </c>
      <c r="BQ55" s="5">
        <v>-31376.851166666664</v>
      </c>
      <c r="BR55" s="5">
        <f t="shared" si="409"/>
        <v>151544753.10666668</v>
      </c>
      <c r="BS55" s="5">
        <f t="shared" si="410"/>
        <v>334446.7851055215</v>
      </c>
      <c r="BT55" s="5">
        <v>-31376.851166666664</v>
      </c>
      <c r="BU55" s="5">
        <f t="shared" si="411"/>
        <v>151513376.25550002</v>
      </c>
      <c r="BV55" s="5">
        <f t="shared" si="412"/>
        <v>334377.54614782688</v>
      </c>
      <c r="BW55" s="5">
        <v>-31376.851166666664</v>
      </c>
      <c r="BX55" s="5">
        <f t="shared" si="413"/>
        <v>151481999.40433335</v>
      </c>
      <c r="BY55" s="5">
        <f t="shared" si="414"/>
        <v>334308.30719013233</v>
      </c>
      <c r="BZ55" s="5">
        <v>-31376.851166666664</v>
      </c>
      <c r="CA55" s="5">
        <f t="shared" si="415"/>
        <v>151450622.55316669</v>
      </c>
      <c r="CB55" s="5">
        <f t="shared" si="416"/>
        <v>334239.06823243771</v>
      </c>
      <c r="CC55" s="5">
        <v>-31376.851166666664</v>
      </c>
      <c r="CD55" s="5">
        <f t="shared" si="417"/>
        <v>151419245.70200002</v>
      </c>
      <c r="CE55" s="5">
        <f t="shared" si="418"/>
        <v>334169.82927474316</v>
      </c>
      <c r="CF55" s="5">
        <v>-31376.851166666664</v>
      </c>
      <c r="CG55" s="5">
        <f t="shared" si="419"/>
        <v>151387868.85083336</v>
      </c>
      <c r="CH55" s="5">
        <f t="shared" si="420"/>
        <v>334100.59031704854</v>
      </c>
      <c r="CI55" s="5">
        <v>-31376.851166666664</v>
      </c>
      <c r="CJ55" s="5">
        <f t="shared" si="421"/>
        <v>151356491.99966669</v>
      </c>
      <c r="CK55" s="5">
        <f t="shared" si="422"/>
        <v>334031.35135935392</v>
      </c>
      <c r="CL55" s="5">
        <v>-31376.851166666664</v>
      </c>
      <c r="CM55" s="5">
        <f t="shared" si="423"/>
        <v>151325115.14850003</v>
      </c>
      <c r="CN55" s="5">
        <f t="shared" si="424"/>
        <v>333962.11240165931</v>
      </c>
      <c r="CO55" s="5">
        <v>-31376.851166666664</v>
      </c>
      <c r="CP55" s="5">
        <f t="shared" si="425"/>
        <v>151293738.29733336</v>
      </c>
      <c r="CQ55" s="5">
        <f t="shared" si="426"/>
        <v>333892.87344396475</v>
      </c>
      <c r="CR55" s="5">
        <v>-31376.851166666664</v>
      </c>
      <c r="CS55" s="5">
        <f t="shared" si="427"/>
        <v>151262361.44616669</v>
      </c>
      <c r="CT55" s="5">
        <f t="shared" si="428"/>
        <v>333823.63448627014</v>
      </c>
      <c r="CU55" s="5">
        <v>-31376.851166666664</v>
      </c>
      <c r="CV55" s="5">
        <f t="shared" si="429"/>
        <v>151230984.59500003</v>
      </c>
      <c r="CW55" s="5">
        <f t="shared" si="430"/>
        <v>333754.39552857558</v>
      </c>
      <c r="CX55" s="5">
        <v>-31376.851166666664</v>
      </c>
      <c r="CY55" s="5">
        <f t="shared" si="431"/>
        <v>151199607.74383336</v>
      </c>
      <c r="CZ55" s="5">
        <f t="shared" si="432"/>
        <v>333685.15657088096</v>
      </c>
      <c r="DA55" s="5">
        <v>-31376.851166666664</v>
      </c>
      <c r="DB55" s="5">
        <f t="shared" si="433"/>
        <v>151168230.8926667</v>
      </c>
      <c r="DC55" s="5">
        <f t="shared" si="434"/>
        <v>333615.91761318635</v>
      </c>
      <c r="DD55" s="5">
        <v>-31376.851166666664</v>
      </c>
      <c r="DE55" s="5">
        <f t="shared" si="435"/>
        <v>151136854.04150003</v>
      </c>
      <c r="DF55" s="5">
        <f t="shared" si="436"/>
        <v>333546.67865549173</v>
      </c>
      <c r="DG55" s="5">
        <v>-31376.851166666664</v>
      </c>
      <c r="DH55" s="5">
        <f t="shared" si="437"/>
        <v>151105477.19033337</v>
      </c>
      <c r="DI55" s="5">
        <f t="shared" si="438"/>
        <v>333477.43969779718</v>
      </c>
      <c r="DJ55" s="5">
        <v>-31376.851166666664</v>
      </c>
      <c r="DK55" s="5">
        <f t="shared" si="439"/>
        <v>151074100.3391667</v>
      </c>
      <c r="DL55" s="5">
        <f t="shared" si="440"/>
        <v>333408.20074010256</v>
      </c>
      <c r="DM55" s="5">
        <v>-31376.851166666664</v>
      </c>
      <c r="DN55" s="5">
        <f t="shared" si="441"/>
        <v>151042723.48800004</v>
      </c>
      <c r="DO55" s="5">
        <f t="shared" si="442"/>
        <v>333338.96178240801</v>
      </c>
      <c r="DP55" s="5">
        <v>-31376.851166666664</v>
      </c>
      <c r="DQ55" s="5">
        <f t="shared" si="443"/>
        <v>151011346.63683337</v>
      </c>
      <c r="DR55" s="5">
        <f t="shared" si="444"/>
        <v>333269.72282471339</v>
      </c>
      <c r="DS55" s="5">
        <v>-31376.851166666664</v>
      </c>
      <c r="DT55" s="5">
        <f t="shared" si="445"/>
        <v>150979969.7856667</v>
      </c>
      <c r="DU55" s="5">
        <f t="shared" si="446"/>
        <v>333200.48386701877</v>
      </c>
      <c r="DV55" s="5">
        <v>-31376.851166666664</v>
      </c>
      <c r="DW55" s="5">
        <f t="shared" si="447"/>
        <v>150948592.93450004</v>
      </c>
      <c r="DX55" s="5">
        <f t="shared" si="448"/>
        <v>333131.24490932416</v>
      </c>
      <c r="DY55" s="5">
        <v>-31376.851166666664</v>
      </c>
      <c r="DZ55" s="5">
        <f t="shared" si="449"/>
        <v>150917216.08333337</v>
      </c>
      <c r="EA55" s="5">
        <f t="shared" si="450"/>
        <v>333062.0059516296</v>
      </c>
      <c r="EB55" s="5">
        <v>-31376.851166666664</v>
      </c>
      <c r="EC55" s="5">
        <f t="shared" si="451"/>
        <v>150885839.23216671</v>
      </c>
      <c r="ED55" s="5">
        <f t="shared" si="452"/>
        <v>332992.76699393499</v>
      </c>
      <c r="EE55" s="5">
        <v>-31376.851166666664</v>
      </c>
      <c r="EF55" s="5">
        <f t="shared" si="453"/>
        <v>150854462.38100004</v>
      </c>
      <c r="EG55" s="5">
        <f t="shared" si="454"/>
        <v>332923.52803624043</v>
      </c>
      <c r="EI55" s="138">
        <f t="shared" ca="1" si="455"/>
        <v>4009622.5175507492</v>
      </c>
      <c r="EJ55" s="138">
        <f t="shared" ca="1" si="456"/>
        <v>-9970.4099080213346</v>
      </c>
      <c r="EK55" s="138">
        <f t="shared" ca="1" si="457"/>
        <v>3999652.1076427279</v>
      </c>
    </row>
    <row r="56" spans="1:141" x14ac:dyDescent="0.2">
      <c r="A56" s="109" t="s">
        <v>106</v>
      </c>
      <c r="I56" s="15"/>
      <c r="J56" s="6">
        <f>SUBTOTAL(9,J49:J55)</f>
        <v>8113698597.7099991</v>
      </c>
      <c r="K56" s="6">
        <f t="shared" ref="K56:BV56" si="459">SUBTOTAL(9,K49:K55)</f>
        <v>16785682.668408282</v>
      </c>
      <c r="L56" s="6">
        <f t="shared" si="459"/>
        <v>49896887.302166693</v>
      </c>
      <c r="M56" s="6">
        <f t="shared" si="459"/>
        <v>8163595485.0121651</v>
      </c>
      <c r="N56" s="6">
        <f t="shared" si="459"/>
        <v>16837755.804462243</v>
      </c>
      <c r="O56" s="6">
        <f t="shared" si="459"/>
        <v>31816526.372166608</v>
      </c>
      <c r="P56" s="6">
        <f t="shared" si="459"/>
        <v>8195412011.3843327</v>
      </c>
      <c r="Q56" s="6">
        <f t="shared" si="459"/>
        <v>16922707.871271614</v>
      </c>
      <c r="R56" s="6">
        <f t="shared" si="459"/>
        <v>36861864.132166676</v>
      </c>
      <c r="S56" s="6">
        <f t="shared" si="459"/>
        <v>8232273875.5164995</v>
      </c>
      <c r="T56" s="6">
        <f t="shared" si="459"/>
        <v>16994590.84093402</v>
      </c>
      <c r="U56" s="6">
        <f t="shared" si="459"/>
        <v>42176026.912166595</v>
      </c>
      <c r="V56" s="6">
        <f t="shared" si="459"/>
        <v>8274449902.4286671</v>
      </c>
      <c r="W56" s="6">
        <f t="shared" si="459"/>
        <v>17077625.626990635</v>
      </c>
      <c r="X56" s="6">
        <f t="shared" si="459"/>
        <v>39060098.052166738</v>
      </c>
      <c r="Y56" s="6">
        <f t="shared" si="459"/>
        <v>8313510000.480834</v>
      </c>
      <c r="Z56" s="6">
        <f t="shared" si="459"/>
        <v>17161650.673897844</v>
      </c>
      <c r="AA56" s="6">
        <f t="shared" si="459"/>
        <v>80291592.062166587</v>
      </c>
      <c r="AB56" s="6">
        <f t="shared" si="459"/>
        <v>8393801592.5430002</v>
      </c>
      <c r="AC56" s="6">
        <f t="shared" si="459"/>
        <v>17287180.482737135</v>
      </c>
      <c r="AD56" s="6">
        <f t="shared" si="459"/>
        <v>14684808.977357402</v>
      </c>
      <c r="AE56" s="6">
        <f t="shared" si="459"/>
        <v>8408486401.5203571</v>
      </c>
      <c r="AF56" s="6">
        <f t="shared" si="459"/>
        <v>17388340.785043441</v>
      </c>
      <c r="AG56" s="6">
        <f t="shared" si="459"/>
        <v>21894683.35206233</v>
      </c>
      <c r="AH56" s="6">
        <f t="shared" si="459"/>
        <v>8430381084.8724194</v>
      </c>
      <c r="AI56" s="6">
        <f t="shared" si="459"/>
        <v>17427199.405095771</v>
      </c>
      <c r="AJ56" s="6">
        <f t="shared" si="459"/>
        <v>32793712.45048067</v>
      </c>
      <c r="AK56" s="6">
        <f t="shared" si="459"/>
        <v>8463174797.3228989</v>
      </c>
      <c r="AL56" s="6">
        <f t="shared" si="459"/>
        <v>17484066.738093957</v>
      </c>
      <c r="AM56" s="6">
        <f t="shared" si="459"/>
        <v>24184139.589821953</v>
      </c>
      <c r="AN56" s="6">
        <f t="shared" si="459"/>
        <v>8487358936.9127235</v>
      </c>
      <c r="AO56" s="6">
        <f t="shared" si="459"/>
        <v>17542800.862062778</v>
      </c>
      <c r="AP56" s="6">
        <f t="shared" si="459"/>
        <v>101610954.68973376</v>
      </c>
      <c r="AQ56" s="6">
        <f t="shared" si="459"/>
        <v>8588969891.6024561</v>
      </c>
      <c r="AR56" s="6">
        <f t="shared" si="459"/>
        <v>17674365.738693729</v>
      </c>
      <c r="AS56" s="6">
        <f t="shared" si="459"/>
        <v>51348465.169426598</v>
      </c>
      <c r="AT56" s="6">
        <f t="shared" si="459"/>
        <v>8640318356.771883</v>
      </c>
      <c r="AU56" s="6">
        <f t="shared" si="459"/>
        <v>17834243.107272103</v>
      </c>
      <c r="AV56" s="6">
        <f t="shared" si="459"/>
        <v>39382173.431282856</v>
      </c>
      <c r="AW56" s="6">
        <f t="shared" si="459"/>
        <v>8679700530.2031651</v>
      </c>
      <c r="AX56" s="6">
        <f t="shared" si="459"/>
        <v>17928090.738008812</v>
      </c>
      <c r="AY56" s="6">
        <f t="shared" si="459"/>
        <v>24002163.48138554</v>
      </c>
      <c r="AZ56" s="6">
        <f t="shared" si="459"/>
        <v>8703702693.6845512</v>
      </c>
      <c r="BA56" s="6">
        <f t="shared" si="459"/>
        <v>17993556.156631205</v>
      </c>
      <c r="BB56" s="6">
        <f t="shared" si="459"/>
        <v>21747423.208507411</v>
      </c>
      <c r="BC56" s="6">
        <f t="shared" si="459"/>
        <v>8725450116.8930588</v>
      </c>
      <c r="BD56" s="6">
        <f t="shared" si="459"/>
        <v>18041508.194233976</v>
      </c>
      <c r="BE56" s="6">
        <f t="shared" si="459"/>
        <v>29418700.68756019</v>
      </c>
      <c r="BF56" s="6">
        <f t="shared" si="459"/>
        <v>8754868817.5806198</v>
      </c>
      <c r="BG56" s="6">
        <f t="shared" si="459"/>
        <v>18095400.815405205</v>
      </c>
      <c r="BH56" s="6">
        <f t="shared" si="459"/>
        <v>25268675.0048455</v>
      </c>
      <c r="BI56" s="6">
        <f t="shared" si="459"/>
        <v>8780137492.5854626</v>
      </c>
      <c r="BJ56" s="6">
        <f t="shared" si="459"/>
        <v>18152828.368525904</v>
      </c>
      <c r="BK56" s="6">
        <f t="shared" si="459"/>
        <v>172838681.26987234</v>
      </c>
      <c r="BL56" s="6">
        <f t="shared" si="459"/>
        <v>8952976173.8553352</v>
      </c>
      <c r="BM56" s="6">
        <f t="shared" si="459"/>
        <v>18362562.684692219</v>
      </c>
      <c r="BN56" s="6">
        <f t="shared" si="459"/>
        <v>11284321.217316879</v>
      </c>
      <c r="BO56" s="6">
        <f t="shared" si="459"/>
        <v>8964260495.0726547</v>
      </c>
      <c r="BP56" s="6">
        <f t="shared" si="459"/>
        <v>18557574.578869637</v>
      </c>
      <c r="BQ56" s="6">
        <f t="shared" si="459"/>
        <v>19421156.85636919</v>
      </c>
      <c r="BR56" s="6">
        <f t="shared" si="459"/>
        <v>8983681651.9290218</v>
      </c>
      <c r="BS56" s="6">
        <f t="shared" si="459"/>
        <v>18589572.488750283</v>
      </c>
      <c r="BT56" s="6">
        <f t="shared" si="459"/>
        <v>25522795.526143067</v>
      </c>
      <c r="BU56" s="6">
        <f t="shared" si="459"/>
        <v>9009204447.4551659</v>
      </c>
      <c r="BV56" s="6">
        <f t="shared" si="459"/>
        <v>18635586.364707816</v>
      </c>
      <c r="BW56" s="6">
        <f t="shared" ref="BW56:EG56" si="460">SUBTOTAL(9,BW49:BW55)</f>
        <v>28728284.671563417</v>
      </c>
      <c r="BX56" s="6">
        <f t="shared" si="460"/>
        <v>9037932732.12673</v>
      </c>
      <c r="BY56" s="6">
        <f t="shared" si="460"/>
        <v>18691161.251037709</v>
      </c>
      <c r="BZ56" s="6">
        <f t="shared" si="460"/>
        <v>94503560.147277802</v>
      </c>
      <c r="CA56" s="6">
        <f t="shared" si="460"/>
        <v>9132436292.2740078</v>
      </c>
      <c r="CB56" s="6">
        <f t="shared" si="460"/>
        <v>18819111.372766498</v>
      </c>
      <c r="CC56" s="6">
        <f t="shared" si="460"/>
        <v>49046861.152988285</v>
      </c>
      <c r="CD56" s="6">
        <f t="shared" si="460"/>
        <v>9181483153.4269943</v>
      </c>
      <c r="CE56" s="6">
        <f t="shared" si="460"/>
        <v>18967000.052781697</v>
      </c>
      <c r="CF56" s="6">
        <f t="shared" si="460"/>
        <v>39766398.520779856</v>
      </c>
      <c r="CG56" s="6">
        <f t="shared" si="460"/>
        <v>9221249551.9477749</v>
      </c>
      <c r="CH56" s="6">
        <f t="shared" si="460"/>
        <v>19056976.261931725</v>
      </c>
      <c r="CI56" s="6">
        <f t="shared" si="460"/>
        <v>33433078.335734118</v>
      </c>
      <c r="CJ56" s="6">
        <f t="shared" si="460"/>
        <v>9254682630.2835083</v>
      </c>
      <c r="CK56" s="6">
        <f t="shared" si="460"/>
        <v>19132124.037508391</v>
      </c>
      <c r="CL56" s="6">
        <f t="shared" si="460"/>
        <v>22723814.628910009</v>
      </c>
      <c r="CM56" s="6">
        <f t="shared" si="460"/>
        <v>9277406444.9124184</v>
      </c>
      <c r="CN56" s="6">
        <f t="shared" si="460"/>
        <v>19190892.311366729</v>
      </c>
      <c r="CO56" s="6">
        <f t="shared" si="460"/>
        <v>28083463.223766718</v>
      </c>
      <c r="CP56" s="6">
        <f t="shared" si="460"/>
        <v>9305489908.1361847</v>
      </c>
      <c r="CQ56" s="6">
        <f t="shared" si="460"/>
        <v>19244037.584644824</v>
      </c>
      <c r="CR56" s="6">
        <f t="shared" si="460"/>
        <v>25381801.361674923</v>
      </c>
      <c r="CS56" s="6">
        <f t="shared" si="460"/>
        <v>9330871709.49786</v>
      </c>
      <c r="CT56" s="6">
        <f t="shared" si="460"/>
        <v>19299090.312018812</v>
      </c>
      <c r="CU56" s="6">
        <f t="shared" si="460"/>
        <v>82138523.103048563</v>
      </c>
      <c r="CV56" s="6">
        <f t="shared" si="460"/>
        <v>9413010232.6009083</v>
      </c>
      <c r="CW56" s="6">
        <f t="shared" si="460"/>
        <v>19408689.178826682</v>
      </c>
      <c r="CX56" s="6">
        <f t="shared" si="460"/>
        <v>156900513.34772372</v>
      </c>
      <c r="CY56" s="6">
        <f t="shared" si="460"/>
        <v>9569910745.9486332</v>
      </c>
      <c r="CZ56" s="6">
        <f t="shared" si="460"/>
        <v>19642783.6690729</v>
      </c>
      <c r="DA56" s="6">
        <f t="shared" si="460"/>
        <v>23521956.368107699</v>
      </c>
      <c r="DB56" s="6">
        <f t="shared" si="460"/>
        <v>9593432702.31674</v>
      </c>
      <c r="DC56" s="6">
        <f t="shared" si="460"/>
        <v>19816910.70013557</v>
      </c>
      <c r="DD56" s="6">
        <f t="shared" si="460"/>
        <v>50034403.238515414</v>
      </c>
      <c r="DE56" s="6">
        <f t="shared" si="460"/>
        <v>9643467105.5552559</v>
      </c>
      <c r="DF56" s="6">
        <f t="shared" si="460"/>
        <v>19891580.700882409</v>
      </c>
      <c r="DG56" s="6">
        <f t="shared" si="460"/>
        <v>43958344.227769099</v>
      </c>
      <c r="DH56" s="6">
        <f t="shared" si="460"/>
        <v>9687425449.7830238</v>
      </c>
      <c r="DI56" s="6">
        <f t="shared" si="460"/>
        <v>19987300.704901617</v>
      </c>
      <c r="DJ56" s="6">
        <f t="shared" si="460"/>
        <v>97336498.377247944</v>
      </c>
      <c r="DK56" s="6">
        <f t="shared" si="460"/>
        <v>9784761948.1602745</v>
      </c>
      <c r="DL56" s="6">
        <f t="shared" si="460"/>
        <v>20131418.215111494</v>
      </c>
      <c r="DM56" s="6">
        <f t="shared" si="460"/>
        <v>64274621.777003229</v>
      </c>
      <c r="DN56" s="6">
        <f t="shared" si="460"/>
        <v>9849036569.9372768</v>
      </c>
      <c r="DO56" s="6">
        <f t="shared" si="460"/>
        <v>20294516.391371984</v>
      </c>
      <c r="DP56" s="6">
        <f t="shared" si="460"/>
        <v>57111965.710300617</v>
      </c>
      <c r="DQ56" s="6">
        <f t="shared" si="460"/>
        <v>9906148535.6475773</v>
      </c>
      <c r="DR56" s="6">
        <f t="shared" si="460"/>
        <v>20415817.877119493</v>
      </c>
      <c r="DS56" s="6">
        <f t="shared" si="460"/>
        <v>48067474.207795314</v>
      </c>
      <c r="DT56" s="6">
        <f t="shared" si="460"/>
        <v>9954216009.8553734</v>
      </c>
      <c r="DU56" s="6">
        <f t="shared" si="460"/>
        <v>20522608.749516018</v>
      </c>
      <c r="DV56" s="6">
        <f t="shared" si="460"/>
        <v>38784484.784042962</v>
      </c>
      <c r="DW56" s="6">
        <f t="shared" si="460"/>
        <v>9993000494.6394176</v>
      </c>
      <c r="DX56" s="6">
        <f t="shared" si="460"/>
        <v>20612043.030946121</v>
      </c>
      <c r="DY56" s="6">
        <f t="shared" si="460"/>
        <v>41976615.082249597</v>
      </c>
      <c r="DZ56" s="6">
        <f t="shared" si="460"/>
        <v>10034977109.721666</v>
      </c>
      <c r="EA56" s="6">
        <f t="shared" si="460"/>
        <v>20694613.354192365</v>
      </c>
      <c r="EB56" s="6">
        <f t="shared" si="460"/>
        <v>37563202.58175125</v>
      </c>
      <c r="EC56" s="6">
        <f t="shared" si="460"/>
        <v>10072540312.303417</v>
      </c>
      <c r="ED56" s="6">
        <f t="shared" si="460"/>
        <v>20775876.02229936</v>
      </c>
      <c r="EE56" s="6">
        <f t="shared" si="460"/>
        <v>88154599.482254535</v>
      </c>
      <c r="EF56" s="6">
        <f t="shared" si="460"/>
        <v>10160694911.785671</v>
      </c>
      <c r="EG56" s="6">
        <f t="shared" si="460"/>
        <v>20904262.888403058</v>
      </c>
      <c r="EI56" s="139">
        <f ca="1">SUBTOTAL(9,EI49:EI55)</f>
        <v>227591815.79521078</v>
      </c>
      <c r="EJ56" s="139">
        <f ca="1">SUBTOTAL(9,EJ49:EJ55)</f>
        <v>16097916.508741571</v>
      </c>
      <c r="EK56" s="139">
        <f ca="1">SUBTOTAL(9,EK49:EK55)</f>
        <v>243689732.30395237</v>
      </c>
    </row>
    <row r="57" spans="1:141" x14ac:dyDescent="0.2">
      <c r="I57" s="15"/>
      <c r="J57" s="5"/>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I57" s="138"/>
      <c r="EJ57" s="138"/>
      <c r="EK57" s="138"/>
    </row>
    <row r="58" spans="1:141" x14ac:dyDescent="0.2">
      <c r="A58" s="123" t="s">
        <v>107</v>
      </c>
      <c r="I58" s="15"/>
      <c r="J58" s="5"/>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I58" s="138"/>
      <c r="EJ58" s="138"/>
      <c r="EK58" s="138"/>
    </row>
    <row r="59" spans="1:141" x14ac:dyDescent="0.2">
      <c r="A59" s="109" t="s">
        <v>98</v>
      </c>
      <c r="B59" s="109" t="str">
        <f>C59</f>
        <v>CA</v>
      </c>
      <c r="C59" s="109" t="s">
        <v>31</v>
      </c>
      <c r="D59" s="109" t="s">
        <v>77</v>
      </c>
      <c r="E59" s="109" t="s">
        <v>108</v>
      </c>
      <c r="F59" s="109" t="str">
        <f t="shared" ref="F59:F84" si="461">D59&amp;E59&amp;C59</f>
        <v>DGNLPCA</v>
      </c>
      <c r="G59" s="109" t="str">
        <f t="shared" ref="G59:G84" si="462">E59&amp;C59</f>
        <v>GNLPCA</v>
      </c>
      <c r="H59" s="15"/>
      <c r="I59" s="15">
        <v>2.0163142017093953E-2</v>
      </c>
      <c r="J59" s="5">
        <v>22041069.780000001</v>
      </c>
      <c r="K59" s="5">
        <f t="shared" ref="K59:K84" si="463">(J59*I59)/12</f>
        <v>37034.768348568148</v>
      </c>
      <c r="L59" s="5">
        <v>-26157.028666666651</v>
      </c>
      <c r="M59" s="5">
        <f t="shared" ref="M59:M84" si="464">J59+L59</f>
        <v>22014912.751333334</v>
      </c>
      <c r="N59" s="5">
        <f t="shared" ref="N59:N84" si="465">(((J59+M59)/2)*$I59)/12</f>
        <v>37012.793020078512</v>
      </c>
      <c r="O59" s="5">
        <v>31407.02133333333</v>
      </c>
      <c r="P59" s="5">
        <f t="shared" ref="P59:P84" si="466">M59+O59</f>
        <v>22046319.772666667</v>
      </c>
      <c r="Q59" s="5">
        <f t="shared" ref="Q59:Q84" si="467">(((M59+P59)/2)*$I59)/12</f>
        <v>37017.203701233797</v>
      </c>
      <c r="R59" s="5">
        <v>229014.10133333335</v>
      </c>
      <c r="S59" s="5">
        <f t="shared" ref="S59:S84" si="468">P59+R59</f>
        <v>22275333.874000002</v>
      </c>
      <c r="T59" s="5">
        <f t="shared" ref="T59:T84" si="469">(((P59+S59)/2)*$I59)/12</f>
        <v>37235.991537924587</v>
      </c>
      <c r="U59" s="5">
        <v>75170.481333333359</v>
      </c>
      <c r="V59" s="5">
        <f t="shared" ref="V59:V84" si="470">S59+U59</f>
        <v>22350504.355333336</v>
      </c>
      <c r="W59" s="5">
        <f t="shared" ref="W59:W84" si="471">(((S59+V59)/2)*$I59)/12</f>
        <v>37491.546410412862</v>
      </c>
      <c r="X59" s="5">
        <v>-56988.358666666652</v>
      </c>
      <c r="Y59" s="5">
        <f t="shared" ref="Y59:Y84" si="472">V59+X59</f>
        <v>22293515.99666667</v>
      </c>
      <c r="Z59" s="5">
        <f t="shared" ref="Z59:Z84" si="473">(((V59+Y59)/2)*$I59)/12</f>
        <v>37506.821773808704</v>
      </c>
      <c r="AA59" s="5">
        <v>-36403.288666666653</v>
      </c>
      <c r="AB59" s="5">
        <f t="shared" ref="AB59:AB84" si="474">Y59+AA59</f>
        <v>22257112.708000004</v>
      </c>
      <c r="AC59" s="5">
        <f t="shared" ref="AC59:AC84" si="475">(((Y59+AB59)/2)*$I59)/12</f>
        <v>37428.360563459028</v>
      </c>
      <c r="AD59" s="5">
        <v>-49413.414453503872</v>
      </c>
      <c r="AE59" s="5">
        <f t="shared" ref="AE59:AE84" si="476">AB59+AD59</f>
        <v>22207699.293546502</v>
      </c>
      <c r="AF59" s="5">
        <f t="shared" ref="AF59:AF84" si="477">(((AB59+AE59)/2)*$I59)/12</f>
        <v>37356.263297940241</v>
      </c>
      <c r="AG59" s="5">
        <v>-50603.962458788672</v>
      </c>
      <c r="AH59" s="5">
        <f t="shared" ref="AH59:AH84" si="478">AE59+AG59</f>
        <v>22157095.331087712</v>
      </c>
      <c r="AI59" s="5">
        <f t="shared" ref="AI59:AI84" si="479">(((AE59+AH59)/2)*$I59)/12</f>
        <v>37272.23560732109</v>
      </c>
      <c r="AJ59" s="5">
        <v>-47529.422169485115</v>
      </c>
      <c r="AK59" s="5">
        <f t="shared" ref="AK59:AK84" si="480">AH59+AJ59</f>
        <v>22109565.908918228</v>
      </c>
      <c r="AL59" s="5">
        <f t="shared" ref="AL59:AL84" si="481">(((AH59+AK59)/2)*$I59)/12</f>
        <v>37189.790716867836</v>
      </c>
      <c r="AM59" s="5">
        <v>-52400.455322478563</v>
      </c>
      <c r="AN59" s="5">
        <f t="shared" ref="AN59:AN84" si="482">AK59+AM59</f>
        <v>22057165.45359575</v>
      </c>
      <c r="AO59" s="5">
        <f t="shared" ref="AO59:AO84" si="483">(((AK59+AN59)/2)*$I59)/12</f>
        <v>37105.83653721695</v>
      </c>
      <c r="AP59" s="5">
        <v>-44497.80276985807</v>
      </c>
      <c r="AQ59" s="5">
        <f t="shared" ref="AQ59:AQ84" si="484">AN59+AP59</f>
        <v>22012667.650825892</v>
      </c>
      <c r="AR59" s="5">
        <f t="shared" ref="AR59:AR84" si="485">(((AN59+AQ59)/2)*$I59)/12</f>
        <v>37024.429314753426</v>
      </c>
      <c r="AS59" s="5">
        <v>-36867.443563832603</v>
      </c>
      <c r="AT59" s="5">
        <f t="shared" ref="AT59:AT84" si="486">AQ59+AS59</f>
        <v>21975800.207262058</v>
      </c>
      <c r="AU59" s="5">
        <f t="shared" ref="AU59:AU84" si="487">(((AQ59+AT59)/2)*$I59)/12</f>
        <v>36956.071855708331</v>
      </c>
      <c r="AV59" s="5">
        <v>-22147.901231185155</v>
      </c>
      <c r="AW59" s="5">
        <f t="shared" ref="AW59:AW84" si="488">AT59+AV59</f>
        <v>21953652.306030873</v>
      </c>
      <c r="AX59" s="5">
        <f t="shared" ref="AX59:AX84" si="489">(((AT59+AW59)/2)*$I59)/12</f>
        <v>36906.491239946263</v>
      </c>
      <c r="AY59" s="5">
        <v>-43098.016145201735</v>
      </c>
      <c r="AZ59" s="5">
        <f t="shared" ref="AZ59:AZ84" si="490">AW59+AY59</f>
        <v>21910554.28988567</v>
      </c>
      <c r="BA59" s="5">
        <f t="shared" ref="BA59:BA84" si="491">(((AW59+AZ59)/2)*$I59)/12</f>
        <v>36851.676127525607</v>
      </c>
      <c r="BB59" s="5">
        <v>245774.1935585867</v>
      </c>
      <c r="BC59" s="5">
        <f t="shared" ref="BC59:BC84" si="492">AZ59+BB59</f>
        <v>22156328.483444255</v>
      </c>
      <c r="BD59" s="5">
        <f t="shared" ref="BD59:BD84" si="493">(((AZ59+BC59)/2)*$I59)/12</f>
        <v>37021.950650386767</v>
      </c>
      <c r="BE59" s="5">
        <v>-16706.836952575854</v>
      </c>
      <c r="BF59" s="5">
        <f t="shared" ref="BF59:BF84" si="494">BC59+BE59</f>
        <v>22139621.64649168</v>
      </c>
      <c r="BG59" s="5">
        <f t="shared" ref="BG59:BG84" si="495">(((BC59+BF59)/2)*$I59)/12</f>
        <v>37214.397218833736</v>
      </c>
      <c r="BH59" s="5">
        <v>-35491.35592555823</v>
      </c>
      <c r="BI59" s="5">
        <f t="shared" ref="BI59:BI84" si="496">BF59+BH59</f>
        <v>22104130.29056612</v>
      </c>
      <c r="BJ59" s="5">
        <f t="shared" ref="BJ59:BJ84" si="497">(((BF59+BI59)/2)*$I59)/12</f>
        <v>37170.543903165504</v>
      </c>
      <c r="BK59" s="5">
        <v>1746030.2977730378</v>
      </c>
      <c r="BL59" s="5">
        <f t="shared" ref="BL59:BL84" si="498">BI59+BK59</f>
        <v>23850160.588339157</v>
      </c>
      <c r="BM59" s="5">
        <f t="shared" ref="BM59:BM84" si="499">(((BI59+BL59)/2)*$I59)/12</f>
        <v>38607.620553592184</v>
      </c>
      <c r="BN59" s="5">
        <v>-48888.559021031324</v>
      </c>
      <c r="BO59" s="5">
        <f t="shared" ref="BO59:BO84" si="500">BL59+BN59</f>
        <v>23801272.029318128</v>
      </c>
      <c r="BP59" s="5">
        <f t="shared" ref="BP59:BP84" si="501">(((BL59+BO59)/2)*$I59)/12</f>
        <v>40033.441799491957</v>
      </c>
      <c r="BQ59" s="5">
        <v>-50328.962413844376</v>
      </c>
      <c r="BR59" s="5">
        <f t="shared" ref="BR59:BR84" si="502">BO59+BQ59</f>
        <v>23750943.066904284</v>
      </c>
      <c r="BS59" s="5">
        <f t="shared" ref="BS59:BS84" si="503">(((BO59+BR59)/2)*$I59)/12</f>
        <v>39950.086092188816</v>
      </c>
      <c r="BT59" s="5">
        <v>-47094.95031166391</v>
      </c>
      <c r="BU59" s="5">
        <f t="shared" ref="BU59:BU84" si="504">BR59+BT59</f>
        <v>23703848.11659262</v>
      </c>
      <c r="BV59" s="5">
        <f t="shared" ref="BV59:BV84" si="505">(((BR59+BU59)/2)*$I59)/12</f>
        <v>39868.237251016093</v>
      </c>
      <c r="BW59" s="5">
        <v>-52007.859956582353</v>
      </c>
      <c r="BX59" s="5">
        <f t="shared" ref="BX59:BX84" si="506">BU59+BW59</f>
        <v>23651840.256636038</v>
      </c>
      <c r="BY59" s="5">
        <f t="shared" ref="BY59:BY84" si="507">(((BU59+BX59)/2)*$I59)/12</f>
        <v>39784.977916110591</v>
      </c>
      <c r="BZ59" s="5">
        <v>-43531.975374398084</v>
      </c>
      <c r="CA59" s="5">
        <f t="shared" ref="CA59:CA84" si="508">BX59+BZ59</f>
        <v>23608308.281261642</v>
      </c>
      <c r="CB59" s="5">
        <f t="shared" ref="CB59:CB84" si="509">(((BX59+CA59)/2)*$I59)/12</f>
        <v>39704.711946607749</v>
      </c>
      <c r="CC59" s="5">
        <v>-36054.349204864491</v>
      </c>
      <c r="CD59" s="5">
        <f t="shared" ref="CD59:CD84" si="510">CA59+CC59</f>
        <v>23572253.932056777</v>
      </c>
      <c r="CE59" s="5">
        <f t="shared" ref="CE59:CE84" si="511">(((CA59+CD59)/2)*$I59)/12</f>
        <v>39637.849014728163</v>
      </c>
      <c r="CF59" s="5">
        <v>-20025.550761375154</v>
      </c>
      <c r="CG59" s="5">
        <f t="shared" ref="CG59:CG84" si="512">CD59+CF59</f>
        <v>23552228.381295402</v>
      </c>
      <c r="CH59" s="5">
        <f t="shared" ref="CH59:CH84" si="513">(((CD59+CG59)/2)*$I59)/12</f>
        <v>39590.734556923009</v>
      </c>
      <c r="CI59" s="5">
        <v>-41981.281445781569</v>
      </c>
      <c r="CJ59" s="5">
        <f t="shared" ref="CJ59:CJ84" si="514">CG59+CI59</f>
        <v>23510247.099849619</v>
      </c>
      <c r="CK59" s="5">
        <f t="shared" ref="CK59:CK84" si="515">(((CG59+CJ59)/2)*$I59)/12</f>
        <v>39538.64070009705</v>
      </c>
      <c r="CL59" s="5">
        <v>-23797.882844307453</v>
      </c>
      <c r="CM59" s="5">
        <f t="shared" ref="CM59:CM84" si="516">CJ59+CL59</f>
        <v>23486449.217005312</v>
      </c>
      <c r="CN59" s="5">
        <f t="shared" ref="CN59:CN84" si="517">(((CJ59+CM59)/2)*$I59)/12</f>
        <v>39483.377590457596</v>
      </c>
      <c r="CO59" s="5">
        <v>-14204.821153532459</v>
      </c>
      <c r="CP59" s="5">
        <f t="shared" ref="CP59:CP84" si="518">CM59+CO59</f>
        <v>23472244.39585178</v>
      </c>
      <c r="CQ59" s="5">
        <f t="shared" ref="CQ59:CQ84" si="519">(((CM59+CP59)/2)*$I59)/12</f>
        <v>39451.450343885008</v>
      </c>
      <c r="CR59" s="5">
        <v>-33456.003695088366</v>
      </c>
      <c r="CS59" s="5">
        <f t="shared" ref="CS59:CS84" si="520">CP59+CR59</f>
        <v>23438788.39215669</v>
      </c>
      <c r="CT59" s="5">
        <f t="shared" ref="CT59:CT84" si="521">(((CP59+CS59)/2)*$I59)/12</f>
        <v>39411.409011381904</v>
      </c>
      <c r="CU59" s="5">
        <v>1812447.0537809534</v>
      </c>
      <c r="CV59" s="5">
        <f t="shared" ref="CV59:CV84" si="522">CS59+CU59</f>
        <v>25251235.445937645</v>
      </c>
      <c r="CW59" s="5">
        <f t="shared" ref="CW59:CW84" si="523">(((CS59+CV59)/2)*$I59)/12</f>
        <v>40905.994394299421</v>
      </c>
      <c r="CX59" s="5">
        <v>-26238.928076499335</v>
      </c>
      <c r="CY59" s="5">
        <f t="shared" ref="CY59:CY84" si="524">CV59+CX59</f>
        <v>25224996.517861146</v>
      </c>
      <c r="CZ59" s="5">
        <f t="shared" ref="CZ59:CZ84" si="525">(((CV59+CY59)/2)*$I59)/12</f>
        <v>42406.643065577176</v>
      </c>
      <c r="DA59" s="5">
        <v>-32498.621879985523</v>
      </c>
      <c r="DB59" s="5">
        <f t="shared" ref="DB59:DB84" si="526">CY59+DA59</f>
        <v>25192497.895981163</v>
      </c>
      <c r="DC59" s="5">
        <f t="shared" ref="DC59:DC84" si="527">(((CY59+DB59)/2)*$I59)/12</f>
        <v>42357.295833847646</v>
      </c>
      <c r="DD59" s="5">
        <v>-24032.611197069047</v>
      </c>
      <c r="DE59" s="5">
        <f t="shared" ref="DE59:DE84" si="528">DB59+DD59</f>
        <v>25168465.284784093</v>
      </c>
      <c r="DF59" s="5">
        <f t="shared" ref="DF59:DF84" si="529">(((DB59+DE59)/2)*$I59)/12</f>
        <v>42309.80219714206</v>
      </c>
      <c r="DG59" s="5">
        <v>-47388.544469646273</v>
      </c>
      <c r="DH59" s="5">
        <f t="shared" ref="DH59:DH84" si="530">DE59+DG59</f>
        <v>25121076.740314446</v>
      </c>
      <c r="DI59" s="5">
        <f t="shared" ref="DI59:DI84" si="531">(((DE59+DH59)/2)*$I59)/12</f>
        <v>42249.799076111522</v>
      </c>
      <c r="DJ59" s="5">
        <v>-22485.040035711972</v>
      </c>
      <c r="DK59" s="5">
        <f t="shared" ref="DK59:DK84" si="532">DH59+DJ59</f>
        <v>25098591.700278733</v>
      </c>
      <c r="DL59" s="5">
        <f t="shared" ref="DL59:DL84" si="533">(((DH59+DK59)/2)*$I59)/12</f>
        <v>42191.096117460482</v>
      </c>
      <c r="DM59" s="5">
        <v>18690.347475262221</v>
      </c>
      <c r="DN59" s="5">
        <f t="shared" ref="DN59:DN84" si="534">DK59+DM59</f>
        <v>25117282.047753993</v>
      </c>
      <c r="DO59" s="5">
        <f t="shared" ref="DO59:DO84" si="535">(((DK59+DN59)/2)*$I59)/12</f>
        <v>42187.908078918495</v>
      </c>
      <c r="DP59" s="5">
        <v>53781.813696995341</v>
      </c>
      <c r="DQ59" s="5">
        <f t="shared" ref="DQ59:DQ84" si="536">DN59+DP59</f>
        <v>25171063.861450989</v>
      </c>
      <c r="DR59" s="5">
        <f t="shared" ref="DR59:DR84" si="537">(((DN59+DQ59)/2)*$I59)/12</f>
        <v>42248.794182168574</v>
      </c>
      <c r="DS59" s="5">
        <v>-31405.420088020222</v>
      </c>
      <c r="DT59" s="5">
        <f t="shared" ref="DT59:DT84" si="538">DQ59+DS59</f>
        <v>25139658.44136297</v>
      </c>
      <c r="DU59" s="5">
        <f t="shared" ref="DU59:DU84" si="539">(((DQ59+DT59)/2)*$I59)/12</f>
        <v>42267.593282258917</v>
      </c>
      <c r="DV59" s="5">
        <v>333600.88017654436</v>
      </c>
      <c r="DW59" s="5">
        <f t="shared" ref="DW59:DW84" si="540">DT59+DV59</f>
        <v>25473259.321539514</v>
      </c>
      <c r="DX59" s="5">
        <f t="shared" ref="DX59:DX84" si="541">(((DT59+DW59)/2)*$I59)/12</f>
        <v>42521.477031370836</v>
      </c>
      <c r="DY59" s="5">
        <v>197296.00247911035</v>
      </c>
      <c r="DZ59" s="5">
        <f t="shared" ref="DZ59:DZ84" si="542">DW59+DY59</f>
        <v>25670555.324018624</v>
      </c>
      <c r="EA59" s="5">
        <f t="shared" ref="EA59:EA84" si="543">(((DW59+DZ59)/2)*$I59)/12</f>
        <v>42967.49991642993</v>
      </c>
      <c r="EB59" s="5">
        <v>-22484.935758206957</v>
      </c>
      <c r="EC59" s="5">
        <f t="shared" ref="EC59:EC84" si="544">DZ59+EB59</f>
        <v>25648070.388260417</v>
      </c>
      <c r="ED59" s="5">
        <f t="shared" ref="ED59:ED84" si="545">(((DZ59+EC59)/2)*$I59)/12</f>
        <v>43114.364098282145</v>
      </c>
      <c r="EE59" s="5">
        <v>2215138.4544703532</v>
      </c>
      <c r="EF59" s="5">
        <f t="shared" ref="EF59:EF84" si="546">EC59+EE59</f>
        <v>27863208.842730768</v>
      </c>
      <c r="EG59" s="5">
        <f t="shared" ref="EG59:EG84" si="547">(((EC59+EF59)/2)*$I59)/12</f>
        <v>44956.480110451892</v>
      </c>
      <c r="EI59" s="138">
        <f t="shared" ref="EI59:EI84" ca="1" si="548">SUMIF($BO$6:$CW$7,"Depreciation Expense",$BO59:$CW59)</f>
        <v>477360.91061718739</v>
      </c>
      <c r="EJ59" s="138">
        <f t="shared" ref="EJ59:EJ84" ca="1" si="549">EK59-EI59</f>
        <v>34417.842372832238</v>
      </c>
      <c r="EK59" s="138">
        <f t="shared" ref="EK59:EK84" ca="1" si="550">SUMIF($CY$6:$EG$7,"Depreciation Expense",$CY59:$EG59)</f>
        <v>511778.75299001962</v>
      </c>
    </row>
    <row r="60" spans="1:141" x14ac:dyDescent="0.2">
      <c r="A60" s="109" t="s">
        <v>100</v>
      </c>
      <c r="B60" s="109" t="str">
        <f t="shared" ref="B60:B84" si="551">C60</f>
        <v>OR</v>
      </c>
      <c r="C60" s="109" t="s">
        <v>33</v>
      </c>
      <c r="D60" s="109" t="s">
        <v>77</v>
      </c>
      <c r="E60" s="109" t="s">
        <v>108</v>
      </c>
      <c r="F60" s="109" t="str">
        <f t="shared" si="461"/>
        <v>DGNLPOR</v>
      </c>
      <c r="G60" s="109" t="str">
        <f t="shared" si="462"/>
        <v>GNLPOR</v>
      </c>
      <c r="H60" s="15"/>
      <c r="I60" s="15">
        <v>2.3228782932807262E-2</v>
      </c>
      <c r="J60" s="5">
        <v>211441683.24999997</v>
      </c>
      <c r="K60" s="5">
        <f t="shared" si="463"/>
        <v>409294.41359680315</v>
      </c>
      <c r="L60" s="5">
        <v>303383.2853333333</v>
      </c>
      <c r="M60" s="5">
        <f t="shared" si="464"/>
        <v>211745066.53533331</v>
      </c>
      <c r="N60" s="5">
        <f t="shared" si="465"/>
        <v>409588.04795015528</v>
      </c>
      <c r="O60" s="5">
        <v>1915968.0253333342</v>
      </c>
      <c r="P60" s="5">
        <f t="shared" si="466"/>
        <v>213661034.56066665</v>
      </c>
      <c r="Q60" s="5">
        <f t="shared" si="467"/>
        <v>411736.0825271185</v>
      </c>
      <c r="R60" s="5">
        <v>47310.815333333449</v>
      </c>
      <c r="S60" s="5">
        <f t="shared" si="468"/>
        <v>213708345.37599999</v>
      </c>
      <c r="T60" s="5">
        <f t="shared" si="469"/>
        <v>413636.27327821933</v>
      </c>
      <c r="U60" s="5">
        <v>1805716.8853333336</v>
      </c>
      <c r="V60" s="5">
        <f t="shared" si="470"/>
        <v>215514062.26133332</v>
      </c>
      <c r="W60" s="5">
        <f t="shared" si="471"/>
        <v>415429.75570435537</v>
      </c>
      <c r="X60" s="5">
        <v>561876.26533333329</v>
      </c>
      <c r="Y60" s="5">
        <f t="shared" si="472"/>
        <v>216075938.52666664</v>
      </c>
      <c r="Z60" s="5">
        <f t="shared" si="473"/>
        <v>417721.26851144031</v>
      </c>
      <c r="AA60" s="5">
        <v>1193325.3253333333</v>
      </c>
      <c r="AB60" s="5">
        <f t="shared" si="474"/>
        <v>217269263.85199997</v>
      </c>
      <c r="AC60" s="5">
        <f t="shared" si="475"/>
        <v>419420.06837614503</v>
      </c>
      <c r="AD60" s="5">
        <v>-568069.23050757742</v>
      </c>
      <c r="AE60" s="5">
        <f t="shared" si="476"/>
        <v>216701194.62149239</v>
      </c>
      <c r="AF60" s="5">
        <f t="shared" si="477"/>
        <v>420025.23246381682</v>
      </c>
      <c r="AG60" s="5">
        <v>-572198.43286911922</v>
      </c>
      <c r="AH60" s="5">
        <f t="shared" si="478"/>
        <v>216128996.18862328</v>
      </c>
      <c r="AI60" s="5">
        <f t="shared" si="479"/>
        <v>418921.60621223855</v>
      </c>
      <c r="AJ60" s="5">
        <v>-548508.9750472313</v>
      </c>
      <c r="AK60" s="5">
        <f t="shared" si="480"/>
        <v>215580487.21357605</v>
      </c>
      <c r="AL60" s="5">
        <f t="shared" si="481"/>
        <v>417836.91166600195</v>
      </c>
      <c r="AM60" s="5">
        <v>-557459.33354410063</v>
      </c>
      <c r="AN60" s="5">
        <f t="shared" si="482"/>
        <v>215023027.88003194</v>
      </c>
      <c r="AO60" s="5">
        <f t="shared" si="483"/>
        <v>416766.48259221733</v>
      </c>
      <c r="AP60" s="5">
        <v>-492456.49341696309</v>
      </c>
      <c r="AQ60" s="5">
        <f t="shared" si="484"/>
        <v>214530571.38661498</v>
      </c>
      <c r="AR60" s="5">
        <f t="shared" si="485"/>
        <v>415750.30480712577</v>
      </c>
      <c r="AS60" s="5">
        <v>-498001.13396907551</v>
      </c>
      <c r="AT60" s="5">
        <f t="shared" si="486"/>
        <v>214032570.25264591</v>
      </c>
      <c r="AU60" s="5">
        <f t="shared" si="487"/>
        <v>414791.67458918015</v>
      </c>
      <c r="AV60" s="5">
        <v>-346138.18865065573</v>
      </c>
      <c r="AW60" s="5">
        <f t="shared" si="488"/>
        <v>213686432.06399524</v>
      </c>
      <c r="AX60" s="5">
        <f t="shared" si="489"/>
        <v>413974.66087708931</v>
      </c>
      <c r="AY60" s="5">
        <v>-318133.90177697671</v>
      </c>
      <c r="AZ60" s="5">
        <f t="shared" si="490"/>
        <v>213368298.16221827</v>
      </c>
      <c r="BA60" s="5">
        <f t="shared" si="491"/>
        <v>413331.73453555326</v>
      </c>
      <c r="BB60" s="5">
        <v>-111741.38520604564</v>
      </c>
      <c r="BC60" s="5">
        <f t="shared" si="492"/>
        <v>213256556.77701223</v>
      </c>
      <c r="BD60" s="5">
        <f t="shared" si="493"/>
        <v>412915.67288015713</v>
      </c>
      <c r="BE60" s="5">
        <v>197098.76616349327</v>
      </c>
      <c r="BF60" s="5">
        <f t="shared" si="494"/>
        <v>213453655.54317573</v>
      </c>
      <c r="BG60" s="5">
        <f t="shared" si="495"/>
        <v>412998.28738323931</v>
      </c>
      <c r="BH60" s="5">
        <v>-376263.42293634871</v>
      </c>
      <c r="BI60" s="5">
        <f t="shared" si="496"/>
        <v>213077392.12023938</v>
      </c>
      <c r="BJ60" s="5">
        <f t="shared" si="497"/>
        <v>412824.88001151406</v>
      </c>
      <c r="BK60" s="5">
        <v>10320322.916059928</v>
      </c>
      <c r="BL60" s="5">
        <f t="shared" si="498"/>
        <v>223397715.03629932</v>
      </c>
      <c r="BM60" s="5">
        <f t="shared" si="499"/>
        <v>422449.39665470948</v>
      </c>
      <c r="BN60" s="5">
        <v>-572315.80629848712</v>
      </c>
      <c r="BO60" s="5">
        <f t="shared" si="500"/>
        <v>222825399.23000082</v>
      </c>
      <c r="BP60" s="5">
        <f t="shared" si="501"/>
        <v>431884.16087054741</v>
      </c>
      <c r="BQ60" s="5">
        <v>-565358.07759263646</v>
      </c>
      <c r="BR60" s="5">
        <f t="shared" si="502"/>
        <v>222260041.15240818</v>
      </c>
      <c r="BS60" s="5">
        <f t="shared" si="503"/>
        <v>430783.04504982941</v>
      </c>
      <c r="BT60" s="5">
        <v>-537273.326932</v>
      </c>
      <c r="BU60" s="5">
        <f t="shared" si="504"/>
        <v>221722767.82547617</v>
      </c>
      <c r="BV60" s="5">
        <f t="shared" si="505"/>
        <v>429715.84565188776</v>
      </c>
      <c r="BW60" s="5">
        <v>-503576.62120430398</v>
      </c>
      <c r="BX60" s="5">
        <f t="shared" si="506"/>
        <v>221219191.20427185</v>
      </c>
      <c r="BY60" s="5">
        <f t="shared" si="507"/>
        <v>428708.44242226769</v>
      </c>
      <c r="BZ60" s="5">
        <v>-419409.34119768121</v>
      </c>
      <c r="CA60" s="5">
        <f t="shared" si="508"/>
        <v>220799781.86307418</v>
      </c>
      <c r="CB60" s="5">
        <f t="shared" si="509"/>
        <v>427815.11573182332</v>
      </c>
      <c r="CC60" s="5">
        <v>-446130.18105639267</v>
      </c>
      <c r="CD60" s="5">
        <f t="shared" si="510"/>
        <v>220353651.6820178</v>
      </c>
      <c r="CE60" s="5">
        <f t="shared" si="511"/>
        <v>426977.3894950648</v>
      </c>
      <c r="CF60" s="5">
        <v>-263968.18445167306</v>
      </c>
      <c r="CG60" s="5">
        <f t="shared" si="512"/>
        <v>220089683.49756613</v>
      </c>
      <c r="CH60" s="5">
        <f t="shared" si="513"/>
        <v>426290.10946200945</v>
      </c>
      <c r="CI60" s="5">
        <v>-167563.80905607669</v>
      </c>
      <c r="CJ60" s="5">
        <f t="shared" si="514"/>
        <v>219922119.68851006</v>
      </c>
      <c r="CK60" s="5">
        <f t="shared" si="515"/>
        <v>425872.44433676969</v>
      </c>
      <c r="CL60" s="5">
        <v>-349952.14797032368</v>
      </c>
      <c r="CM60" s="5">
        <f t="shared" si="516"/>
        <v>219572167.54053974</v>
      </c>
      <c r="CN60" s="5">
        <f t="shared" si="517"/>
        <v>425371.55826051853</v>
      </c>
      <c r="CO60" s="5">
        <v>574866.20695830928</v>
      </c>
      <c r="CP60" s="5">
        <f t="shared" si="518"/>
        <v>220147033.74749807</v>
      </c>
      <c r="CQ60" s="5">
        <f t="shared" si="519"/>
        <v>425589.24492113385</v>
      </c>
      <c r="CR60" s="5">
        <v>-200799.4803454483</v>
      </c>
      <c r="CS60" s="5">
        <f t="shared" si="520"/>
        <v>219946234.26715261</v>
      </c>
      <c r="CT60" s="5">
        <f t="shared" si="521"/>
        <v>425951.29137092043</v>
      </c>
      <c r="CU60" s="5">
        <v>50076379.390240356</v>
      </c>
      <c r="CV60" s="5">
        <f t="shared" si="522"/>
        <v>270022613.65739298</v>
      </c>
      <c r="CW60" s="5">
        <f t="shared" si="523"/>
        <v>474224.16717820504</v>
      </c>
      <c r="CX60" s="5">
        <v>-576386.24695011391</v>
      </c>
      <c r="CY60" s="5">
        <f t="shared" si="524"/>
        <v>269446227.41044289</v>
      </c>
      <c r="CZ60" s="5">
        <f t="shared" si="525"/>
        <v>522133.52534074406</v>
      </c>
      <c r="DA60" s="5">
        <v>-569161.06312004873</v>
      </c>
      <c r="DB60" s="5">
        <f t="shared" si="526"/>
        <v>268877066.34732282</v>
      </c>
      <c r="DC60" s="5">
        <f t="shared" si="527"/>
        <v>521024.78909887414</v>
      </c>
      <c r="DD60" s="5">
        <v>-547724.16563177574</v>
      </c>
      <c r="DE60" s="5">
        <f t="shared" si="528"/>
        <v>268329342.18169105</v>
      </c>
      <c r="DF60" s="5">
        <f t="shared" si="529"/>
        <v>519943.79390972684</v>
      </c>
      <c r="DG60" s="5">
        <v>-500073.62805319671</v>
      </c>
      <c r="DH60" s="5">
        <f t="shared" si="530"/>
        <v>267829268.55363786</v>
      </c>
      <c r="DI60" s="5">
        <f t="shared" si="531"/>
        <v>518929.66609693581</v>
      </c>
      <c r="DJ60" s="5">
        <v>-415081.8675834625</v>
      </c>
      <c r="DK60" s="5">
        <f t="shared" si="532"/>
        <v>267414186.68605441</v>
      </c>
      <c r="DL60" s="5">
        <f t="shared" si="533"/>
        <v>518043.91824868968</v>
      </c>
      <c r="DM60" s="5">
        <v>-326963.85890698637</v>
      </c>
      <c r="DN60" s="5">
        <f t="shared" si="534"/>
        <v>267087222.82714742</v>
      </c>
      <c r="DO60" s="5">
        <f t="shared" si="535"/>
        <v>517325.71745257033</v>
      </c>
      <c r="DP60" s="5">
        <v>-95689.17856606876</v>
      </c>
      <c r="DQ60" s="5">
        <f t="shared" si="536"/>
        <v>266991533.64858136</v>
      </c>
      <c r="DR60" s="5">
        <f t="shared" si="537"/>
        <v>516916.64596659719</v>
      </c>
      <c r="DS60" s="5">
        <v>-51798.173312785686</v>
      </c>
      <c r="DT60" s="5">
        <f t="shared" si="538"/>
        <v>266939735.47526857</v>
      </c>
      <c r="DU60" s="5">
        <f t="shared" si="539"/>
        <v>516773.89797984198</v>
      </c>
      <c r="DV60" s="5">
        <v>-205414.59656202968</v>
      </c>
      <c r="DW60" s="5">
        <f t="shared" si="540"/>
        <v>266734320.87870654</v>
      </c>
      <c r="DX60" s="5">
        <f t="shared" si="541"/>
        <v>516524.95049655158</v>
      </c>
      <c r="DY60" s="5">
        <v>-205175.43950482272</v>
      </c>
      <c r="DZ60" s="5">
        <f t="shared" si="542"/>
        <v>266529145.43920171</v>
      </c>
      <c r="EA60" s="5">
        <f t="shared" si="543"/>
        <v>516127.55437896115</v>
      </c>
      <c r="EB60" s="5">
        <v>-447744.29316870368</v>
      </c>
      <c r="EC60" s="5">
        <f t="shared" si="544"/>
        <v>266081401.14603302</v>
      </c>
      <c r="ED60" s="5">
        <f t="shared" si="545"/>
        <v>515495.61559801036</v>
      </c>
      <c r="EE60" s="5">
        <v>89702743.869592071</v>
      </c>
      <c r="EF60" s="5">
        <f t="shared" si="546"/>
        <v>355784145.01562512</v>
      </c>
      <c r="EG60" s="5">
        <f t="shared" si="547"/>
        <v>601882.49104919971</v>
      </c>
      <c r="EI60" s="138">
        <f t="shared" ca="1" si="548"/>
        <v>5179182.8147509778</v>
      </c>
      <c r="EJ60" s="138">
        <f t="shared" ca="1" si="549"/>
        <v>1121939.7508657258</v>
      </c>
      <c r="EK60" s="138">
        <f t="shared" ca="1" si="550"/>
        <v>6301122.5656167036</v>
      </c>
    </row>
    <row r="61" spans="1:141" x14ac:dyDescent="0.2">
      <c r="A61" s="109" t="s">
        <v>101</v>
      </c>
      <c r="B61" s="109" t="str">
        <f t="shared" si="551"/>
        <v>WA</v>
      </c>
      <c r="C61" s="109" t="s">
        <v>27</v>
      </c>
      <c r="D61" s="109" t="s">
        <v>77</v>
      </c>
      <c r="E61" s="109" t="s">
        <v>108</v>
      </c>
      <c r="F61" s="109" t="str">
        <f t="shared" si="461"/>
        <v>DGNLPWA</v>
      </c>
      <c r="G61" s="109" t="str">
        <f t="shared" si="462"/>
        <v>GNLPWA</v>
      </c>
      <c r="H61" s="15"/>
      <c r="I61" s="15">
        <v>2.364923828385098E-2</v>
      </c>
      <c r="J61" s="5">
        <v>46969916.589999996</v>
      </c>
      <c r="K61" s="5">
        <f t="shared" si="463"/>
        <v>92566.895800792947</v>
      </c>
      <c r="L61" s="5">
        <v>746330.39616666664</v>
      </c>
      <c r="M61" s="5">
        <f t="shared" si="464"/>
        <v>47716246.986166663</v>
      </c>
      <c r="N61" s="5">
        <f t="shared" si="465"/>
        <v>93302.318524852381</v>
      </c>
      <c r="O61" s="5">
        <v>257343.67616666661</v>
      </c>
      <c r="P61" s="5">
        <f t="shared" si="466"/>
        <v>47973590.662333332</v>
      </c>
      <c r="Q61" s="5">
        <f t="shared" si="467"/>
        <v>94291.323828849636</v>
      </c>
      <c r="R61" s="5">
        <v>-57978.233833333325</v>
      </c>
      <c r="S61" s="5">
        <f t="shared" si="468"/>
        <v>47915612.428499997</v>
      </c>
      <c r="T61" s="5">
        <f t="shared" si="469"/>
        <v>94487.775530987405</v>
      </c>
      <c r="U61" s="5">
        <v>-34921.853833333327</v>
      </c>
      <c r="V61" s="5">
        <f t="shared" si="470"/>
        <v>47880690.574666664</v>
      </c>
      <c r="W61" s="5">
        <f t="shared" si="471"/>
        <v>94396.233184744895</v>
      </c>
      <c r="X61" s="5">
        <v>199929.06616666669</v>
      </c>
      <c r="Y61" s="5">
        <f t="shared" si="472"/>
        <v>48080619.640833333</v>
      </c>
      <c r="Z61" s="5">
        <f t="shared" si="473"/>
        <v>94558.828804870951</v>
      </c>
      <c r="AA61" s="5">
        <v>-64778.463833333328</v>
      </c>
      <c r="AB61" s="5">
        <f t="shared" si="474"/>
        <v>48015841.177000001</v>
      </c>
      <c r="AC61" s="5">
        <f t="shared" si="475"/>
        <v>94692.004171487075</v>
      </c>
      <c r="AD61" s="5">
        <v>-99720.643610596133</v>
      </c>
      <c r="AE61" s="5">
        <f t="shared" si="476"/>
        <v>47916120.533389404</v>
      </c>
      <c r="AF61" s="5">
        <f t="shared" si="477"/>
        <v>94529.909230261153</v>
      </c>
      <c r="AG61" s="5">
        <v>-101495.90403952634</v>
      </c>
      <c r="AH61" s="5">
        <f t="shared" si="478"/>
        <v>47814624.62934988</v>
      </c>
      <c r="AI61" s="5">
        <f t="shared" si="479"/>
        <v>94331.63347684317</v>
      </c>
      <c r="AJ61" s="5">
        <v>-96947.3710846092</v>
      </c>
      <c r="AK61" s="5">
        <f t="shared" si="480"/>
        <v>47717677.258265272</v>
      </c>
      <c r="AL61" s="5">
        <f t="shared" si="481"/>
        <v>94136.09046437488</v>
      </c>
      <c r="AM61" s="5">
        <v>-102822.43417857855</v>
      </c>
      <c r="AN61" s="5">
        <f t="shared" si="482"/>
        <v>47614854.824086696</v>
      </c>
      <c r="AO61" s="5">
        <f t="shared" si="483"/>
        <v>93939.240309100423</v>
      </c>
      <c r="AP61" s="5">
        <v>-90581.649288419751</v>
      </c>
      <c r="AQ61" s="5">
        <f t="shared" si="484"/>
        <v>47524273.174798273</v>
      </c>
      <c r="AR61" s="5">
        <f t="shared" si="485"/>
        <v>93748.66284014289</v>
      </c>
      <c r="AS61" s="5">
        <v>-82396.694787946632</v>
      </c>
      <c r="AT61" s="5">
        <f t="shared" si="486"/>
        <v>47441876.480010323</v>
      </c>
      <c r="AU61" s="5">
        <f t="shared" si="487"/>
        <v>93578.212586934213</v>
      </c>
      <c r="AV61" s="5">
        <v>-58130.001234470728</v>
      </c>
      <c r="AW61" s="5">
        <f t="shared" si="488"/>
        <v>47383746.478775851</v>
      </c>
      <c r="AX61" s="5">
        <f t="shared" si="489"/>
        <v>93439.739698622681</v>
      </c>
      <c r="AY61" s="5">
        <v>-87540.865612273774</v>
      </c>
      <c r="AZ61" s="5">
        <f t="shared" si="490"/>
        <v>47296205.613163576</v>
      </c>
      <c r="BA61" s="5">
        <f t="shared" si="491"/>
        <v>93296.197821911264</v>
      </c>
      <c r="BB61" s="5">
        <v>-65335.244742773029</v>
      </c>
      <c r="BC61" s="5">
        <f t="shared" si="492"/>
        <v>47230870.368420802</v>
      </c>
      <c r="BD61" s="5">
        <f t="shared" si="493"/>
        <v>93145.556006840648</v>
      </c>
      <c r="BE61" s="5">
        <v>-49782.864137382334</v>
      </c>
      <c r="BF61" s="5">
        <f t="shared" si="494"/>
        <v>47181087.504283421</v>
      </c>
      <c r="BG61" s="5">
        <f t="shared" si="495"/>
        <v>93032.120357353459</v>
      </c>
      <c r="BH61" s="5">
        <v>-74124.369549104827</v>
      </c>
      <c r="BI61" s="5">
        <f t="shared" si="496"/>
        <v>47106963.134734318</v>
      </c>
      <c r="BJ61" s="5">
        <f t="shared" si="497"/>
        <v>92910.024036747418</v>
      </c>
      <c r="BK61" s="5">
        <v>1904703.9802432011</v>
      </c>
      <c r="BL61" s="5">
        <f t="shared" si="498"/>
        <v>49011667.114977516</v>
      </c>
      <c r="BM61" s="5">
        <f t="shared" si="499"/>
        <v>94713.849595533437</v>
      </c>
      <c r="BN61" s="5">
        <v>-98742.662967449316</v>
      </c>
      <c r="BO61" s="5">
        <f t="shared" si="500"/>
        <v>48912924.452010065</v>
      </c>
      <c r="BP61" s="5">
        <f t="shared" si="501"/>
        <v>96493.416659019727</v>
      </c>
      <c r="BQ61" s="5">
        <v>-99339.293937742652</v>
      </c>
      <c r="BR61" s="5">
        <f t="shared" si="502"/>
        <v>48813585.158072323</v>
      </c>
      <c r="BS61" s="5">
        <f t="shared" si="503"/>
        <v>96298.229684078789</v>
      </c>
      <c r="BT61" s="5">
        <v>-92946.975337590105</v>
      </c>
      <c r="BU61" s="5">
        <f t="shared" si="504"/>
        <v>48720638.182734735</v>
      </c>
      <c r="BV61" s="5">
        <f t="shared" si="505"/>
        <v>96108.753692378581</v>
      </c>
      <c r="BW61" s="5">
        <v>-96471.690247655439</v>
      </c>
      <c r="BX61" s="5">
        <f t="shared" si="506"/>
        <v>48624166.49248708</v>
      </c>
      <c r="BY61" s="5">
        <f t="shared" si="507"/>
        <v>95922.103394135484</v>
      </c>
      <c r="BZ61" s="5">
        <v>-59582.195355963486</v>
      </c>
      <c r="CA61" s="5">
        <f t="shared" si="508"/>
        <v>48564584.297131114</v>
      </c>
      <c r="CB61" s="5">
        <f t="shared" si="509"/>
        <v>95768.330247228791</v>
      </c>
      <c r="CC61" s="5">
        <v>-52355.197521068039</v>
      </c>
      <c r="CD61" s="5">
        <f t="shared" si="510"/>
        <v>48512229.099610046</v>
      </c>
      <c r="CE61" s="5">
        <f t="shared" si="511"/>
        <v>95658.028827352857</v>
      </c>
      <c r="CF61" s="5">
        <v>-24708.712411616332</v>
      </c>
      <c r="CG61" s="5">
        <f t="shared" si="512"/>
        <v>48487520.387198426</v>
      </c>
      <c r="CH61" s="5">
        <f t="shared" si="513"/>
        <v>95582.091211974403</v>
      </c>
      <c r="CI61" s="5">
        <v>-58024.169666534086</v>
      </c>
      <c r="CJ61" s="5">
        <f t="shared" si="514"/>
        <v>48429496.21753189</v>
      </c>
      <c r="CK61" s="5">
        <f t="shared" si="515"/>
        <v>95500.56747688372</v>
      </c>
      <c r="CL61" s="5">
        <v>-34124.953080740917</v>
      </c>
      <c r="CM61" s="5">
        <f t="shared" si="516"/>
        <v>48395371.264451146</v>
      </c>
      <c r="CN61" s="5">
        <f t="shared" si="517"/>
        <v>95409.76512015464</v>
      </c>
      <c r="CO61" s="5">
        <v>-38423.051230946963</v>
      </c>
      <c r="CP61" s="5">
        <f t="shared" si="518"/>
        <v>48356948.213220201</v>
      </c>
      <c r="CQ61" s="5">
        <f t="shared" si="519"/>
        <v>95338.277410113602</v>
      </c>
      <c r="CR61" s="5">
        <v>-63380.284091800655</v>
      </c>
      <c r="CS61" s="5">
        <f t="shared" si="520"/>
        <v>48293567.929128401</v>
      </c>
      <c r="CT61" s="5">
        <f t="shared" si="521"/>
        <v>95237.961937816159</v>
      </c>
      <c r="CU61" s="5">
        <v>3691267.1970070791</v>
      </c>
      <c r="CV61" s="5">
        <f t="shared" si="522"/>
        <v>51984835.126135483</v>
      </c>
      <c r="CW61" s="5">
        <f t="shared" si="523"/>
        <v>98812.827024082726</v>
      </c>
      <c r="CX61" s="5">
        <v>-76991.345975807519</v>
      </c>
      <c r="CY61" s="5">
        <f t="shared" si="524"/>
        <v>51907843.780159675</v>
      </c>
      <c r="CZ61" s="5">
        <f t="shared" si="525"/>
        <v>102374.27997510803</v>
      </c>
      <c r="DA61" s="5">
        <v>-83500.91079669485</v>
      </c>
      <c r="DB61" s="5">
        <f t="shared" si="526"/>
        <v>51824342.86936298</v>
      </c>
      <c r="DC61" s="5">
        <f t="shared" si="527"/>
        <v>102216.13332414445</v>
      </c>
      <c r="DD61" s="5">
        <v>-73735.340797144832</v>
      </c>
      <c r="DE61" s="5">
        <f t="shared" si="528"/>
        <v>51750607.528565839</v>
      </c>
      <c r="DF61" s="5">
        <f t="shared" si="529"/>
        <v>102061.19509161102</v>
      </c>
      <c r="DG61" s="5">
        <v>-97912.889644280687</v>
      </c>
      <c r="DH61" s="5">
        <f t="shared" si="530"/>
        <v>51652694.638921559</v>
      </c>
      <c r="DI61" s="5">
        <f t="shared" si="531"/>
        <v>101892.05551233143</v>
      </c>
      <c r="DJ61" s="5">
        <v>-67961.033461118132</v>
      </c>
      <c r="DK61" s="5">
        <f t="shared" si="532"/>
        <v>51584733.605460443</v>
      </c>
      <c r="DL61" s="5">
        <f t="shared" si="533"/>
        <v>101728.60584847321</v>
      </c>
      <c r="DM61" s="5">
        <v>-26834.623802817325</v>
      </c>
      <c r="DN61" s="5">
        <f t="shared" si="534"/>
        <v>51557898.981657624</v>
      </c>
      <c r="DO61" s="5">
        <f t="shared" si="535"/>
        <v>101635.19563651866</v>
      </c>
      <c r="DP61" s="5">
        <v>18815.580072028766</v>
      </c>
      <c r="DQ61" s="5">
        <f t="shared" si="536"/>
        <v>51576714.561729655</v>
      </c>
      <c r="DR61" s="5">
        <f t="shared" si="537"/>
        <v>101627.29379168543</v>
      </c>
      <c r="DS61" s="5">
        <v>-76564.187179582426</v>
      </c>
      <c r="DT61" s="5">
        <f t="shared" si="538"/>
        <v>51500150.374550074</v>
      </c>
      <c r="DU61" s="5">
        <f t="shared" si="539"/>
        <v>101570.38918460014</v>
      </c>
      <c r="DV61" s="5">
        <v>885.00718003867951</v>
      </c>
      <c r="DW61" s="5">
        <f t="shared" si="540"/>
        <v>51501035.381730109</v>
      </c>
      <c r="DX61" s="5">
        <f t="shared" si="541"/>
        <v>101495.81606122782</v>
      </c>
      <c r="DY61" s="5">
        <v>7059.9679360876617</v>
      </c>
      <c r="DZ61" s="5">
        <f t="shared" si="542"/>
        <v>51508095.349666201</v>
      </c>
      <c r="EA61" s="5">
        <f t="shared" si="543"/>
        <v>101503.6449199645</v>
      </c>
      <c r="EB61" s="5">
        <v>-74068.947430768341</v>
      </c>
      <c r="EC61" s="5">
        <f t="shared" si="544"/>
        <v>51434026.402235433</v>
      </c>
      <c r="ED61" s="5">
        <f t="shared" si="545"/>
        <v>101437.61528149671</v>
      </c>
      <c r="EE61" s="5">
        <v>3560766.2072616238</v>
      </c>
      <c r="EF61" s="5">
        <f t="shared" si="546"/>
        <v>54994792.609497055</v>
      </c>
      <c r="EG61" s="5">
        <f t="shared" si="547"/>
        <v>104873.35421155463</v>
      </c>
      <c r="EI61" s="138">
        <f t="shared" ca="1" si="548"/>
        <v>1152130.3526852194</v>
      </c>
      <c r="EJ61" s="138">
        <f t="shared" ca="1" si="549"/>
        <v>72285.226153496653</v>
      </c>
      <c r="EK61" s="138">
        <f t="shared" ca="1" si="550"/>
        <v>1224415.578838716</v>
      </c>
    </row>
    <row r="62" spans="1:141" x14ac:dyDescent="0.2">
      <c r="A62" s="109" t="s">
        <v>102</v>
      </c>
      <c r="B62" s="109" t="str">
        <f t="shared" si="551"/>
        <v>WYP</v>
      </c>
      <c r="C62" s="109" t="s">
        <v>35</v>
      </c>
      <c r="D62" s="109" t="s">
        <v>77</v>
      </c>
      <c r="E62" s="109" t="s">
        <v>108</v>
      </c>
      <c r="F62" s="109" t="str">
        <f t="shared" si="461"/>
        <v>DGNLPWYP</v>
      </c>
      <c r="G62" s="109" t="str">
        <f t="shared" si="462"/>
        <v>GNLPWYP</v>
      </c>
      <c r="H62" s="15"/>
      <c r="I62" s="15">
        <v>2.4755450225654233E-2</v>
      </c>
      <c r="J62" s="5">
        <v>87527762.86999999</v>
      </c>
      <c r="K62" s="5">
        <f t="shared" si="463"/>
        <v>180565.76475759596</v>
      </c>
      <c r="L62" s="5">
        <v>1402470.5788333334</v>
      </c>
      <c r="M62" s="5">
        <f t="shared" si="464"/>
        <v>88930233.448833317</v>
      </c>
      <c r="N62" s="5">
        <f t="shared" si="465"/>
        <v>182012.38103289812</v>
      </c>
      <c r="O62" s="5">
        <v>1459867.0188333329</v>
      </c>
      <c r="P62" s="5">
        <f t="shared" si="466"/>
        <v>90390100.467666656</v>
      </c>
      <c r="Q62" s="5">
        <f t="shared" si="467"/>
        <v>184964.81669656714</v>
      </c>
      <c r="R62" s="5">
        <v>288505.00883333338</v>
      </c>
      <c r="S62" s="5">
        <f t="shared" si="468"/>
        <v>90678605.47649999</v>
      </c>
      <c r="T62" s="5">
        <f t="shared" si="469"/>
        <v>186768.22239268501</v>
      </c>
      <c r="U62" s="5">
        <v>542989.98883333337</v>
      </c>
      <c r="V62" s="5">
        <f t="shared" si="470"/>
        <v>91221595.465333328</v>
      </c>
      <c r="W62" s="5">
        <f t="shared" si="471"/>
        <v>187625.8904355024</v>
      </c>
      <c r="X62" s="5">
        <v>500810.74883333349</v>
      </c>
      <c r="Y62" s="5">
        <f t="shared" si="472"/>
        <v>91722406.214166656</v>
      </c>
      <c r="Z62" s="5">
        <f t="shared" si="473"/>
        <v>188702.54698578609</v>
      </c>
      <c r="AA62" s="5">
        <v>5346175.9888333324</v>
      </c>
      <c r="AB62" s="5">
        <f t="shared" si="474"/>
        <v>97068582.202999994</v>
      </c>
      <c r="AC62" s="5">
        <f t="shared" si="475"/>
        <v>194733.57986721807</v>
      </c>
      <c r="AD62" s="5">
        <v>408623.576552907</v>
      </c>
      <c r="AE62" s="5">
        <f t="shared" si="476"/>
        <v>97477205.779552907</v>
      </c>
      <c r="AF62" s="5">
        <f t="shared" si="477"/>
        <v>200669.52379219874</v>
      </c>
      <c r="AG62" s="5">
        <v>88343.997763380263</v>
      </c>
      <c r="AH62" s="5">
        <f t="shared" si="478"/>
        <v>97565549.777316287</v>
      </c>
      <c r="AI62" s="5">
        <f t="shared" si="479"/>
        <v>201182.1344609384</v>
      </c>
      <c r="AJ62" s="5">
        <v>131545.22111729762</v>
      </c>
      <c r="AK62" s="5">
        <f t="shared" si="480"/>
        <v>97697094.99843359</v>
      </c>
      <c r="AL62" s="5">
        <f t="shared" si="481"/>
        <v>201408.9451531533</v>
      </c>
      <c r="AM62" s="5">
        <v>129767.76473801109</v>
      </c>
      <c r="AN62" s="5">
        <f t="shared" si="482"/>
        <v>97826862.763171598</v>
      </c>
      <c r="AO62" s="5">
        <f t="shared" si="483"/>
        <v>201678.48351209742</v>
      </c>
      <c r="AP62" s="5">
        <v>1307616.1713522081</v>
      </c>
      <c r="AQ62" s="5">
        <f t="shared" si="484"/>
        <v>99134478.934523806</v>
      </c>
      <c r="AR62" s="5">
        <f t="shared" si="485"/>
        <v>203161.11211564057</v>
      </c>
      <c r="AS62" s="5">
        <v>416440.44953236415</v>
      </c>
      <c r="AT62" s="5">
        <f t="shared" si="486"/>
        <v>99550919.384056166</v>
      </c>
      <c r="AU62" s="5">
        <f t="shared" si="487"/>
        <v>204939.43702666217</v>
      </c>
      <c r="AV62" s="5">
        <v>4149414.7996425568</v>
      </c>
      <c r="AW62" s="5">
        <f t="shared" si="488"/>
        <v>103700334.18369873</v>
      </c>
      <c r="AX62" s="5">
        <f t="shared" si="489"/>
        <v>209649.01212493263</v>
      </c>
      <c r="AY62" s="5">
        <v>413537.01773990807</v>
      </c>
      <c r="AZ62" s="5">
        <f t="shared" si="490"/>
        <v>104113871.20143864</v>
      </c>
      <c r="BA62" s="5">
        <f t="shared" si="491"/>
        <v>214355.59239981894</v>
      </c>
      <c r="BB62" s="5">
        <v>252628.83503665097</v>
      </c>
      <c r="BC62" s="5">
        <f t="shared" si="492"/>
        <v>104366500.03647529</v>
      </c>
      <c r="BD62" s="5">
        <f t="shared" si="493"/>
        <v>215042.72721692058</v>
      </c>
      <c r="BE62" s="5">
        <v>413207.11132420134</v>
      </c>
      <c r="BF62" s="5">
        <f t="shared" si="494"/>
        <v>104779707.14779949</v>
      </c>
      <c r="BG62" s="5">
        <f t="shared" si="495"/>
        <v>215729.52174311178</v>
      </c>
      <c r="BH62" s="5">
        <v>615229.47322545119</v>
      </c>
      <c r="BI62" s="5">
        <f t="shared" si="496"/>
        <v>105394936.62102494</v>
      </c>
      <c r="BJ62" s="5">
        <f t="shared" si="497"/>
        <v>216790.33052140594</v>
      </c>
      <c r="BK62" s="5">
        <v>946453.40270454867</v>
      </c>
      <c r="BL62" s="5">
        <f t="shared" si="498"/>
        <v>106341390.02372949</v>
      </c>
      <c r="BM62" s="5">
        <f t="shared" si="499"/>
        <v>218401.17063404515</v>
      </c>
      <c r="BN62" s="5">
        <v>405676.11567500804</v>
      </c>
      <c r="BO62" s="5">
        <f t="shared" si="500"/>
        <v>106747066.13940449</v>
      </c>
      <c r="BP62" s="5">
        <f t="shared" si="501"/>
        <v>219795.8612586653</v>
      </c>
      <c r="BQ62" s="5">
        <v>78967.43557266143</v>
      </c>
      <c r="BR62" s="5">
        <f t="shared" si="502"/>
        <v>106826033.57497714</v>
      </c>
      <c r="BS62" s="5">
        <f t="shared" si="503"/>
        <v>220295.7599799193</v>
      </c>
      <c r="BT62" s="5">
        <v>3326755.5854377961</v>
      </c>
      <c r="BU62" s="5">
        <f t="shared" si="504"/>
        <v>110152789.16041493</v>
      </c>
      <c r="BV62" s="5">
        <f t="shared" si="505"/>
        <v>223808.68526029386</v>
      </c>
      <c r="BW62" s="5">
        <v>122128.28647228403</v>
      </c>
      <c r="BX62" s="5">
        <f t="shared" si="506"/>
        <v>110274917.44688722</v>
      </c>
      <c r="BY62" s="5">
        <f t="shared" si="507"/>
        <v>227366.12996967431</v>
      </c>
      <c r="BZ62" s="5">
        <v>248228.59009371637</v>
      </c>
      <c r="CA62" s="5">
        <f t="shared" si="508"/>
        <v>110523146.03698094</v>
      </c>
      <c r="CB62" s="5">
        <f t="shared" si="509"/>
        <v>227748.14460398923</v>
      </c>
      <c r="CC62" s="5">
        <v>418607.22542023787</v>
      </c>
      <c r="CD62" s="5">
        <f t="shared" si="510"/>
        <v>110941753.26240118</v>
      </c>
      <c r="CE62" s="5">
        <f t="shared" si="511"/>
        <v>228435.97047230756</v>
      </c>
      <c r="CF62" s="5">
        <v>208298.05672725974</v>
      </c>
      <c r="CG62" s="5">
        <f t="shared" si="512"/>
        <v>111150051.31912844</v>
      </c>
      <c r="CH62" s="5">
        <f t="shared" si="513"/>
        <v>229082.60891015761</v>
      </c>
      <c r="CI62" s="5">
        <v>418807.00050315529</v>
      </c>
      <c r="CJ62" s="5">
        <f t="shared" si="514"/>
        <v>111568858.31963159</v>
      </c>
      <c r="CK62" s="5">
        <f t="shared" si="515"/>
        <v>229729.45341142945</v>
      </c>
      <c r="CL62" s="5">
        <v>253804.64431830557</v>
      </c>
      <c r="CM62" s="5">
        <f t="shared" si="516"/>
        <v>111822662.9639499</v>
      </c>
      <c r="CN62" s="5">
        <f t="shared" si="517"/>
        <v>230423.23691536998</v>
      </c>
      <c r="CO62" s="5">
        <v>420647.18353187863</v>
      </c>
      <c r="CP62" s="5">
        <f t="shared" si="518"/>
        <v>112243310.14748178</v>
      </c>
      <c r="CQ62" s="5">
        <f t="shared" si="519"/>
        <v>231118.91852595113</v>
      </c>
      <c r="CR62" s="5">
        <v>1326830.8592227572</v>
      </c>
      <c r="CS62" s="5">
        <f t="shared" si="520"/>
        <v>113570141.00670454</v>
      </c>
      <c r="CT62" s="5">
        <f t="shared" si="521"/>
        <v>232921.40209711096</v>
      </c>
      <c r="CU62" s="5">
        <v>2530988.9456341318</v>
      </c>
      <c r="CV62" s="5">
        <f t="shared" si="522"/>
        <v>116101129.95233867</v>
      </c>
      <c r="CW62" s="5">
        <f t="shared" si="523"/>
        <v>236900.65485372252</v>
      </c>
      <c r="CX62" s="5">
        <v>961835.87822551897</v>
      </c>
      <c r="CY62" s="5">
        <f t="shared" si="524"/>
        <v>117062965.83056419</v>
      </c>
      <c r="CZ62" s="5">
        <f t="shared" si="525"/>
        <v>240503.42364847197</v>
      </c>
      <c r="DA62" s="5">
        <v>194822.76790764564</v>
      </c>
      <c r="DB62" s="5">
        <f t="shared" si="526"/>
        <v>117257788.59847184</v>
      </c>
      <c r="DC62" s="5">
        <f t="shared" si="527"/>
        <v>241696.49054607292</v>
      </c>
      <c r="DD62" s="5">
        <v>295062.77604242205</v>
      </c>
      <c r="DE62" s="5">
        <f t="shared" si="528"/>
        <v>117552851.37451425</v>
      </c>
      <c r="DF62" s="5">
        <f t="shared" si="529"/>
        <v>242201.79626271976</v>
      </c>
      <c r="DG62" s="5">
        <v>4440009.7098874412</v>
      </c>
      <c r="DH62" s="5">
        <f t="shared" si="530"/>
        <v>121992861.0844017</v>
      </c>
      <c r="DI62" s="5">
        <f t="shared" si="531"/>
        <v>247085.91506439893</v>
      </c>
      <c r="DJ62" s="5">
        <v>1117970.2671183296</v>
      </c>
      <c r="DK62" s="5">
        <f t="shared" si="532"/>
        <v>123110831.35152003</v>
      </c>
      <c r="DL62" s="5">
        <f t="shared" si="533"/>
        <v>252818.84409256352</v>
      </c>
      <c r="DM62" s="5">
        <v>1512804.0341031263</v>
      </c>
      <c r="DN62" s="5">
        <f t="shared" si="534"/>
        <v>124623635.38562316</v>
      </c>
      <c r="DO62" s="5">
        <f t="shared" si="535"/>
        <v>255532.42752043091</v>
      </c>
      <c r="DP62" s="5">
        <v>1024911.2529519022</v>
      </c>
      <c r="DQ62" s="5">
        <f t="shared" si="536"/>
        <v>125648546.63857506</v>
      </c>
      <c r="DR62" s="5">
        <f t="shared" si="537"/>
        <v>258150.02270691315</v>
      </c>
      <c r="DS62" s="5">
        <v>1515998.2149665838</v>
      </c>
      <c r="DT62" s="5">
        <f t="shared" si="538"/>
        <v>127164544.85354164</v>
      </c>
      <c r="DU62" s="5">
        <f t="shared" si="539"/>
        <v>260770.912617786</v>
      </c>
      <c r="DV62" s="5">
        <v>861319.32871311519</v>
      </c>
      <c r="DW62" s="5">
        <f t="shared" si="540"/>
        <v>128025864.18225476</v>
      </c>
      <c r="DX62" s="5">
        <f t="shared" si="541"/>
        <v>263223.0612062501</v>
      </c>
      <c r="DY62" s="5">
        <v>1603342.6208318423</v>
      </c>
      <c r="DZ62" s="5">
        <f t="shared" si="542"/>
        <v>129629206.80308661</v>
      </c>
      <c r="EA62" s="5">
        <f t="shared" si="543"/>
        <v>265765.30354854278</v>
      </c>
      <c r="EB62" s="5">
        <v>1740100.0973786446</v>
      </c>
      <c r="EC62" s="5">
        <f t="shared" si="544"/>
        <v>131369306.90046525</v>
      </c>
      <c r="ED62" s="5">
        <f t="shared" si="545"/>
        <v>269213.98812325048</v>
      </c>
      <c r="EE62" s="5">
        <v>13660146.357112398</v>
      </c>
      <c r="EF62" s="5">
        <f t="shared" si="546"/>
        <v>145029453.25757766</v>
      </c>
      <c r="EG62" s="5">
        <f t="shared" si="547"/>
        <v>285098.98956354056</v>
      </c>
      <c r="EI62" s="138">
        <f t="shared" ca="1" si="548"/>
        <v>2737626.8262585914</v>
      </c>
      <c r="EJ62" s="138">
        <f t="shared" ca="1" si="549"/>
        <v>344434.34864234971</v>
      </c>
      <c r="EK62" s="138">
        <f t="shared" ca="1" si="550"/>
        <v>3082061.1749009411</v>
      </c>
    </row>
    <row r="63" spans="1:141" x14ac:dyDescent="0.2">
      <c r="A63" s="109" t="s">
        <v>103</v>
      </c>
      <c r="B63" s="109" t="str">
        <f t="shared" si="551"/>
        <v>UT</v>
      </c>
      <c r="C63" s="109" t="s">
        <v>34</v>
      </c>
      <c r="D63" s="109" t="s">
        <v>77</v>
      </c>
      <c r="E63" s="109" t="s">
        <v>108</v>
      </c>
      <c r="F63" s="109" t="str">
        <f t="shared" si="461"/>
        <v>DGNLPUT</v>
      </c>
      <c r="G63" s="109" t="str">
        <f t="shared" si="462"/>
        <v>GNLPUT</v>
      </c>
      <c r="H63" s="15"/>
      <c r="I63" s="15">
        <v>2.1078842469541004E-2</v>
      </c>
      <c r="J63" s="5">
        <v>260860386.46000001</v>
      </c>
      <c r="K63" s="5">
        <f t="shared" si="463"/>
        <v>458219.58272782731</v>
      </c>
      <c r="L63" s="5">
        <v>7827373.6368333325</v>
      </c>
      <c r="M63" s="5">
        <f t="shared" si="464"/>
        <v>268687760.09683335</v>
      </c>
      <c r="N63" s="5">
        <f t="shared" si="465"/>
        <v>465094.24838787102</v>
      </c>
      <c r="O63" s="5">
        <v>1747373.066833334</v>
      </c>
      <c r="P63" s="5">
        <f t="shared" si="466"/>
        <v>270435133.16366667</v>
      </c>
      <c r="Q63" s="5">
        <f t="shared" si="467"/>
        <v>473503.60578171862</v>
      </c>
      <c r="R63" s="5">
        <v>2842603.2368333335</v>
      </c>
      <c r="S63" s="5">
        <f t="shared" si="468"/>
        <v>273277736.4005</v>
      </c>
      <c r="T63" s="5">
        <f t="shared" si="469"/>
        <v>477534.91359188181</v>
      </c>
      <c r="U63" s="5">
        <v>3001607.3568333336</v>
      </c>
      <c r="V63" s="5">
        <f t="shared" si="470"/>
        <v>276279343.75733334</v>
      </c>
      <c r="W63" s="5">
        <f t="shared" si="471"/>
        <v>482667.79669449531</v>
      </c>
      <c r="X63" s="5">
        <v>1548651.4268333332</v>
      </c>
      <c r="Y63" s="5">
        <f t="shared" si="472"/>
        <v>277827995.18416667</v>
      </c>
      <c r="Z63" s="5">
        <f t="shared" si="473"/>
        <v>486664.22119851835</v>
      </c>
      <c r="AA63" s="5">
        <v>734278.28683333308</v>
      </c>
      <c r="AB63" s="5">
        <f t="shared" si="474"/>
        <v>278562273.47100002</v>
      </c>
      <c r="AC63" s="5">
        <f t="shared" si="475"/>
        <v>488669.28435699391</v>
      </c>
      <c r="AD63" s="5">
        <v>1266543.8637415466</v>
      </c>
      <c r="AE63" s="5">
        <f t="shared" si="476"/>
        <v>279828817.33474153</v>
      </c>
      <c r="AF63" s="5">
        <f t="shared" si="477"/>
        <v>490426.57664539135</v>
      </c>
      <c r="AG63" s="5">
        <v>117894.4696791172</v>
      </c>
      <c r="AH63" s="5">
        <f t="shared" si="478"/>
        <v>279946711.80442065</v>
      </c>
      <c r="AI63" s="5">
        <f t="shared" si="479"/>
        <v>491642.50820951496</v>
      </c>
      <c r="AJ63" s="5">
        <v>538997.82621169044</v>
      </c>
      <c r="AK63" s="5">
        <f t="shared" si="480"/>
        <v>280485709.63063234</v>
      </c>
      <c r="AL63" s="5">
        <f t="shared" si="481"/>
        <v>492219.44692720403</v>
      </c>
      <c r="AM63" s="5">
        <v>234069.89038449887</v>
      </c>
      <c r="AN63" s="5">
        <f t="shared" si="482"/>
        <v>280719779.52101684</v>
      </c>
      <c r="AO63" s="5">
        <f t="shared" si="483"/>
        <v>492898.42078622151</v>
      </c>
      <c r="AP63" s="5">
        <v>503786.14721317752</v>
      </c>
      <c r="AQ63" s="5">
        <f t="shared" si="484"/>
        <v>281223565.66823</v>
      </c>
      <c r="AR63" s="5">
        <f t="shared" si="485"/>
        <v>493546.46875212662</v>
      </c>
      <c r="AS63" s="5">
        <v>1129322.6356093676</v>
      </c>
      <c r="AT63" s="5">
        <f t="shared" si="486"/>
        <v>282352888.30383939</v>
      </c>
      <c r="AU63" s="5">
        <f t="shared" si="487"/>
        <v>494980.80386749073</v>
      </c>
      <c r="AV63" s="5">
        <v>428149.22699285811</v>
      </c>
      <c r="AW63" s="5">
        <f t="shared" si="488"/>
        <v>282781037.53083223</v>
      </c>
      <c r="AX63" s="5">
        <f t="shared" si="489"/>
        <v>496348.70820259635</v>
      </c>
      <c r="AY63" s="5">
        <v>885316.83694042731</v>
      </c>
      <c r="AZ63" s="5">
        <f t="shared" si="490"/>
        <v>283666354.36777264</v>
      </c>
      <c r="BA63" s="5">
        <f t="shared" si="491"/>
        <v>497502.30587971042</v>
      </c>
      <c r="BB63" s="5">
        <v>729397.68694976158</v>
      </c>
      <c r="BC63" s="5">
        <f t="shared" si="492"/>
        <v>284395752.05472243</v>
      </c>
      <c r="BD63" s="5">
        <f t="shared" si="493"/>
        <v>498920.48559147544</v>
      </c>
      <c r="BE63" s="5">
        <v>2065221.3676960375</v>
      </c>
      <c r="BF63" s="5">
        <f t="shared" si="494"/>
        <v>286460973.42241848</v>
      </c>
      <c r="BG63" s="5">
        <f t="shared" si="495"/>
        <v>501374.9578754445</v>
      </c>
      <c r="BH63" s="5">
        <v>1691101.7926346902</v>
      </c>
      <c r="BI63" s="5">
        <f t="shared" si="496"/>
        <v>288152075.21505314</v>
      </c>
      <c r="BJ63" s="5">
        <f t="shared" si="497"/>
        <v>504674.08054883202</v>
      </c>
      <c r="BK63" s="5">
        <v>3134871.6709841727</v>
      </c>
      <c r="BL63" s="5">
        <f t="shared" si="498"/>
        <v>291286946.88603729</v>
      </c>
      <c r="BM63" s="5">
        <f t="shared" si="499"/>
        <v>508912.66114890721</v>
      </c>
      <c r="BN63" s="5">
        <v>851077.31867309636</v>
      </c>
      <c r="BO63" s="5">
        <f t="shared" si="500"/>
        <v>292138024.20471036</v>
      </c>
      <c r="BP63" s="5">
        <f t="shared" si="501"/>
        <v>512413.46076743258</v>
      </c>
      <c r="BQ63" s="5">
        <v>81838.659403098514</v>
      </c>
      <c r="BR63" s="5">
        <f t="shared" si="502"/>
        <v>292219862.86411345</v>
      </c>
      <c r="BS63" s="5">
        <f t="shared" si="503"/>
        <v>513232.82697323203</v>
      </c>
      <c r="BT63" s="5">
        <v>185948.2666373984</v>
      </c>
      <c r="BU63" s="5">
        <f t="shared" si="504"/>
        <v>292405811.13075083</v>
      </c>
      <c r="BV63" s="5">
        <f t="shared" si="505"/>
        <v>513468.02024112409</v>
      </c>
      <c r="BW63" s="5">
        <v>184634.03070138756</v>
      </c>
      <c r="BX63" s="5">
        <f t="shared" si="506"/>
        <v>292590445.16145223</v>
      </c>
      <c r="BY63" s="5">
        <f t="shared" si="507"/>
        <v>513793.4971522743</v>
      </c>
      <c r="BZ63" s="5">
        <v>481628.42246760218</v>
      </c>
      <c r="CA63" s="5">
        <f t="shared" si="508"/>
        <v>293072073.58391982</v>
      </c>
      <c r="CB63" s="5">
        <f t="shared" si="509"/>
        <v>514378.66553951264</v>
      </c>
      <c r="CC63" s="5">
        <v>880695.01213495247</v>
      </c>
      <c r="CD63" s="5">
        <f t="shared" si="510"/>
        <v>293952768.59605479</v>
      </c>
      <c r="CE63" s="5">
        <f t="shared" si="511"/>
        <v>515575.17391745216</v>
      </c>
      <c r="CF63" s="5">
        <v>387504.75245263032</v>
      </c>
      <c r="CG63" s="5">
        <f t="shared" si="512"/>
        <v>294340273.3485074</v>
      </c>
      <c r="CH63" s="5">
        <f t="shared" si="513"/>
        <v>516689.01487818774</v>
      </c>
      <c r="CI63" s="5">
        <v>881383.40567795187</v>
      </c>
      <c r="CJ63" s="5">
        <f t="shared" si="514"/>
        <v>295221656.75418538</v>
      </c>
      <c r="CK63" s="5">
        <f t="shared" si="515"/>
        <v>517803.46044471697</v>
      </c>
      <c r="CL63" s="5">
        <v>830698.61287144758</v>
      </c>
      <c r="CM63" s="5">
        <f t="shared" si="516"/>
        <v>296052355.36705685</v>
      </c>
      <c r="CN63" s="5">
        <f t="shared" si="517"/>
        <v>519307.15657654771</v>
      </c>
      <c r="CO63" s="5">
        <v>883642.16605927912</v>
      </c>
      <c r="CP63" s="5">
        <f t="shared" si="518"/>
        <v>296935997.5331161</v>
      </c>
      <c r="CQ63" s="5">
        <f t="shared" si="519"/>
        <v>520812.8365439722</v>
      </c>
      <c r="CR63" s="5">
        <v>2056107.6827393714</v>
      </c>
      <c r="CS63" s="5">
        <f t="shared" si="520"/>
        <v>298992105.21585548</v>
      </c>
      <c r="CT63" s="5">
        <f t="shared" si="521"/>
        <v>523394.7750424174</v>
      </c>
      <c r="CU63" s="5">
        <v>2782601.094777206</v>
      </c>
      <c r="CV63" s="5">
        <f t="shared" si="522"/>
        <v>301774706.31063271</v>
      </c>
      <c r="CW63" s="5">
        <f t="shared" si="523"/>
        <v>527644.54087896983</v>
      </c>
      <c r="CX63" s="5">
        <v>2159909.4963070136</v>
      </c>
      <c r="CY63" s="5">
        <f t="shared" si="524"/>
        <v>303934615.80693972</v>
      </c>
      <c r="CZ63" s="5">
        <f t="shared" si="525"/>
        <v>531985.47430203238</v>
      </c>
      <c r="DA63" s="5">
        <v>355953.78667994426</v>
      </c>
      <c r="DB63" s="5">
        <f t="shared" si="526"/>
        <v>304290569.59361964</v>
      </c>
      <c r="DC63" s="5">
        <f t="shared" si="527"/>
        <v>534195.11954440677</v>
      </c>
      <c r="DD63" s="5">
        <v>591813.12497108651</v>
      </c>
      <c r="DE63" s="5">
        <f t="shared" si="528"/>
        <v>304882382.71859074</v>
      </c>
      <c r="DF63" s="5">
        <f t="shared" si="529"/>
        <v>535027.52910392894</v>
      </c>
      <c r="DG63" s="5">
        <v>591234.8441550961</v>
      </c>
      <c r="DH63" s="5">
        <f t="shared" si="530"/>
        <v>305473617.56274581</v>
      </c>
      <c r="DI63" s="5">
        <f t="shared" si="531"/>
        <v>536066.58251122572</v>
      </c>
      <c r="DJ63" s="5">
        <v>1282186.358897469</v>
      </c>
      <c r="DK63" s="5">
        <f t="shared" si="532"/>
        <v>306755803.92164326</v>
      </c>
      <c r="DL63" s="5">
        <f t="shared" si="533"/>
        <v>537711.9804453192</v>
      </c>
      <c r="DM63" s="5">
        <v>2205307.9645567727</v>
      </c>
      <c r="DN63" s="5">
        <f t="shared" si="534"/>
        <v>308961111.88620001</v>
      </c>
      <c r="DO63" s="5">
        <f t="shared" si="535"/>
        <v>540774.99475604866</v>
      </c>
      <c r="DP63" s="5">
        <v>1056362.294621492</v>
      </c>
      <c r="DQ63" s="5">
        <f t="shared" si="536"/>
        <v>310017474.18082148</v>
      </c>
      <c r="DR63" s="5">
        <f t="shared" si="537"/>
        <v>543639.67115524889</v>
      </c>
      <c r="DS63" s="5">
        <v>2205646.6921555717</v>
      </c>
      <c r="DT63" s="5">
        <f t="shared" si="538"/>
        <v>312223120.87297708</v>
      </c>
      <c r="DU63" s="5">
        <f t="shared" si="539"/>
        <v>546504.64505385316</v>
      </c>
      <c r="DV63" s="5">
        <v>11962931.463771328</v>
      </c>
      <c r="DW63" s="5">
        <f t="shared" si="540"/>
        <v>324186052.33674842</v>
      </c>
      <c r="DX63" s="5">
        <f t="shared" si="541"/>
        <v>558948.69617744326</v>
      </c>
      <c r="DY63" s="5">
        <v>25411813.407516755</v>
      </c>
      <c r="DZ63" s="5">
        <f t="shared" si="542"/>
        <v>349597865.7442652</v>
      </c>
      <c r="EA63" s="5">
        <f t="shared" si="543"/>
        <v>591774.37782249192</v>
      </c>
      <c r="EB63" s="5">
        <v>7476140.3086990779</v>
      </c>
      <c r="EC63" s="5">
        <f t="shared" si="544"/>
        <v>357074006.05296427</v>
      </c>
      <c r="ED63" s="5">
        <f t="shared" si="545"/>
        <v>620659.37763622822</v>
      </c>
      <c r="EE63" s="5">
        <v>10327941.282480307</v>
      </c>
      <c r="EF63" s="5">
        <f t="shared" si="546"/>
        <v>367401947.33544457</v>
      </c>
      <c r="EG63" s="5">
        <f t="shared" si="547"/>
        <v>636296.43726853339</v>
      </c>
      <c r="EI63" s="138">
        <f t="shared" ca="1" si="548"/>
        <v>6208513.4289558409</v>
      </c>
      <c r="EJ63" s="138">
        <f t="shared" ca="1" si="549"/>
        <v>505071.45682092011</v>
      </c>
      <c r="EK63" s="138">
        <f t="shared" ca="1" si="550"/>
        <v>6713584.885776761</v>
      </c>
    </row>
    <row r="64" spans="1:141" x14ac:dyDescent="0.2">
      <c r="A64" s="109" t="s">
        <v>104</v>
      </c>
      <c r="B64" s="109" t="str">
        <f t="shared" si="551"/>
        <v>ID</v>
      </c>
      <c r="C64" s="109" t="s">
        <v>32</v>
      </c>
      <c r="D64" s="109" t="s">
        <v>77</v>
      </c>
      <c r="E64" s="109" t="s">
        <v>108</v>
      </c>
      <c r="F64" s="109" t="str">
        <f t="shared" si="461"/>
        <v>DGNLPID</v>
      </c>
      <c r="G64" s="109" t="str">
        <f t="shared" si="462"/>
        <v>GNLPID</v>
      </c>
      <c r="H64" s="15"/>
      <c r="I64" s="15">
        <v>1.9864432545517549E-2</v>
      </c>
      <c r="J64" s="5">
        <v>56499672.509999998</v>
      </c>
      <c r="K64" s="5">
        <f t="shared" si="463"/>
        <v>93527.827784893932</v>
      </c>
      <c r="L64" s="5">
        <v>19538.720833333326</v>
      </c>
      <c r="M64" s="5">
        <f t="shared" si="464"/>
        <v>56519211.230833329</v>
      </c>
      <c r="N64" s="5">
        <f t="shared" si="465"/>
        <v>93543.999684978058</v>
      </c>
      <c r="O64" s="5">
        <v>176767.59083333332</v>
      </c>
      <c r="P64" s="5">
        <f t="shared" si="466"/>
        <v>56695978.821666665</v>
      </c>
      <c r="Q64" s="5">
        <f t="shared" si="467"/>
        <v>93706.479413576482</v>
      </c>
      <c r="R64" s="5">
        <v>155266.87083333332</v>
      </c>
      <c r="S64" s="5">
        <f t="shared" si="468"/>
        <v>56851245.692499995</v>
      </c>
      <c r="T64" s="5">
        <f t="shared" si="469"/>
        <v>93981.299253850011</v>
      </c>
      <c r="U64" s="5">
        <v>192803.79083333333</v>
      </c>
      <c r="V64" s="5">
        <f t="shared" si="470"/>
        <v>57044049.483333327</v>
      </c>
      <c r="W64" s="5">
        <f t="shared" si="471"/>
        <v>94269.392011339645</v>
      </c>
      <c r="X64" s="5">
        <v>257410.41083333333</v>
      </c>
      <c r="Y64" s="5">
        <f t="shared" si="472"/>
        <v>57301459.894166663</v>
      </c>
      <c r="Z64" s="5">
        <f t="shared" si="473"/>
        <v>94642.027413008036</v>
      </c>
      <c r="AA64" s="5">
        <v>1191353.2908333335</v>
      </c>
      <c r="AB64" s="5">
        <f t="shared" si="474"/>
        <v>58492813.184999995</v>
      </c>
      <c r="AC64" s="5">
        <f t="shared" si="475"/>
        <v>95841.146947431029</v>
      </c>
      <c r="AD64" s="5">
        <v>230716.80684580997</v>
      </c>
      <c r="AE64" s="5">
        <f t="shared" si="476"/>
        <v>58723529.991845801</v>
      </c>
      <c r="AF64" s="5">
        <f t="shared" si="477"/>
        <v>97018.172594528718</v>
      </c>
      <c r="AG64" s="5">
        <v>125232.01084428022</v>
      </c>
      <c r="AH64" s="5">
        <f t="shared" si="478"/>
        <v>58848762.002690084</v>
      </c>
      <c r="AI64" s="5">
        <f t="shared" si="479"/>
        <v>97312.785981139634</v>
      </c>
      <c r="AJ64" s="5">
        <v>64703.525205317128</v>
      </c>
      <c r="AK64" s="5">
        <f t="shared" si="480"/>
        <v>58913465.527895398</v>
      </c>
      <c r="AL64" s="5">
        <f t="shared" si="481"/>
        <v>97469.992716300199</v>
      </c>
      <c r="AM64" s="5">
        <v>63742.442573031018</v>
      </c>
      <c r="AN64" s="5">
        <f t="shared" si="482"/>
        <v>58977207.970468432</v>
      </c>
      <c r="AO64" s="5">
        <f t="shared" si="483"/>
        <v>97576.305477245071</v>
      </c>
      <c r="AP64" s="5">
        <v>103478.40571539695</v>
      </c>
      <c r="AQ64" s="5">
        <f t="shared" si="484"/>
        <v>59080686.37618383</v>
      </c>
      <c r="AR64" s="5">
        <f t="shared" si="485"/>
        <v>97714.711613121326</v>
      </c>
      <c r="AS64" s="5">
        <v>157455.76086521728</v>
      </c>
      <c r="AT64" s="5">
        <f t="shared" si="486"/>
        <v>59238142.137049049</v>
      </c>
      <c r="AU64" s="5">
        <f t="shared" si="487"/>
        <v>97930.682827740544</v>
      </c>
      <c r="AV64" s="5">
        <v>90497.005688356527</v>
      </c>
      <c r="AW64" s="5">
        <f t="shared" si="488"/>
        <v>59328639.142737404</v>
      </c>
      <c r="AX64" s="5">
        <f t="shared" si="489"/>
        <v>98135.909536310457</v>
      </c>
      <c r="AY64" s="5">
        <v>156592.69355640744</v>
      </c>
      <c r="AZ64" s="5">
        <f t="shared" si="490"/>
        <v>59485231.836293809</v>
      </c>
      <c r="BA64" s="5">
        <f t="shared" si="491"/>
        <v>98340.42189728294</v>
      </c>
      <c r="BB64" s="5">
        <v>104987.37996227544</v>
      </c>
      <c r="BC64" s="5">
        <f t="shared" si="492"/>
        <v>59590219.216256082</v>
      </c>
      <c r="BD64" s="5">
        <f t="shared" si="493"/>
        <v>98556.927719185594</v>
      </c>
      <c r="BE64" s="5">
        <v>156770.74065940161</v>
      </c>
      <c r="BF64" s="5">
        <f t="shared" si="494"/>
        <v>59746989.956915483</v>
      </c>
      <c r="BG64" s="5">
        <f t="shared" si="495"/>
        <v>98773.580907949363</v>
      </c>
      <c r="BH64" s="5">
        <v>222812.78464843647</v>
      </c>
      <c r="BI64" s="5">
        <f t="shared" si="496"/>
        <v>59969802.741563916</v>
      </c>
      <c r="BJ64" s="5">
        <f t="shared" si="497"/>
        <v>99087.756380193823</v>
      </c>
      <c r="BK64" s="5">
        <v>744404.29768022546</v>
      </c>
      <c r="BL64" s="5">
        <f t="shared" si="498"/>
        <v>60714207.039244145</v>
      </c>
      <c r="BM64" s="5">
        <f t="shared" si="499"/>
        <v>99888.307150560082</v>
      </c>
      <c r="BN64" s="5">
        <v>169320.20897610922</v>
      </c>
      <c r="BO64" s="5">
        <f t="shared" si="500"/>
        <v>60883527.248220257</v>
      </c>
      <c r="BP64" s="5">
        <f t="shared" si="501"/>
        <v>100644.58293504595</v>
      </c>
      <c r="BQ64" s="5">
        <v>60321.822619578073</v>
      </c>
      <c r="BR64" s="5">
        <f t="shared" si="502"/>
        <v>60943849.070839837</v>
      </c>
      <c r="BS64" s="5">
        <f t="shared" si="503"/>
        <v>100834.65412863962</v>
      </c>
      <c r="BT64" s="5">
        <v>75505.897076024208</v>
      </c>
      <c r="BU64" s="5">
        <f t="shared" si="504"/>
        <v>61019354.967915863</v>
      </c>
      <c r="BV64" s="5">
        <f t="shared" si="505"/>
        <v>100947.07665262734</v>
      </c>
      <c r="BW64" s="5">
        <v>74516.6964736605</v>
      </c>
      <c r="BX64" s="5">
        <f t="shared" si="506"/>
        <v>61093871.664389521</v>
      </c>
      <c r="BY64" s="5">
        <f t="shared" si="507"/>
        <v>101071.24805637197</v>
      </c>
      <c r="BZ64" s="5">
        <v>115826.1297220932</v>
      </c>
      <c r="CA64" s="5">
        <f t="shared" si="508"/>
        <v>61209697.794111617</v>
      </c>
      <c r="CB64" s="5">
        <f t="shared" si="509"/>
        <v>101228.79189935066</v>
      </c>
      <c r="CC64" s="5">
        <v>171982.44939102192</v>
      </c>
      <c r="CD64" s="5">
        <f t="shared" si="510"/>
        <v>61381680.243502639</v>
      </c>
      <c r="CE64" s="5">
        <f t="shared" si="511"/>
        <v>101467.00665375958</v>
      </c>
      <c r="CF64" s="5">
        <v>102461.06335139601</v>
      </c>
      <c r="CG64" s="5">
        <f t="shared" si="512"/>
        <v>61484141.306854032</v>
      </c>
      <c r="CH64" s="5">
        <f t="shared" si="513"/>
        <v>101694.15934736068</v>
      </c>
      <c r="CI64" s="5">
        <v>171111.79025923379</v>
      </c>
      <c r="CJ64" s="5">
        <f t="shared" si="514"/>
        <v>61655253.097113267</v>
      </c>
      <c r="CK64" s="5">
        <f t="shared" si="515"/>
        <v>101920.59140972873</v>
      </c>
      <c r="CL64" s="5">
        <v>258379.33720946877</v>
      </c>
      <c r="CM64" s="5">
        <f t="shared" si="516"/>
        <v>61913632.434322737</v>
      </c>
      <c r="CN64" s="5">
        <f t="shared" si="517"/>
        <v>102276.07464016625</v>
      </c>
      <c r="CO64" s="5">
        <v>171374.36192031356</v>
      </c>
      <c r="CP64" s="5">
        <f t="shared" si="518"/>
        <v>62085006.796243049</v>
      </c>
      <c r="CQ64" s="5">
        <f t="shared" si="519"/>
        <v>102631.77519714751</v>
      </c>
      <c r="CR64" s="5">
        <v>239956.74981606164</v>
      </c>
      <c r="CS64" s="5">
        <f t="shared" si="520"/>
        <v>62324963.546059109</v>
      </c>
      <c r="CT64" s="5">
        <f t="shared" si="521"/>
        <v>102972.22766060417</v>
      </c>
      <c r="CU64" s="5">
        <v>1420031.785014828</v>
      </c>
      <c r="CV64" s="5">
        <f t="shared" si="522"/>
        <v>63744995.33107394</v>
      </c>
      <c r="CW64" s="5">
        <f t="shared" si="523"/>
        <v>104346.17475545754</v>
      </c>
      <c r="CX64" s="5">
        <v>354203.07671125216</v>
      </c>
      <c r="CY64" s="5">
        <f t="shared" si="524"/>
        <v>64099198.407785192</v>
      </c>
      <c r="CZ64" s="5">
        <f t="shared" si="525"/>
        <v>105814.68178590183</v>
      </c>
      <c r="DA64" s="5">
        <v>99066.138669852691</v>
      </c>
      <c r="DB64" s="5">
        <f t="shared" si="526"/>
        <v>64198264.546455048</v>
      </c>
      <c r="DC64" s="5">
        <f t="shared" si="527"/>
        <v>106189.84577564757</v>
      </c>
      <c r="DD64" s="5">
        <v>132628.37285092083</v>
      </c>
      <c r="DE64" s="5">
        <f t="shared" si="528"/>
        <v>64330892.919305965</v>
      </c>
      <c r="DF64" s="5">
        <f t="shared" si="529"/>
        <v>106381.61577545054</v>
      </c>
      <c r="DG64" s="5">
        <v>131637.52439259182</v>
      </c>
      <c r="DH64" s="5">
        <f t="shared" si="530"/>
        <v>64462530.443698555</v>
      </c>
      <c r="DI64" s="5">
        <f t="shared" si="531"/>
        <v>106600.34461252863</v>
      </c>
      <c r="DJ64" s="5">
        <v>227859.99581791443</v>
      </c>
      <c r="DK64" s="5">
        <f t="shared" si="532"/>
        <v>64690390.43951647</v>
      </c>
      <c r="DL64" s="5">
        <f t="shared" si="533"/>
        <v>106897.8952058829</v>
      </c>
      <c r="DM64" s="5">
        <v>357233.78474179946</v>
      </c>
      <c r="DN64" s="5">
        <f t="shared" si="534"/>
        <v>65047624.224258266</v>
      </c>
      <c r="DO64" s="5">
        <f t="shared" si="535"/>
        <v>107382.16836991331</v>
      </c>
      <c r="DP64" s="5">
        <v>196229.6200184038</v>
      </c>
      <c r="DQ64" s="5">
        <f t="shared" si="536"/>
        <v>65243853.844276667</v>
      </c>
      <c r="DR64" s="5">
        <f t="shared" si="537"/>
        <v>107840.26155617465</v>
      </c>
      <c r="DS64" s="5">
        <v>356375.46509762778</v>
      </c>
      <c r="DT64" s="5">
        <f t="shared" si="538"/>
        <v>65600229.309374295</v>
      </c>
      <c r="DU64" s="5">
        <f t="shared" si="539"/>
        <v>108297.64432440787</v>
      </c>
      <c r="DV64" s="5">
        <v>229783.7327042261</v>
      </c>
      <c r="DW64" s="5">
        <f t="shared" si="540"/>
        <v>65830013.042078525</v>
      </c>
      <c r="DX64" s="5">
        <f t="shared" si="541"/>
        <v>108782.79931797743</v>
      </c>
      <c r="DY64" s="5">
        <v>356666.43516487814</v>
      </c>
      <c r="DZ64" s="5">
        <f t="shared" si="542"/>
        <v>66186679.477243401</v>
      </c>
      <c r="EA64" s="5">
        <f t="shared" si="543"/>
        <v>109268.19514301674</v>
      </c>
      <c r="EB64" s="5">
        <v>516728.30657637067</v>
      </c>
      <c r="EC64" s="5">
        <f t="shared" si="544"/>
        <v>66703407.783819772</v>
      </c>
      <c r="ED64" s="5">
        <f t="shared" si="545"/>
        <v>109991.09059855544</v>
      </c>
      <c r="EE64" s="5">
        <v>1322045.7028702584</v>
      </c>
      <c r="EF64" s="5">
        <f t="shared" si="546"/>
        <v>68025453.48669003</v>
      </c>
      <c r="EG64" s="5">
        <f t="shared" si="547"/>
        <v>111513.01569343475</v>
      </c>
      <c r="EI64" s="138">
        <f t="shared" ca="1" si="548"/>
        <v>1222034.3633362602</v>
      </c>
      <c r="EJ64" s="138">
        <f t="shared" ca="1" si="549"/>
        <v>72925.194822631544</v>
      </c>
      <c r="EK64" s="138">
        <f t="shared" ca="1" si="550"/>
        <v>1294959.5581588917</v>
      </c>
    </row>
    <row r="65" spans="1:141" x14ac:dyDescent="0.2">
      <c r="A65" s="109" t="s">
        <v>105</v>
      </c>
      <c r="B65" s="109" t="str">
        <f t="shared" si="551"/>
        <v>WYU</v>
      </c>
      <c r="C65" s="109" t="s">
        <v>40</v>
      </c>
      <c r="D65" s="109" t="s">
        <v>77</v>
      </c>
      <c r="E65" s="109" t="s">
        <v>108</v>
      </c>
      <c r="F65" s="109" t="str">
        <f t="shared" si="461"/>
        <v>DGNLPWYU</v>
      </c>
      <c r="G65" s="109" t="str">
        <f t="shared" si="462"/>
        <v>GNLPWYU</v>
      </c>
      <c r="H65" s="15"/>
      <c r="I65" s="15">
        <v>2.0908931969092746E-2</v>
      </c>
      <c r="J65" s="5">
        <v>18912655.079999998</v>
      </c>
      <c r="K65" s="5">
        <f t="shared" si="463"/>
        <v>32953.618201886355</v>
      </c>
      <c r="L65" s="5">
        <v>290528.01449999999</v>
      </c>
      <c r="M65" s="5">
        <f t="shared" si="464"/>
        <v>19203183.094499998</v>
      </c>
      <c r="N65" s="5">
        <f t="shared" si="465"/>
        <v>33206.72780564869</v>
      </c>
      <c r="O65" s="5">
        <v>64857.204499999978</v>
      </c>
      <c r="P65" s="5">
        <f t="shared" si="466"/>
        <v>19268040.298999999</v>
      </c>
      <c r="Q65" s="5">
        <f t="shared" si="467"/>
        <v>33516.341362602536</v>
      </c>
      <c r="R65" s="5">
        <v>83308.074499999988</v>
      </c>
      <c r="S65" s="5">
        <f t="shared" si="468"/>
        <v>19351348.373499997</v>
      </c>
      <c r="T65" s="5">
        <f t="shared" si="469"/>
        <v>33645.423768385561</v>
      </c>
      <c r="U65" s="5">
        <v>282539.86449999997</v>
      </c>
      <c r="V65" s="5">
        <f t="shared" si="470"/>
        <v>19633888.237999998</v>
      </c>
      <c r="W65" s="5">
        <f t="shared" si="471"/>
        <v>33964.152504534883</v>
      </c>
      <c r="X65" s="5">
        <v>-26663.145500000002</v>
      </c>
      <c r="Y65" s="5">
        <f t="shared" si="472"/>
        <v>19607225.092499997</v>
      </c>
      <c r="Z65" s="5">
        <f t="shared" si="473"/>
        <v>34187.073709120115</v>
      </c>
      <c r="AA65" s="5">
        <v>-23524.335500000001</v>
      </c>
      <c r="AB65" s="5">
        <f t="shared" si="474"/>
        <v>19583700.756999999</v>
      </c>
      <c r="AC65" s="5">
        <f t="shared" si="475"/>
        <v>34143.350099706411</v>
      </c>
      <c r="AD65" s="5">
        <v>-26922.745500000001</v>
      </c>
      <c r="AE65" s="5">
        <f t="shared" si="476"/>
        <v>19556778.011500001</v>
      </c>
      <c r="AF65" s="5">
        <f t="shared" si="477"/>
        <v>34099.400325345232</v>
      </c>
      <c r="AG65" s="5">
        <v>-26922.745500000001</v>
      </c>
      <c r="AH65" s="5">
        <f t="shared" si="478"/>
        <v>19529855.266000003</v>
      </c>
      <c r="AI65" s="5">
        <f t="shared" si="479"/>
        <v>34052.489837505178</v>
      </c>
      <c r="AJ65" s="5">
        <v>-26922.745500000001</v>
      </c>
      <c r="AK65" s="5">
        <f t="shared" si="480"/>
        <v>19502932.520500004</v>
      </c>
      <c r="AL65" s="5">
        <f t="shared" si="481"/>
        <v>34005.579349665124</v>
      </c>
      <c r="AM65" s="5">
        <v>-26922.745500000001</v>
      </c>
      <c r="AN65" s="5">
        <f t="shared" si="482"/>
        <v>19476009.775000006</v>
      </c>
      <c r="AO65" s="5">
        <f t="shared" si="483"/>
        <v>33958.668861825063</v>
      </c>
      <c r="AP65" s="5">
        <v>-26922.745500000001</v>
      </c>
      <c r="AQ65" s="5">
        <f t="shared" si="484"/>
        <v>19449087.029500008</v>
      </c>
      <c r="AR65" s="5">
        <f t="shared" si="485"/>
        <v>33911.758373985009</v>
      </c>
      <c r="AS65" s="5">
        <v>-26922.745500000001</v>
      </c>
      <c r="AT65" s="5">
        <f t="shared" si="486"/>
        <v>19422164.284000009</v>
      </c>
      <c r="AU65" s="5">
        <f t="shared" si="487"/>
        <v>33864.847886144955</v>
      </c>
      <c r="AV65" s="5">
        <v>-26922.745500000001</v>
      </c>
      <c r="AW65" s="5">
        <f t="shared" si="488"/>
        <v>19395241.538500011</v>
      </c>
      <c r="AX65" s="5">
        <f t="shared" si="489"/>
        <v>33817.937398304894</v>
      </c>
      <c r="AY65" s="5">
        <v>-26922.745500000001</v>
      </c>
      <c r="AZ65" s="5">
        <f t="shared" si="490"/>
        <v>19368318.793000013</v>
      </c>
      <c r="BA65" s="5">
        <f t="shared" si="491"/>
        <v>33771.02691046484</v>
      </c>
      <c r="BB65" s="5">
        <v>-26922.745500000001</v>
      </c>
      <c r="BC65" s="5">
        <f t="shared" si="492"/>
        <v>19341396.047500014</v>
      </c>
      <c r="BD65" s="5">
        <f t="shared" si="493"/>
        <v>33724.116422624786</v>
      </c>
      <c r="BE65" s="5">
        <v>-26922.745500000001</v>
      </c>
      <c r="BF65" s="5">
        <f t="shared" si="494"/>
        <v>19314473.302000016</v>
      </c>
      <c r="BG65" s="5">
        <f t="shared" si="495"/>
        <v>33677.205934784732</v>
      </c>
      <c r="BH65" s="5">
        <v>-26922.745500000001</v>
      </c>
      <c r="BI65" s="5">
        <f t="shared" si="496"/>
        <v>19287550.556500018</v>
      </c>
      <c r="BJ65" s="5">
        <f t="shared" si="497"/>
        <v>33630.295446944678</v>
      </c>
      <c r="BK65" s="5">
        <v>-26922.745500000001</v>
      </c>
      <c r="BL65" s="5">
        <f t="shared" si="498"/>
        <v>19260627.811000019</v>
      </c>
      <c r="BM65" s="5">
        <f t="shared" si="499"/>
        <v>33583.384959104624</v>
      </c>
      <c r="BN65" s="5">
        <v>-26922.745500000001</v>
      </c>
      <c r="BO65" s="5">
        <f t="shared" si="500"/>
        <v>19233705.065500021</v>
      </c>
      <c r="BP65" s="5">
        <f t="shared" si="501"/>
        <v>33536.47447126457</v>
      </c>
      <c r="BQ65" s="5">
        <v>-26922.745500000001</v>
      </c>
      <c r="BR65" s="5">
        <f t="shared" si="502"/>
        <v>19206782.320000023</v>
      </c>
      <c r="BS65" s="5">
        <f t="shared" si="503"/>
        <v>33489.563983424516</v>
      </c>
      <c r="BT65" s="5">
        <v>-26922.745500000001</v>
      </c>
      <c r="BU65" s="5">
        <f t="shared" si="504"/>
        <v>19179859.574500024</v>
      </c>
      <c r="BV65" s="5">
        <f t="shared" si="505"/>
        <v>33442.653495584455</v>
      </c>
      <c r="BW65" s="5">
        <v>-26922.745500000001</v>
      </c>
      <c r="BX65" s="5">
        <f t="shared" si="506"/>
        <v>19152936.829000026</v>
      </c>
      <c r="BY65" s="5">
        <f t="shared" si="507"/>
        <v>33395.743007744401</v>
      </c>
      <c r="BZ65" s="5">
        <v>-26922.745500000001</v>
      </c>
      <c r="CA65" s="5">
        <f t="shared" si="508"/>
        <v>19126014.083500028</v>
      </c>
      <c r="CB65" s="5">
        <f t="shared" si="509"/>
        <v>33348.832519904347</v>
      </c>
      <c r="CC65" s="5">
        <v>-26922.745500000001</v>
      </c>
      <c r="CD65" s="5">
        <f t="shared" si="510"/>
        <v>19099091.338000029</v>
      </c>
      <c r="CE65" s="5">
        <f t="shared" si="511"/>
        <v>33301.922032064293</v>
      </c>
      <c r="CF65" s="5">
        <v>-26922.745500000001</v>
      </c>
      <c r="CG65" s="5">
        <f t="shared" si="512"/>
        <v>19072168.592500031</v>
      </c>
      <c r="CH65" s="5">
        <f t="shared" si="513"/>
        <v>33255.011544224231</v>
      </c>
      <c r="CI65" s="5">
        <v>-26922.745500000001</v>
      </c>
      <c r="CJ65" s="5">
        <f t="shared" si="514"/>
        <v>19045245.847000033</v>
      </c>
      <c r="CK65" s="5">
        <f t="shared" si="515"/>
        <v>33208.101056384177</v>
      </c>
      <c r="CL65" s="5">
        <v>-26922.745500000001</v>
      </c>
      <c r="CM65" s="5">
        <f t="shared" si="516"/>
        <v>19018323.101500034</v>
      </c>
      <c r="CN65" s="5">
        <f t="shared" si="517"/>
        <v>33161.190568544123</v>
      </c>
      <c r="CO65" s="5">
        <v>-26922.745500000001</v>
      </c>
      <c r="CP65" s="5">
        <f t="shared" si="518"/>
        <v>18991400.356000036</v>
      </c>
      <c r="CQ65" s="5">
        <f t="shared" si="519"/>
        <v>33114.280080704069</v>
      </c>
      <c r="CR65" s="5">
        <v>-26922.745500000001</v>
      </c>
      <c r="CS65" s="5">
        <f t="shared" si="520"/>
        <v>18964477.610500038</v>
      </c>
      <c r="CT65" s="5">
        <f t="shared" si="521"/>
        <v>33067.369592864015</v>
      </c>
      <c r="CU65" s="5">
        <v>-26922.745500000001</v>
      </c>
      <c r="CV65" s="5">
        <f t="shared" si="522"/>
        <v>18937554.865000039</v>
      </c>
      <c r="CW65" s="5">
        <f t="shared" si="523"/>
        <v>33020.459105023961</v>
      </c>
      <c r="CX65" s="5">
        <v>-26922.745500000001</v>
      </c>
      <c r="CY65" s="5">
        <f t="shared" si="524"/>
        <v>18910632.119500041</v>
      </c>
      <c r="CZ65" s="5">
        <f t="shared" si="525"/>
        <v>32973.548617183907</v>
      </c>
      <c r="DA65" s="5">
        <v>-26922.745500000001</v>
      </c>
      <c r="DB65" s="5">
        <f t="shared" si="526"/>
        <v>18883709.374000043</v>
      </c>
      <c r="DC65" s="5">
        <f t="shared" si="527"/>
        <v>32926.638129343846</v>
      </c>
      <c r="DD65" s="5">
        <v>-26922.745500000001</v>
      </c>
      <c r="DE65" s="5">
        <f t="shared" si="528"/>
        <v>18856786.628500044</v>
      </c>
      <c r="DF65" s="5">
        <f t="shared" si="529"/>
        <v>32879.727641503792</v>
      </c>
      <c r="DG65" s="5">
        <v>-26922.745500000001</v>
      </c>
      <c r="DH65" s="5">
        <f t="shared" si="530"/>
        <v>18829863.883000046</v>
      </c>
      <c r="DI65" s="5">
        <f t="shared" si="531"/>
        <v>32832.817153663738</v>
      </c>
      <c r="DJ65" s="5">
        <v>-26922.745500000001</v>
      </c>
      <c r="DK65" s="5">
        <f t="shared" si="532"/>
        <v>18802941.137500048</v>
      </c>
      <c r="DL65" s="5">
        <f t="shared" si="533"/>
        <v>32785.906665823684</v>
      </c>
      <c r="DM65" s="5">
        <v>-26922.745500000001</v>
      </c>
      <c r="DN65" s="5">
        <f t="shared" si="534"/>
        <v>18776018.392000049</v>
      </c>
      <c r="DO65" s="5">
        <f t="shared" si="535"/>
        <v>32738.996177983627</v>
      </c>
      <c r="DP65" s="5">
        <v>-26922.745500000001</v>
      </c>
      <c r="DQ65" s="5">
        <f t="shared" si="536"/>
        <v>18749095.646500051</v>
      </c>
      <c r="DR65" s="5">
        <f t="shared" si="537"/>
        <v>32692.085690143573</v>
      </c>
      <c r="DS65" s="5">
        <v>-26922.745500000001</v>
      </c>
      <c r="DT65" s="5">
        <f t="shared" si="538"/>
        <v>18722172.901000053</v>
      </c>
      <c r="DU65" s="5">
        <f t="shared" si="539"/>
        <v>32645.175202303519</v>
      </c>
      <c r="DV65" s="5">
        <v>-26922.745500000001</v>
      </c>
      <c r="DW65" s="5">
        <f t="shared" si="540"/>
        <v>18695250.155500054</v>
      </c>
      <c r="DX65" s="5">
        <f t="shared" si="541"/>
        <v>32598.264714463465</v>
      </c>
      <c r="DY65" s="5">
        <v>-26922.745500000001</v>
      </c>
      <c r="DZ65" s="5">
        <f t="shared" si="542"/>
        <v>18668327.410000056</v>
      </c>
      <c r="EA65" s="5">
        <f t="shared" si="543"/>
        <v>32551.354226623404</v>
      </c>
      <c r="EB65" s="5">
        <v>-26922.745500000001</v>
      </c>
      <c r="EC65" s="5">
        <f t="shared" si="544"/>
        <v>18641404.664500058</v>
      </c>
      <c r="ED65" s="5">
        <f t="shared" si="545"/>
        <v>32504.44373878335</v>
      </c>
      <c r="EE65" s="5">
        <v>-26922.745500000001</v>
      </c>
      <c r="EF65" s="5">
        <f t="shared" si="546"/>
        <v>18614481.919000059</v>
      </c>
      <c r="EG65" s="5">
        <f t="shared" si="547"/>
        <v>32457.533250943296</v>
      </c>
      <c r="EI65" s="138">
        <f t="shared" ca="1" si="548"/>
        <v>399341.60145773116</v>
      </c>
      <c r="EJ65" s="138">
        <f t="shared" ca="1" si="549"/>
        <v>-6755.110248967947</v>
      </c>
      <c r="EK65" s="138">
        <f t="shared" ca="1" si="550"/>
        <v>392586.49120876321</v>
      </c>
    </row>
    <row r="66" spans="1:141" x14ac:dyDescent="0.2">
      <c r="A66" s="109" t="s">
        <v>76</v>
      </c>
      <c r="B66" s="109" t="str">
        <f t="shared" si="551"/>
        <v>CAGE</v>
      </c>
      <c r="C66" s="109" t="s">
        <v>14</v>
      </c>
      <c r="D66" s="109" t="s">
        <v>77</v>
      </c>
      <c r="E66" s="109" t="s">
        <v>108</v>
      </c>
      <c r="F66" s="109" t="str">
        <f t="shared" si="461"/>
        <v>DGNLPCAGE</v>
      </c>
      <c r="G66" s="109" t="str">
        <f t="shared" si="462"/>
        <v>GNLPCAGE</v>
      </c>
      <c r="H66" s="15"/>
      <c r="I66" s="15">
        <v>2.9134005263562975E-2</v>
      </c>
      <c r="J66" s="5">
        <v>92389482.61999999</v>
      </c>
      <c r="K66" s="5">
        <f t="shared" si="463"/>
        <v>224306.30607907832</v>
      </c>
      <c r="L66" s="5">
        <v>-328369.52383333328</v>
      </c>
      <c r="M66" s="5">
        <f t="shared" si="464"/>
        <v>92061113.096166655</v>
      </c>
      <c r="N66" s="5">
        <f t="shared" si="465"/>
        <v>223907.69276925523</v>
      </c>
      <c r="O66" s="5">
        <v>1124165.9861666667</v>
      </c>
      <c r="P66" s="5">
        <f t="shared" si="466"/>
        <v>93185279.082333326</v>
      </c>
      <c r="Q66" s="5">
        <f t="shared" si="467"/>
        <v>224873.72353268624</v>
      </c>
      <c r="R66" s="5">
        <v>-291030.65383333329</v>
      </c>
      <c r="S66" s="5">
        <f t="shared" si="468"/>
        <v>92894248.428499997</v>
      </c>
      <c r="T66" s="5">
        <f t="shared" si="469"/>
        <v>225885.08058091372</v>
      </c>
      <c r="U66" s="5">
        <v>471394.38616666675</v>
      </c>
      <c r="V66" s="5">
        <f t="shared" si="470"/>
        <v>93365642.814666659</v>
      </c>
      <c r="W66" s="5">
        <f t="shared" si="471"/>
        <v>226104.02716121185</v>
      </c>
      <c r="X66" s="5">
        <v>-138348.21383333328</v>
      </c>
      <c r="Y66" s="5">
        <f t="shared" si="472"/>
        <v>93227294.600833327</v>
      </c>
      <c r="Z66" s="5">
        <f t="shared" si="473"/>
        <v>226508.31753361889</v>
      </c>
      <c r="AA66" s="5">
        <v>-84256.363833333307</v>
      </c>
      <c r="AB66" s="5">
        <f t="shared" si="474"/>
        <v>93143038.236999989</v>
      </c>
      <c r="AC66" s="5">
        <f t="shared" si="475"/>
        <v>226238.09407789249</v>
      </c>
      <c r="AD66" s="5">
        <v>-255832.95383333327</v>
      </c>
      <c r="AE66" s="5">
        <f t="shared" si="476"/>
        <v>92887205.283166662</v>
      </c>
      <c r="AF66" s="5">
        <f t="shared" si="477"/>
        <v>225825.25391243488</v>
      </c>
      <c r="AG66" s="5">
        <v>-205843.3538333333</v>
      </c>
      <c r="AH66" s="5">
        <f t="shared" si="478"/>
        <v>92681361.929333329</v>
      </c>
      <c r="AI66" s="5">
        <f t="shared" si="479"/>
        <v>225264.81724670061</v>
      </c>
      <c r="AJ66" s="5">
        <v>-261404.72383333329</v>
      </c>
      <c r="AK66" s="5">
        <f t="shared" si="480"/>
        <v>92419957.205499992</v>
      </c>
      <c r="AL66" s="5">
        <f t="shared" si="481"/>
        <v>224697.61691527852</v>
      </c>
      <c r="AM66" s="5">
        <v>-263308.40383333329</v>
      </c>
      <c r="AN66" s="5">
        <f t="shared" si="482"/>
        <v>92156648.801666662</v>
      </c>
      <c r="AO66" s="5">
        <f t="shared" si="483"/>
        <v>224060.65878930761</v>
      </c>
      <c r="AP66" s="5">
        <v>-223785.61383333331</v>
      </c>
      <c r="AQ66" s="5">
        <f t="shared" si="484"/>
        <v>91932863.187833324</v>
      </c>
      <c r="AR66" s="5">
        <f t="shared" si="485"/>
        <v>223469.36713620133</v>
      </c>
      <c r="AS66" s="5">
        <v>-265212.08383333328</v>
      </c>
      <c r="AT66" s="5">
        <f t="shared" si="486"/>
        <v>91667651.103999987</v>
      </c>
      <c r="AU66" s="5">
        <f t="shared" si="487"/>
        <v>222875.76457379755</v>
      </c>
      <c r="AV66" s="5">
        <v>-256315.99383333325</v>
      </c>
      <c r="AW66" s="5">
        <f t="shared" si="488"/>
        <v>91411335.110166654</v>
      </c>
      <c r="AX66" s="5">
        <f t="shared" si="489"/>
        <v>222242.67283380436</v>
      </c>
      <c r="AY66" s="5">
        <v>407042.37413628167</v>
      </c>
      <c r="AZ66" s="5">
        <f t="shared" si="490"/>
        <v>91818377.484302938</v>
      </c>
      <c r="BA66" s="5">
        <f t="shared" si="491"/>
        <v>222425.64213201703</v>
      </c>
      <c r="BB66" s="5">
        <v>-103683.69526663428</v>
      </c>
      <c r="BC66" s="5">
        <f t="shared" si="492"/>
        <v>91714693.789036304</v>
      </c>
      <c r="BD66" s="5">
        <f t="shared" si="493"/>
        <v>222793.89435480602</v>
      </c>
      <c r="BE66" s="5">
        <v>988974.41753436672</v>
      </c>
      <c r="BF66" s="5">
        <f t="shared" si="494"/>
        <v>92703668.20657067</v>
      </c>
      <c r="BG66" s="5">
        <f t="shared" si="495"/>
        <v>223868.56371156979</v>
      </c>
      <c r="BH66" s="5">
        <v>533786.62683084374</v>
      </c>
      <c r="BI66" s="5">
        <f t="shared" si="496"/>
        <v>93237454.833401516</v>
      </c>
      <c r="BJ66" s="5">
        <f t="shared" si="497"/>
        <v>225717.06905664003</v>
      </c>
      <c r="BK66" s="5">
        <v>2647769.2130991267</v>
      </c>
      <c r="BL66" s="5">
        <f t="shared" si="498"/>
        <v>95885224.046500638</v>
      </c>
      <c r="BM66" s="5">
        <f t="shared" si="499"/>
        <v>229579.213414425</v>
      </c>
      <c r="BN66" s="5">
        <v>-270100.82819166715</v>
      </c>
      <c r="BO66" s="5">
        <f t="shared" si="500"/>
        <v>95615123.21830897</v>
      </c>
      <c r="BP66" s="5">
        <f t="shared" si="501"/>
        <v>232465.50521612921</v>
      </c>
      <c r="BQ66" s="5">
        <v>-270100.82819166715</v>
      </c>
      <c r="BR66" s="5">
        <f t="shared" si="502"/>
        <v>95345022.390117303</v>
      </c>
      <c r="BS66" s="5">
        <f t="shared" si="503"/>
        <v>231809.74530361014</v>
      </c>
      <c r="BT66" s="5">
        <v>-270100.82819166715</v>
      </c>
      <c r="BU66" s="5">
        <f t="shared" si="504"/>
        <v>95074921.561925635</v>
      </c>
      <c r="BV66" s="5">
        <f t="shared" si="505"/>
        <v>231153.98539109106</v>
      </c>
      <c r="BW66" s="5">
        <v>-270100.82819166715</v>
      </c>
      <c r="BX66" s="5">
        <f t="shared" si="506"/>
        <v>94804820.733733967</v>
      </c>
      <c r="BY66" s="5">
        <f t="shared" si="507"/>
        <v>230498.22547857199</v>
      </c>
      <c r="BZ66" s="5">
        <v>-228215.87819166761</v>
      </c>
      <c r="CA66" s="5">
        <f t="shared" si="508"/>
        <v>94576604.855542302</v>
      </c>
      <c r="CB66" s="5">
        <f t="shared" si="509"/>
        <v>229893.3104141264</v>
      </c>
      <c r="CC66" s="5">
        <v>2946951.5259966915</v>
      </c>
      <c r="CD66" s="5">
        <f t="shared" si="510"/>
        <v>97523556.381538987</v>
      </c>
      <c r="CE66" s="5">
        <f t="shared" si="511"/>
        <v>233193.62952551761</v>
      </c>
      <c r="CF66" s="5">
        <v>-260410.58819166728</v>
      </c>
      <c r="CG66" s="5">
        <f t="shared" si="512"/>
        <v>97263145.793347314</v>
      </c>
      <c r="CH66" s="5">
        <f t="shared" si="513"/>
        <v>236454.86693480043</v>
      </c>
      <c r="CI66" s="5">
        <v>65081.371418785828</v>
      </c>
      <c r="CJ66" s="5">
        <f t="shared" si="514"/>
        <v>97328227.164766103</v>
      </c>
      <c r="CK66" s="5">
        <f t="shared" si="515"/>
        <v>236217.75350023425</v>
      </c>
      <c r="CL66" s="5">
        <v>-102255.37669970817</v>
      </c>
      <c r="CM66" s="5">
        <f t="shared" si="516"/>
        <v>97225971.788066402</v>
      </c>
      <c r="CN66" s="5">
        <f t="shared" si="517"/>
        <v>236172.62734750423</v>
      </c>
      <c r="CO66" s="5">
        <v>542877.63798388781</v>
      </c>
      <c r="CP66" s="5">
        <f t="shared" si="518"/>
        <v>97768849.42605029</v>
      </c>
      <c r="CQ66" s="5">
        <f t="shared" si="519"/>
        <v>236707.50615081654</v>
      </c>
      <c r="CR66" s="5">
        <v>751548.66435071174</v>
      </c>
      <c r="CS66" s="5">
        <f t="shared" si="520"/>
        <v>98520398.090401009</v>
      </c>
      <c r="CT66" s="5">
        <f t="shared" si="521"/>
        <v>238278.83209687949</v>
      </c>
      <c r="CU66" s="5">
        <v>184655.61953393056</v>
      </c>
      <c r="CV66" s="5">
        <f t="shared" si="522"/>
        <v>98705053.709934935</v>
      </c>
      <c r="CW66" s="5">
        <f t="shared" si="523"/>
        <v>239415.30628581555</v>
      </c>
      <c r="CX66" s="5">
        <v>-268889.49112500052</v>
      </c>
      <c r="CY66" s="5">
        <f t="shared" si="524"/>
        <v>98436164.218809932</v>
      </c>
      <c r="CZ66" s="5">
        <f t="shared" si="525"/>
        <v>239313.05336671951</v>
      </c>
      <c r="DA66" s="5">
        <v>-268889.49112500052</v>
      </c>
      <c r="DB66" s="5">
        <f t="shared" si="526"/>
        <v>98167274.72768493</v>
      </c>
      <c r="DC66" s="5">
        <f t="shared" si="527"/>
        <v>238660.23437924017</v>
      </c>
      <c r="DD66" s="5">
        <v>-268889.49112500052</v>
      </c>
      <c r="DE66" s="5">
        <f t="shared" si="528"/>
        <v>97898385.236559927</v>
      </c>
      <c r="DF66" s="5">
        <f t="shared" si="529"/>
        <v>238007.41539176073</v>
      </c>
      <c r="DG66" s="5">
        <v>-268889.49112500052</v>
      </c>
      <c r="DH66" s="5">
        <f t="shared" si="530"/>
        <v>97629495.745434925</v>
      </c>
      <c r="DI66" s="5">
        <f t="shared" si="531"/>
        <v>237354.59640428142</v>
      </c>
      <c r="DJ66" s="5">
        <v>-225955.38412500091</v>
      </c>
      <c r="DK66" s="5">
        <f t="shared" si="532"/>
        <v>97403540.361309931</v>
      </c>
      <c r="DL66" s="5">
        <f t="shared" si="533"/>
        <v>236753.89585427384</v>
      </c>
      <c r="DM66" s="5">
        <v>-268889.49112500052</v>
      </c>
      <c r="DN66" s="5">
        <f t="shared" si="534"/>
        <v>97134650.870184928</v>
      </c>
      <c r="DO66" s="5">
        <f t="shared" si="535"/>
        <v>236153.19530426629</v>
      </c>
      <c r="DP66" s="5">
        <v>-185649.58564500129</v>
      </c>
      <c r="DQ66" s="5">
        <f t="shared" si="536"/>
        <v>96949001.284539923</v>
      </c>
      <c r="DR66" s="5">
        <f t="shared" si="537"/>
        <v>235601.42264363662</v>
      </c>
      <c r="DS66" s="5">
        <v>-268889.49112500052</v>
      </c>
      <c r="DT66" s="5">
        <f t="shared" si="538"/>
        <v>96680111.793414921</v>
      </c>
      <c r="DU66" s="5">
        <f t="shared" si="539"/>
        <v>235049.64998300691</v>
      </c>
      <c r="DV66" s="5">
        <v>591051.75094149041</v>
      </c>
      <c r="DW66" s="5">
        <f t="shared" si="540"/>
        <v>97271163.544356406</v>
      </c>
      <c r="DX66" s="5">
        <f t="shared" si="541"/>
        <v>235440.72819022424</v>
      </c>
      <c r="DY66" s="5">
        <v>345958.80212868331</v>
      </c>
      <c r="DZ66" s="5">
        <f t="shared" si="542"/>
        <v>97617122.346485093</v>
      </c>
      <c r="EA66" s="5">
        <f t="shared" si="543"/>
        <v>236578.18112293922</v>
      </c>
      <c r="EB66" s="5">
        <v>95170.409169258433</v>
      </c>
      <c r="EC66" s="5">
        <f t="shared" si="544"/>
        <v>97712292.75565435</v>
      </c>
      <c r="ED66" s="5">
        <f t="shared" si="545"/>
        <v>237113.67532143366</v>
      </c>
      <c r="EE66" s="5">
        <v>1699429.8810834589</v>
      </c>
      <c r="EF66" s="5">
        <f t="shared" si="546"/>
        <v>99411722.636737809</v>
      </c>
      <c r="EG66" s="5">
        <f t="shared" si="547"/>
        <v>239292.17091735927</v>
      </c>
      <c r="EI66" s="138">
        <f t="shared" ca="1" si="548"/>
        <v>2812261.2936450969</v>
      </c>
      <c r="EJ66" s="138">
        <f t="shared" ca="1" si="549"/>
        <v>33056.925234044902</v>
      </c>
      <c r="EK66" s="138">
        <f t="shared" ca="1" si="550"/>
        <v>2845318.2188791418</v>
      </c>
    </row>
    <row r="67" spans="1:141" x14ac:dyDescent="0.2">
      <c r="A67" s="109" t="s">
        <v>79</v>
      </c>
      <c r="B67" s="109" t="str">
        <f t="shared" si="551"/>
        <v>CAGW</v>
      </c>
      <c r="C67" s="109" t="s">
        <v>15</v>
      </c>
      <c r="D67" s="109" t="s">
        <v>77</v>
      </c>
      <c r="E67" s="109" t="s">
        <v>108</v>
      </c>
      <c r="F67" s="109" t="str">
        <f t="shared" si="461"/>
        <v>DGNLPCAGW</v>
      </c>
      <c r="G67" s="109" t="str">
        <f t="shared" si="462"/>
        <v>GNLPCAGW</v>
      </c>
      <c r="H67" s="15"/>
      <c r="I67" s="15">
        <v>4.7619111517986805E-2</v>
      </c>
      <c r="J67" s="5">
        <v>2917372.8499999996</v>
      </c>
      <c r="K67" s="5">
        <f t="shared" si="463"/>
        <v>11576.891923641415</v>
      </c>
      <c r="L67" s="5">
        <v>-16337.816166666666</v>
      </c>
      <c r="M67" s="5">
        <f t="shared" si="464"/>
        <v>2901035.0338333328</v>
      </c>
      <c r="N67" s="5">
        <f t="shared" si="465"/>
        <v>11544.47557822471</v>
      </c>
      <c r="O67" s="5">
        <v>-16337.816166666666</v>
      </c>
      <c r="P67" s="5">
        <f t="shared" si="466"/>
        <v>2884697.217666666</v>
      </c>
      <c r="Q67" s="5">
        <f t="shared" si="467"/>
        <v>11479.642887391305</v>
      </c>
      <c r="R67" s="5">
        <v>-16337.816166666666</v>
      </c>
      <c r="S67" s="5">
        <f t="shared" si="468"/>
        <v>2868359.4014999992</v>
      </c>
      <c r="T67" s="5">
        <f t="shared" si="469"/>
        <v>11414.810196557897</v>
      </c>
      <c r="U67" s="5">
        <v>-16337.816166666666</v>
      </c>
      <c r="V67" s="5">
        <f t="shared" si="470"/>
        <v>2852021.5853333324</v>
      </c>
      <c r="W67" s="5">
        <f t="shared" si="471"/>
        <v>11349.977505724493</v>
      </c>
      <c r="X67" s="5">
        <v>-16337.816166666666</v>
      </c>
      <c r="Y67" s="5">
        <f t="shared" si="472"/>
        <v>2835683.7691666656</v>
      </c>
      <c r="Z67" s="5">
        <f t="shared" si="473"/>
        <v>11285.144814891086</v>
      </c>
      <c r="AA67" s="5">
        <v>-16337.816166666666</v>
      </c>
      <c r="AB67" s="5">
        <f t="shared" si="474"/>
        <v>2819345.9529999988</v>
      </c>
      <c r="AC67" s="5">
        <f t="shared" si="475"/>
        <v>11220.312124057682</v>
      </c>
      <c r="AD67" s="5">
        <v>-16337.816166666666</v>
      </c>
      <c r="AE67" s="5">
        <f t="shared" si="476"/>
        <v>2803008.136833332</v>
      </c>
      <c r="AF67" s="5">
        <f t="shared" si="477"/>
        <v>11155.479433224275</v>
      </c>
      <c r="AG67" s="5">
        <v>-16337.816166666666</v>
      </c>
      <c r="AH67" s="5">
        <f t="shared" si="478"/>
        <v>2786670.3206666652</v>
      </c>
      <c r="AI67" s="5">
        <f t="shared" si="479"/>
        <v>11090.646742390869</v>
      </c>
      <c r="AJ67" s="5">
        <v>-16337.816166666666</v>
      </c>
      <c r="AK67" s="5">
        <f t="shared" si="480"/>
        <v>2770332.5044999984</v>
      </c>
      <c r="AL67" s="5">
        <f t="shared" si="481"/>
        <v>11025.814051557461</v>
      </c>
      <c r="AM67" s="5">
        <v>-16337.816166666666</v>
      </c>
      <c r="AN67" s="5">
        <f t="shared" si="482"/>
        <v>2753994.6883333316</v>
      </c>
      <c r="AO67" s="5">
        <f t="shared" si="483"/>
        <v>10960.981360724058</v>
      </c>
      <c r="AP67" s="5">
        <v>-16337.816166666666</v>
      </c>
      <c r="AQ67" s="5">
        <f t="shared" si="484"/>
        <v>2737656.8721666648</v>
      </c>
      <c r="AR67" s="5">
        <f t="shared" si="485"/>
        <v>10896.148669890648</v>
      </c>
      <c r="AS67" s="5">
        <v>-16337.816166666666</v>
      </c>
      <c r="AT67" s="5">
        <f t="shared" si="486"/>
        <v>2721319.055999998</v>
      </c>
      <c r="AU67" s="5">
        <f t="shared" si="487"/>
        <v>10831.315979057244</v>
      </c>
      <c r="AV67" s="5">
        <v>-16337.816166666666</v>
      </c>
      <c r="AW67" s="5">
        <f t="shared" si="488"/>
        <v>2704981.2398333312</v>
      </c>
      <c r="AX67" s="5">
        <f t="shared" si="489"/>
        <v>10766.483288223835</v>
      </c>
      <c r="AY67" s="5">
        <v>-16337.816166666666</v>
      </c>
      <c r="AZ67" s="5">
        <f t="shared" si="490"/>
        <v>2688643.4236666644</v>
      </c>
      <c r="BA67" s="5">
        <f t="shared" si="491"/>
        <v>10701.650597390433</v>
      </c>
      <c r="BB67" s="5">
        <v>92117.845334157319</v>
      </c>
      <c r="BC67" s="5">
        <f t="shared" si="492"/>
        <v>2780761.2690008217</v>
      </c>
      <c r="BD67" s="5">
        <f t="shared" si="493"/>
        <v>10852.007999880558</v>
      </c>
      <c r="BE67" s="5">
        <v>581007.67546114931</v>
      </c>
      <c r="BF67" s="5">
        <f t="shared" si="494"/>
        <v>3361768.9444619711</v>
      </c>
      <c r="BG67" s="5">
        <f t="shared" si="495"/>
        <v>12187.576301562001</v>
      </c>
      <c r="BH67" s="5">
        <v>430371.81958950229</v>
      </c>
      <c r="BI67" s="5">
        <f t="shared" si="496"/>
        <v>3792140.7640514732</v>
      </c>
      <c r="BJ67" s="5">
        <f t="shared" si="497"/>
        <v>14194.284341637924</v>
      </c>
      <c r="BK67" s="5">
        <v>1598369.0752809213</v>
      </c>
      <c r="BL67" s="5">
        <f t="shared" si="498"/>
        <v>5390509.8393323943</v>
      </c>
      <c r="BM67" s="5">
        <f t="shared" si="499"/>
        <v>18219.569296385216</v>
      </c>
      <c r="BN67" s="5">
        <v>-15234.287180670926</v>
      </c>
      <c r="BO67" s="5">
        <f t="shared" si="500"/>
        <v>5375275.5521517238</v>
      </c>
      <c r="BP67" s="5">
        <f t="shared" si="501"/>
        <v>21360.713963991479</v>
      </c>
      <c r="BQ67" s="5">
        <v>-13025.171350152295</v>
      </c>
      <c r="BR67" s="5">
        <f t="shared" si="502"/>
        <v>5362250.3808015715</v>
      </c>
      <c r="BS67" s="5">
        <f t="shared" si="503"/>
        <v>21304.643534524093</v>
      </c>
      <c r="BT67" s="5">
        <v>-9707.0210844377452</v>
      </c>
      <c r="BU67" s="5">
        <f t="shared" si="504"/>
        <v>5352543.3597171335</v>
      </c>
      <c r="BV67" s="5">
        <f t="shared" si="505"/>
        <v>21259.539917582795</v>
      </c>
      <c r="BW67" s="5">
        <v>-5278.9956823802659</v>
      </c>
      <c r="BX67" s="5">
        <f t="shared" si="506"/>
        <v>5347264.3640347533</v>
      </c>
      <c r="BY67" s="5">
        <f t="shared" si="507"/>
        <v>21229.805717431573</v>
      </c>
      <c r="BZ67" s="5">
        <v>5783.0825586972369</v>
      </c>
      <c r="CA67" s="5">
        <f t="shared" si="508"/>
        <v>5353047.4465934504</v>
      </c>
      <c r="CB67" s="5">
        <f t="shared" si="509"/>
        <v>21230.805891147324</v>
      </c>
      <c r="CC67" s="5">
        <v>3108250.1007354539</v>
      </c>
      <c r="CD67" s="5">
        <f t="shared" si="510"/>
        <v>8461297.5473289043</v>
      </c>
      <c r="CE67" s="5">
        <f t="shared" si="511"/>
        <v>27409.451450563807</v>
      </c>
      <c r="CF67" s="5">
        <v>16942.411552797341</v>
      </c>
      <c r="CG67" s="5">
        <f t="shared" si="512"/>
        <v>8478239.9588817023</v>
      </c>
      <c r="CH67" s="5">
        <f t="shared" si="513"/>
        <v>33610.238565473461</v>
      </c>
      <c r="CI67" s="5">
        <v>177408.51066479133</v>
      </c>
      <c r="CJ67" s="5">
        <f t="shared" si="514"/>
        <v>8655648.4695464931</v>
      </c>
      <c r="CK67" s="5">
        <f t="shared" si="515"/>
        <v>33995.855992086079</v>
      </c>
      <c r="CL67" s="5">
        <v>16913.863981406736</v>
      </c>
      <c r="CM67" s="5">
        <f t="shared" si="516"/>
        <v>8672562.3335279003</v>
      </c>
      <c r="CN67" s="5">
        <f t="shared" si="517"/>
        <v>34381.416776615966</v>
      </c>
      <c r="CO67" s="5">
        <v>-5226.0996914869665</v>
      </c>
      <c r="CP67" s="5">
        <f t="shared" si="518"/>
        <v>8667336.2338364124</v>
      </c>
      <c r="CQ67" s="5">
        <f t="shared" si="519"/>
        <v>34404.606816245869</v>
      </c>
      <c r="CR67" s="5">
        <v>244849.14617146336</v>
      </c>
      <c r="CS67" s="5">
        <f t="shared" si="520"/>
        <v>8912185.3800078761</v>
      </c>
      <c r="CT67" s="5">
        <f t="shared" si="521"/>
        <v>34880.050006771278</v>
      </c>
      <c r="CU67" s="5">
        <v>1635365.7793168435</v>
      </c>
      <c r="CV67" s="5">
        <f t="shared" si="522"/>
        <v>10547551.159324721</v>
      </c>
      <c r="CW67" s="5">
        <f t="shared" si="523"/>
        <v>38610.64018238007</v>
      </c>
      <c r="CX67" s="5">
        <v>-16337.816166666666</v>
      </c>
      <c r="CY67" s="5">
        <f t="shared" si="524"/>
        <v>10531213.343158053</v>
      </c>
      <c r="CZ67" s="5">
        <f t="shared" si="525"/>
        <v>41823.001562712867</v>
      </c>
      <c r="DA67" s="5">
        <v>-16337.816166666666</v>
      </c>
      <c r="DB67" s="5">
        <f t="shared" si="526"/>
        <v>10514875.526991386</v>
      </c>
      <c r="DC67" s="5">
        <f t="shared" si="527"/>
        <v>41758.168871879468</v>
      </c>
      <c r="DD67" s="5">
        <v>-16337.816166666666</v>
      </c>
      <c r="DE67" s="5">
        <f t="shared" si="528"/>
        <v>10498537.710824719</v>
      </c>
      <c r="DF67" s="5">
        <f t="shared" si="529"/>
        <v>41693.336181046048</v>
      </c>
      <c r="DG67" s="5">
        <v>-16337.816166666666</v>
      </c>
      <c r="DH67" s="5">
        <f t="shared" si="530"/>
        <v>10482199.894658051</v>
      </c>
      <c r="DI67" s="5">
        <f t="shared" si="531"/>
        <v>41628.50349021265</v>
      </c>
      <c r="DJ67" s="5">
        <v>-16337.816166666666</v>
      </c>
      <c r="DK67" s="5">
        <f t="shared" si="532"/>
        <v>10465862.078491384</v>
      </c>
      <c r="DL67" s="5">
        <f t="shared" si="533"/>
        <v>41563.67079937923</v>
      </c>
      <c r="DM67" s="5">
        <v>-16337.816166666666</v>
      </c>
      <c r="DN67" s="5">
        <f t="shared" si="534"/>
        <v>10449524.262324717</v>
      </c>
      <c r="DO67" s="5">
        <f t="shared" si="535"/>
        <v>41498.838108545831</v>
      </c>
      <c r="DP67" s="5">
        <v>-16337.816166666666</v>
      </c>
      <c r="DQ67" s="5">
        <f t="shared" si="536"/>
        <v>10433186.44615805</v>
      </c>
      <c r="DR67" s="5">
        <f t="shared" si="537"/>
        <v>41434.005417712418</v>
      </c>
      <c r="DS67" s="5">
        <v>-16337.816166666666</v>
      </c>
      <c r="DT67" s="5">
        <f t="shared" si="538"/>
        <v>10416848.629991382</v>
      </c>
      <c r="DU67" s="5">
        <f t="shared" si="539"/>
        <v>41369.17272687902</v>
      </c>
      <c r="DV67" s="5">
        <v>-16337.816166666666</v>
      </c>
      <c r="DW67" s="5">
        <f t="shared" si="540"/>
        <v>10400510.813824715</v>
      </c>
      <c r="DX67" s="5">
        <f t="shared" si="541"/>
        <v>41304.3400360456</v>
      </c>
      <c r="DY67" s="5">
        <v>211425.59450534935</v>
      </c>
      <c r="DZ67" s="5">
        <f t="shared" si="542"/>
        <v>10611936.408330064</v>
      </c>
      <c r="EA67" s="5">
        <f t="shared" si="543"/>
        <v>41691.419480733362</v>
      </c>
      <c r="EB67" s="5">
        <v>-16337.816166666666</v>
      </c>
      <c r="EC67" s="5">
        <f t="shared" si="544"/>
        <v>10595598.592163397</v>
      </c>
      <c r="ED67" s="5">
        <f t="shared" si="545"/>
        <v>42078.498925421103</v>
      </c>
      <c r="EE67" s="5">
        <v>620892.00252052827</v>
      </c>
      <c r="EF67" s="5">
        <f t="shared" si="546"/>
        <v>11216490.594683925</v>
      </c>
      <c r="EG67" s="5">
        <f t="shared" si="547"/>
        <v>43278.01280953153</v>
      </c>
      <c r="EI67" s="138">
        <f t="shared" ca="1" si="548"/>
        <v>343677.76881481381</v>
      </c>
      <c r="EJ67" s="138">
        <f t="shared" ca="1" si="549"/>
        <v>157443.19959528529</v>
      </c>
      <c r="EK67" s="138">
        <f t="shared" ca="1" si="550"/>
        <v>501120.9684100991</v>
      </c>
    </row>
    <row r="68" spans="1:141" x14ac:dyDescent="0.2">
      <c r="A68" s="109" t="s">
        <v>80</v>
      </c>
      <c r="B68" s="109" t="str">
        <f t="shared" si="551"/>
        <v>SG</v>
      </c>
      <c r="C68" s="109" t="s">
        <v>16</v>
      </c>
      <c r="D68" s="109" t="s">
        <v>77</v>
      </c>
      <c r="E68" s="109" t="s">
        <v>108</v>
      </c>
      <c r="F68" s="109" t="str">
        <f t="shared" si="461"/>
        <v>DGNLPSG</v>
      </c>
      <c r="G68" s="109" t="str">
        <f t="shared" si="462"/>
        <v>GNLPSG</v>
      </c>
      <c r="H68" s="15"/>
      <c r="I68" s="15">
        <v>3.8543828094415665E-2</v>
      </c>
      <c r="J68" s="5">
        <v>197318567.69999999</v>
      </c>
      <c r="K68" s="5">
        <f t="shared" si="463"/>
        <v>633784.41277209332</v>
      </c>
      <c r="L68" s="5">
        <v>4732763.735666668</v>
      </c>
      <c r="M68" s="5">
        <f t="shared" si="464"/>
        <v>202051331.43566665</v>
      </c>
      <c r="N68" s="5">
        <f t="shared" si="465"/>
        <v>641385.19743205234</v>
      </c>
      <c r="O68" s="5">
        <v>2716747.0256666667</v>
      </c>
      <c r="P68" s="5">
        <f t="shared" si="466"/>
        <v>204768078.4613333</v>
      </c>
      <c r="Q68" s="5">
        <f t="shared" si="467"/>
        <v>653349.05835589953</v>
      </c>
      <c r="R68" s="5">
        <v>3191756.8756666658</v>
      </c>
      <c r="S68" s="5">
        <f t="shared" si="468"/>
        <v>207959835.33699998</v>
      </c>
      <c r="T68" s="5">
        <f t="shared" si="469"/>
        <v>662838.07330040692</v>
      </c>
      <c r="U68" s="5">
        <v>5071823.3856666684</v>
      </c>
      <c r="V68" s="5">
        <f t="shared" si="470"/>
        <v>213031658.72266665</v>
      </c>
      <c r="W68" s="5">
        <f t="shared" si="471"/>
        <v>676109.32401029184</v>
      </c>
      <c r="X68" s="5">
        <v>2090713.785666666</v>
      </c>
      <c r="Y68" s="5">
        <f t="shared" si="472"/>
        <v>215122372.50833333</v>
      </c>
      <c r="Z68" s="5">
        <f t="shared" si="473"/>
        <v>687612.30740411405</v>
      </c>
      <c r="AA68" s="5">
        <v>852268.76566666644</v>
      </c>
      <c r="AB68" s="5">
        <f t="shared" si="474"/>
        <v>215974641.27399999</v>
      </c>
      <c r="AC68" s="5">
        <f t="shared" si="475"/>
        <v>692338.71630175819</v>
      </c>
      <c r="AD68" s="5">
        <v>552502.29470213037</v>
      </c>
      <c r="AE68" s="5">
        <f t="shared" si="476"/>
        <v>216527143.56870213</v>
      </c>
      <c r="AF68" s="5">
        <f t="shared" si="477"/>
        <v>694594.76856271096</v>
      </c>
      <c r="AG68" s="5">
        <v>-234607.21433333348</v>
      </c>
      <c r="AH68" s="5">
        <f t="shared" si="478"/>
        <v>216292536.35436881</v>
      </c>
      <c r="AI68" s="5">
        <f t="shared" si="479"/>
        <v>695105.30578478565</v>
      </c>
      <c r="AJ68" s="5">
        <v>-168865.21433333351</v>
      </c>
      <c r="AK68" s="5">
        <f t="shared" si="480"/>
        <v>216123671.14003548</v>
      </c>
      <c r="AL68" s="5">
        <f t="shared" si="481"/>
        <v>694457.33195431228</v>
      </c>
      <c r="AM68" s="5">
        <v>-234607.21433333348</v>
      </c>
      <c r="AN68" s="5">
        <f t="shared" si="482"/>
        <v>215889063.92570215</v>
      </c>
      <c r="AO68" s="5">
        <f t="shared" si="483"/>
        <v>693809.35812383867</v>
      </c>
      <c r="AP68" s="5">
        <v>-234607.21433333348</v>
      </c>
      <c r="AQ68" s="5">
        <f t="shared" si="484"/>
        <v>215654456.71136883</v>
      </c>
      <c r="AR68" s="5">
        <f t="shared" si="485"/>
        <v>693055.80311225762</v>
      </c>
      <c r="AS68" s="5">
        <v>-234607.21433333348</v>
      </c>
      <c r="AT68" s="5">
        <f t="shared" si="486"/>
        <v>215419849.4970355</v>
      </c>
      <c r="AU68" s="5">
        <f t="shared" si="487"/>
        <v>692302.24810067646</v>
      </c>
      <c r="AV68" s="5">
        <v>-234607.21433333348</v>
      </c>
      <c r="AW68" s="5">
        <f t="shared" si="488"/>
        <v>215185242.28270218</v>
      </c>
      <c r="AX68" s="5">
        <f t="shared" si="489"/>
        <v>691548.69308909541</v>
      </c>
      <c r="AY68" s="5">
        <v>-234607.21433333348</v>
      </c>
      <c r="AZ68" s="5">
        <f t="shared" si="490"/>
        <v>214950635.06836885</v>
      </c>
      <c r="BA68" s="5">
        <f t="shared" si="491"/>
        <v>690795.13807751425</v>
      </c>
      <c r="BB68" s="5">
        <v>-234607.21433333348</v>
      </c>
      <c r="BC68" s="5">
        <f t="shared" si="492"/>
        <v>214716027.85403553</v>
      </c>
      <c r="BD68" s="5">
        <f t="shared" si="493"/>
        <v>690041.5830659332</v>
      </c>
      <c r="BE68" s="5">
        <v>-234607.21433333348</v>
      </c>
      <c r="BF68" s="5">
        <f t="shared" si="494"/>
        <v>214481420.6397022</v>
      </c>
      <c r="BG68" s="5">
        <f t="shared" si="495"/>
        <v>689288.02805435203</v>
      </c>
      <c r="BH68" s="5">
        <v>-234607.21433333348</v>
      </c>
      <c r="BI68" s="5">
        <f t="shared" si="496"/>
        <v>214246813.42536888</v>
      </c>
      <c r="BJ68" s="5">
        <f t="shared" si="497"/>
        <v>688534.47304277099</v>
      </c>
      <c r="BK68" s="5">
        <v>-234607.21433333348</v>
      </c>
      <c r="BL68" s="5">
        <f t="shared" si="498"/>
        <v>214012206.21103555</v>
      </c>
      <c r="BM68" s="5">
        <f t="shared" si="499"/>
        <v>687780.91803118971</v>
      </c>
      <c r="BN68" s="5">
        <v>-224698.84913333389</v>
      </c>
      <c r="BO68" s="5">
        <f t="shared" si="500"/>
        <v>213787507.36190221</v>
      </c>
      <c r="BP68" s="5">
        <f t="shared" si="501"/>
        <v>687043.27578314883</v>
      </c>
      <c r="BQ68" s="5">
        <v>-224698.84913333389</v>
      </c>
      <c r="BR68" s="5">
        <f t="shared" si="502"/>
        <v>213562808.51276886</v>
      </c>
      <c r="BS68" s="5">
        <f t="shared" si="503"/>
        <v>686321.54629864823</v>
      </c>
      <c r="BT68" s="5">
        <v>-224698.84913333389</v>
      </c>
      <c r="BU68" s="5">
        <f t="shared" si="504"/>
        <v>213338109.66363552</v>
      </c>
      <c r="BV68" s="5">
        <f t="shared" si="505"/>
        <v>685599.8168141474</v>
      </c>
      <c r="BW68" s="5">
        <v>-224698.84913333389</v>
      </c>
      <c r="BX68" s="5">
        <f t="shared" si="506"/>
        <v>213113410.81450218</v>
      </c>
      <c r="BY68" s="5">
        <f t="shared" si="507"/>
        <v>684878.08732964669</v>
      </c>
      <c r="BZ68" s="5">
        <v>-224698.84913333389</v>
      </c>
      <c r="CA68" s="5">
        <f t="shared" si="508"/>
        <v>212888711.96536884</v>
      </c>
      <c r="CB68" s="5">
        <f t="shared" si="509"/>
        <v>684156.35784514598</v>
      </c>
      <c r="CC68" s="5">
        <v>-224698.84913333389</v>
      </c>
      <c r="CD68" s="5">
        <f t="shared" si="510"/>
        <v>212664013.11623549</v>
      </c>
      <c r="CE68" s="5">
        <f t="shared" si="511"/>
        <v>683434.62836064526</v>
      </c>
      <c r="CF68" s="5">
        <v>-224698.84913333389</v>
      </c>
      <c r="CG68" s="5">
        <f t="shared" si="512"/>
        <v>212439314.26710215</v>
      </c>
      <c r="CH68" s="5">
        <f t="shared" si="513"/>
        <v>682712.89887614455</v>
      </c>
      <c r="CI68" s="5">
        <v>-224698.84913333389</v>
      </c>
      <c r="CJ68" s="5">
        <f t="shared" si="514"/>
        <v>212214615.41796881</v>
      </c>
      <c r="CK68" s="5">
        <f t="shared" si="515"/>
        <v>681991.16939164384</v>
      </c>
      <c r="CL68" s="5">
        <v>-224698.84913333389</v>
      </c>
      <c r="CM68" s="5">
        <f t="shared" si="516"/>
        <v>211989916.56883547</v>
      </c>
      <c r="CN68" s="5">
        <f t="shared" si="517"/>
        <v>681269.43990714313</v>
      </c>
      <c r="CO68" s="5">
        <v>-224698.84913333389</v>
      </c>
      <c r="CP68" s="5">
        <f t="shared" si="518"/>
        <v>211765217.71970212</v>
      </c>
      <c r="CQ68" s="5">
        <f t="shared" si="519"/>
        <v>680547.71042264241</v>
      </c>
      <c r="CR68" s="5">
        <v>-224698.84913333389</v>
      </c>
      <c r="CS68" s="5">
        <f t="shared" si="520"/>
        <v>211540518.87056878</v>
      </c>
      <c r="CT68" s="5">
        <f t="shared" si="521"/>
        <v>679825.98093814158</v>
      </c>
      <c r="CU68" s="5">
        <v>-224698.9315333339</v>
      </c>
      <c r="CV68" s="5">
        <f t="shared" si="522"/>
        <v>211315819.93903545</v>
      </c>
      <c r="CW68" s="5">
        <f t="shared" si="523"/>
        <v>679104.25132130715</v>
      </c>
      <c r="CX68" s="5">
        <v>-220897.28708933454</v>
      </c>
      <c r="CY68" s="5">
        <f t="shared" si="524"/>
        <v>211094922.6519461</v>
      </c>
      <c r="CZ68" s="5">
        <f t="shared" si="525"/>
        <v>678388.62698588578</v>
      </c>
      <c r="DA68" s="5">
        <v>-220897.28708933454</v>
      </c>
      <c r="DB68" s="5">
        <f t="shared" si="526"/>
        <v>210874025.36485675</v>
      </c>
      <c r="DC68" s="5">
        <f t="shared" si="527"/>
        <v>677679.10806421121</v>
      </c>
      <c r="DD68" s="5">
        <v>-220897.28708933454</v>
      </c>
      <c r="DE68" s="5">
        <f t="shared" si="528"/>
        <v>210653128.0777674</v>
      </c>
      <c r="DF68" s="5">
        <f t="shared" si="529"/>
        <v>676969.58914253663</v>
      </c>
      <c r="DG68" s="5">
        <v>-220897.28708933454</v>
      </c>
      <c r="DH68" s="5">
        <f t="shared" si="530"/>
        <v>210432230.79067805</v>
      </c>
      <c r="DI68" s="5">
        <f t="shared" si="531"/>
        <v>676260.07022086217</v>
      </c>
      <c r="DJ68" s="5">
        <v>-220897.28708933454</v>
      </c>
      <c r="DK68" s="5">
        <f t="shared" si="532"/>
        <v>210211333.50358871</v>
      </c>
      <c r="DL68" s="5">
        <f t="shared" si="533"/>
        <v>675550.55129918759</v>
      </c>
      <c r="DM68" s="5">
        <v>-220897.28708933454</v>
      </c>
      <c r="DN68" s="5">
        <f t="shared" si="534"/>
        <v>209990436.21649936</v>
      </c>
      <c r="DO68" s="5">
        <f t="shared" si="535"/>
        <v>674841.03237751301</v>
      </c>
      <c r="DP68" s="5">
        <v>-220897.28708933454</v>
      </c>
      <c r="DQ68" s="5">
        <f t="shared" si="536"/>
        <v>209769538.92941001</v>
      </c>
      <c r="DR68" s="5">
        <f t="shared" si="537"/>
        <v>674131.51345583843</v>
      </c>
      <c r="DS68" s="5">
        <v>-220897.28708933454</v>
      </c>
      <c r="DT68" s="5">
        <f t="shared" si="538"/>
        <v>209548641.64232066</v>
      </c>
      <c r="DU68" s="5">
        <f t="shared" si="539"/>
        <v>673421.99453416385</v>
      </c>
      <c r="DV68" s="5">
        <v>-220897.28708933454</v>
      </c>
      <c r="DW68" s="5">
        <f t="shared" si="540"/>
        <v>209327744.35523131</v>
      </c>
      <c r="DX68" s="5">
        <f t="shared" si="541"/>
        <v>672712.47561248939</v>
      </c>
      <c r="DY68" s="5">
        <v>-220897.28708933454</v>
      </c>
      <c r="DZ68" s="5">
        <f t="shared" si="542"/>
        <v>209106847.06814197</v>
      </c>
      <c r="EA68" s="5">
        <f t="shared" si="543"/>
        <v>672002.95669081481</v>
      </c>
      <c r="EB68" s="5">
        <v>-220897.26597333452</v>
      </c>
      <c r="EC68" s="5">
        <f t="shared" si="544"/>
        <v>208885949.80216864</v>
      </c>
      <c r="ED68" s="5">
        <f t="shared" si="545"/>
        <v>671293.43780305248</v>
      </c>
      <c r="EE68" s="5">
        <v>-313702.29713333375</v>
      </c>
      <c r="EF68" s="5">
        <f t="shared" si="546"/>
        <v>208572247.50503531</v>
      </c>
      <c r="EG68" s="5">
        <f t="shared" si="547"/>
        <v>670434.87473389693</v>
      </c>
      <c r="EI68" s="138">
        <f t="shared" ca="1" si="548"/>
        <v>8196885.1632884061</v>
      </c>
      <c r="EJ68" s="138">
        <f t="shared" ca="1" si="549"/>
        <v>-103198.93236795347</v>
      </c>
      <c r="EK68" s="138">
        <f t="shared" ca="1" si="550"/>
        <v>8093686.2309204526</v>
      </c>
    </row>
    <row r="69" spans="1:141" x14ac:dyDescent="0.2">
      <c r="A69" s="109" t="s">
        <v>109</v>
      </c>
      <c r="B69" s="109" t="str">
        <f t="shared" si="551"/>
        <v>SO</v>
      </c>
      <c r="C69" s="109" t="s">
        <v>42</v>
      </c>
      <c r="D69" s="109" t="s">
        <v>77</v>
      </c>
      <c r="E69" s="109" t="s">
        <v>108</v>
      </c>
      <c r="F69" s="109" t="str">
        <f t="shared" si="461"/>
        <v>DGNLPSO</v>
      </c>
      <c r="G69" s="109" t="str">
        <f t="shared" si="462"/>
        <v>GNLPSO</v>
      </c>
      <c r="H69" s="15"/>
      <c r="I69" s="15">
        <v>6.0806735244684086E-2</v>
      </c>
      <c r="J69" s="5">
        <v>368476317.46000004</v>
      </c>
      <c r="K69" s="5">
        <f t="shared" si="463"/>
        <v>1867153.4899771989</v>
      </c>
      <c r="L69" s="5">
        <v>-12815059.505666668</v>
      </c>
      <c r="M69" s="5">
        <f t="shared" si="464"/>
        <v>355661257.95433336</v>
      </c>
      <c r="N69" s="5">
        <f t="shared" si="465"/>
        <v>1834685.0762061176</v>
      </c>
      <c r="O69" s="5">
        <v>-3077772.0456666574</v>
      </c>
      <c r="P69" s="5">
        <f t="shared" si="466"/>
        <v>352583485.90866673</v>
      </c>
      <c r="Q69" s="5">
        <f t="shared" si="467"/>
        <v>1794418.7761881894</v>
      </c>
      <c r="R69" s="5">
        <v>-1132993.6156666649</v>
      </c>
      <c r="S69" s="5">
        <f t="shared" si="468"/>
        <v>351450492.29300004</v>
      </c>
      <c r="T69" s="5">
        <f t="shared" si="469"/>
        <v>1783750.3214904352</v>
      </c>
      <c r="U69" s="5">
        <v>-9965890.0956666656</v>
      </c>
      <c r="V69" s="5">
        <f t="shared" si="470"/>
        <v>341484602.1973334</v>
      </c>
      <c r="W69" s="5">
        <f t="shared" si="471"/>
        <v>1755630.0346843274</v>
      </c>
      <c r="X69" s="5">
        <v>-3647612.9756666664</v>
      </c>
      <c r="Y69" s="5">
        <f t="shared" si="472"/>
        <v>337836989.22166675</v>
      </c>
      <c r="Z69" s="5">
        <f t="shared" si="473"/>
        <v>1721138.6731421917</v>
      </c>
      <c r="AA69" s="5">
        <v>23919187.734333314</v>
      </c>
      <c r="AB69" s="5">
        <f t="shared" si="474"/>
        <v>361756176.95600009</v>
      </c>
      <c r="AC69" s="5">
        <f t="shared" si="475"/>
        <v>1772499.0181148194</v>
      </c>
      <c r="AD69" s="5">
        <v>-929419.96931514703</v>
      </c>
      <c r="AE69" s="5">
        <f t="shared" si="476"/>
        <v>360826756.98668492</v>
      </c>
      <c r="AF69" s="5">
        <f t="shared" si="477"/>
        <v>1830746.2148574956</v>
      </c>
      <c r="AG69" s="5">
        <v>961609.28686738224</v>
      </c>
      <c r="AH69" s="5">
        <f t="shared" si="478"/>
        <v>361788366.2735523</v>
      </c>
      <c r="AI69" s="5">
        <f t="shared" si="479"/>
        <v>1830827.7701620834</v>
      </c>
      <c r="AJ69" s="5">
        <v>1529553.4359721777</v>
      </c>
      <c r="AK69" s="5">
        <f t="shared" si="480"/>
        <v>363317919.70952445</v>
      </c>
      <c r="AL69" s="5">
        <f t="shared" si="481"/>
        <v>1837139.4148345471</v>
      </c>
      <c r="AM69" s="5">
        <v>369279.51075574197</v>
      </c>
      <c r="AN69" s="5">
        <f t="shared" si="482"/>
        <v>363687199.22028017</v>
      </c>
      <c r="AO69" s="5">
        <f t="shared" si="483"/>
        <v>1841950.3245122789</v>
      </c>
      <c r="AP69" s="5">
        <v>-134343.1477257472</v>
      </c>
      <c r="AQ69" s="5">
        <f t="shared" si="484"/>
        <v>363552856.07255441</v>
      </c>
      <c r="AR69" s="5">
        <f t="shared" si="485"/>
        <v>1842545.562563367</v>
      </c>
      <c r="AS69" s="5">
        <v>11813952.991744122</v>
      </c>
      <c r="AT69" s="5">
        <f t="shared" si="486"/>
        <v>375366809.06429851</v>
      </c>
      <c r="AU69" s="5">
        <f t="shared" si="487"/>
        <v>1872137.1852111351</v>
      </c>
      <c r="AV69" s="5">
        <v>3057039.6442235596</v>
      </c>
      <c r="AW69" s="5">
        <f t="shared" si="488"/>
        <v>378423848.70852208</v>
      </c>
      <c r="AX69" s="5">
        <f t="shared" si="489"/>
        <v>1909814.5398795072</v>
      </c>
      <c r="AY69" s="5">
        <v>624907.63640220929</v>
      </c>
      <c r="AZ69" s="5">
        <f t="shared" si="490"/>
        <v>379048756.34492427</v>
      </c>
      <c r="BA69" s="5">
        <f t="shared" si="491"/>
        <v>1919143.1729410859</v>
      </c>
      <c r="BB69" s="5">
        <v>282839.00048878975</v>
      </c>
      <c r="BC69" s="5">
        <f t="shared" si="492"/>
        <v>379331595.34541309</v>
      </c>
      <c r="BD69" s="5">
        <f t="shared" si="493"/>
        <v>1921443.0525001979</v>
      </c>
      <c r="BE69" s="5">
        <v>639166.00044360966</v>
      </c>
      <c r="BF69" s="5">
        <f t="shared" si="494"/>
        <v>379970761.34585673</v>
      </c>
      <c r="BG69" s="5">
        <f t="shared" si="495"/>
        <v>1923779.0572496138</v>
      </c>
      <c r="BH69" s="5">
        <v>245468.34936314239</v>
      </c>
      <c r="BI69" s="5">
        <f t="shared" si="496"/>
        <v>380216229.69521987</v>
      </c>
      <c r="BJ69" s="5">
        <f t="shared" si="497"/>
        <v>1926020.3791953241</v>
      </c>
      <c r="BK69" s="5">
        <v>2871800.4784218594</v>
      </c>
      <c r="BL69" s="5">
        <f t="shared" si="498"/>
        <v>383088030.17364174</v>
      </c>
      <c r="BM69" s="5">
        <f t="shared" si="499"/>
        <v>1933918.3350410589</v>
      </c>
      <c r="BN69" s="5">
        <v>-183543.7948118567</v>
      </c>
      <c r="BO69" s="5">
        <f t="shared" si="500"/>
        <v>382904486.3788299</v>
      </c>
      <c r="BP69" s="5">
        <f t="shared" si="501"/>
        <v>1940729.3397256432</v>
      </c>
      <c r="BQ69" s="5">
        <v>1133595.942783776</v>
      </c>
      <c r="BR69" s="5">
        <f t="shared" si="502"/>
        <v>384038082.32161367</v>
      </c>
      <c r="BS69" s="5">
        <f t="shared" si="503"/>
        <v>1943136.4051185753</v>
      </c>
      <c r="BT69" s="5">
        <v>672383.44051414332</v>
      </c>
      <c r="BU69" s="5">
        <f t="shared" si="504"/>
        <v>384710465.76212782</v>
      </c>
      <c r="BV69" s="5">
        <f t="shared" si="505"/>
        <v>1947712.0597109732</v>
      </c>
      <c r="BW69" s="5">
        <v>879504.55369740934</v>
      </c>
      <c r="BX69" s="5">
        <f t="shared" si="506"/>
        <v>385589970.31582522</v>
      </c>
      <c r="BY69" s="5">
        <f t="shared" si="507"/>
        <v>1951643.9448106997</v>
      </c>
      <c r="BZ69" s="5">
        <v>-505183.79920380493</v>
      </c>
      <c r="CA69" s="5">
        <f t="shared" si="508"/>
        <v>385084786.51662141</v>
      </c>
      <c r="CB69" s="5">
        <f t="shared" si="509"/>
        <v>1952592.3291029946</v>
      </c>
      <c r="CC69" s="5">
        <v>1023710.2836286204</v>
      </c>
      <c r="CD69" s="5">
        <f t="shared" si="510"/>
        <v>386108496.80025005</v>
      </c>
      <c r="CE69" s="5">
        <f t="shared" si="511"/>
        <v>1953906.0750469852</v>
      </c>
      <c r="CF69" s="5">
        <v>509514.02604093612</v>
      </c>
      <c r="CG69" s="5">
        <f t="shared" si="512"/>
        <v>386618010.82629097</v>
      </c>
      <c r="CH69" s="5">
        <f t="shared" si="513"/>
        <v>1957790.6735748516</v>
      </c>
      <c r="CI69" s="5">
        <v>536390.48869377212</v>
      </c>
      <c r="CJ69" s="5">
        <f t="shared" si="514"/>
        <v>387154401.31498474</v>
      </c>
      <c r="CK69" s="5">
        <f t="shared" si="515"/>
        <v>1960440.5918631302</v>
      </c>
      <c r="CL69" s="5">
        <v>446543.36940289498</v>
      </c>
      <c r="CM69" s="5">
        <f t="shared" si="516"/>
        <v>387600944.68438762</v>
      </c>
      <c r="CN69" s="5">
        <f t="shared" si="517"/>
        <v>1962930.9668161438</v>
      </c>
      <c r="CO69" s="5">
        <v>236610.66792480531</v>
      </c>
      <c r="CP69" s="5">
        <f t="shared" si="518"/>
        <v>387837555.35231245</v>
      </c>
      <c r="CQ69" s="5">
        <f t="shared" si="519"/>
        <v>1964661.8154277736</v>
      </c>
      <c r="CR69" s="5">
        <v>510649.85344166565</v>
      </c>
      <c r="CS69" s="5">
        <f t="shared" si="520"/>
        <v>388348205.2057541</v>
      </c>
      <c r="CT69" s="5">
        <f t="shared" si="521"/>
        <v>1966555.0851228379</v>
      </c>
      <c r="CU69" s="5">
        <v>3108410.1290058484</v>
      </c>
      <c r="CV69" s="5">
        <f t="shared" si="522"/>
        <v>391456615.33475995</v>
      </c>
      <c r="CW69" s="5">
        <f t="shared" si="523"/>
        <v>1975724.3860473093</v>
      </c>
      <c r="CX69" s="5">
        <v>-253861.63457008614</v>
      </c>
      <c r="CY69" s="5">
        <f t="shared" si="524"/>
        <v>391202753.70018989</v>
      </c>
      <c r="CZ69" s="5">
        <f t="shared" si="525"/>
        <v>1982956.7099866539</v>
      </c>
      <c r="DA69" s="5">
        <v>576680.27658451325</v>
      </c>
      <c r="DB69" s="5">
        <f t="shared" si="526"/>
        <v>391779433.97677439</v>
      </c>
      <c r="DC69" s="5">
        <f t="shared" si="527"/>
        <v>1983774.6078073632</v>
      </c>
      <c r="DD69" s="5">
        <v>593676.54567425349</v>
      </c>
      <c r="DE69" s="5">
        <f t="shared" si="528"/>
        <v>392373110.52244866</v>
      </c>
      <c r="DF69" s="5">
        <f t="shared" si="529"/>
        <v>1986739.8402004002</v>
      </c>
      <c r="DG69" s="5">
        <v>275407.60039678495</v>
      </c>
      <c r="DH69" s="5">
        <f t="shared" si="530"/>
        <v>392648518.12284547</v>
      </c>
      <c r="DI69" s="5">
        <f t="shared" si="531"/>
        <v>1988941.7639327131</v>
      </c>
      <c r="DJ69" s="5">
        <v>469354.806185127</v>
      </c>
      <c r="DK69" s="5">
        <f t="shared" si="532"/>
        <v>393117872.9290306</v>
      </c>
      <c r="DL69" s="5">
        <f t="shared" si="533"/>
        <v>1990828.7043692637</v>
      </c>
      <c r="DM69" s="5">
        <v>3438240.371139029</v>
      </c>
      <c r="DN69" s="5">
        <f t="shared" si="534"/>
        <v>396556113.30016965</v>
      </c>
      <c r="DO69" s="5">
        <f t="shared" si="535"/>
        <v>2000729.042093887</v>
      </c>
      <c r="DP69" s="5">
        <v>4616732.0846616961</v>
      </c>
      <c r="DQ69" s="5">
        <f t="shared" si="536"/>
        <v>401172845.38483137</v>
      </c>
      <c r="DR69" s="5">
        <f t="shared" si="537"/>
        <v>2021137.2328240161</v>
      </c>
      <c r="DS69" s="5">
        <v>495700.92323391698</v>
      </c>
      <c r="DT69" s="5">
        <f t="shared" si="538"/>
        <v>401668546.3080653</v>
      </c>
      <c r="DU69" s="5">
        <f t="shared" si="539"/>
        <v>2034090.1645059865</v>
      </c>
      <c r="DV69" s="5">
        <v>1106487.8348781581</v>
      </c>
      <c r="DW69" s="5">
        <f t="shared" si="540"/>
        <v>402775034.14294344</v>
      </c>
      <c r="DX69" s="5">
        <f t="shared" si="541"/>
        <v>2038149.492323759</v>
      </c>
      <c r="DY69" s="5">
        <v>845985.05808533472</v>
      </c>
      <c r="DZ69" s="5">
        <f t="shared" si="542"/>
        <v>403621019.20102876</v>
      </c>
      <c r="EA69" s="5">
        <f t="shared" si="543"/>
        <v>2043096.3049185444</v>
      </c>
      <c r="EB69" s="5">
        <v>879457.38677927875</v>
      </c>
      <c r="EC69" s="5">
        <f t="shared" si="544"/>
        <v>404500476.58780807</v>
      </c>
      <c r="ED69" s="5">
        <f t="shared" si="545"/>
        <v>2047467.9099987454</v>
      </c>
      <c r="EE69" s="5">
        <v>3851643.8760287091</v>
      </c>
      <c r="EF69" s="5">
        <f t="shared" si="546"/>
        <v>408352120.46383679</v>
      </c>
      <c r="EG69" s="5">
        <f t="shared" si="547"/>
        <v>2059454.6942447184</v>
      </c>
      <c r="EI69" s="138">
        <f t="shared" ca="1" si="548"/>
        <v>23477823.672367916</v>
      </c>
      <c r="EJ69" s="138">
        <f t="shared" ca="1" si="549"/>
        <v>699542.79483813792</v>
      </c>
      <c r="EK69" s="138">
        <f t="shared" ca="1" si="550"/>
        <v>24177366.467206053</v>
      </c>
    </row>
    <row r="70" spans="1:141" hidden="1" x14ac:dyDescent="0.2">
      <c r="H70" s="15"/>
      <c r="I70" s="1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I70" s="138"/>
      <c r="EJ70" s="138"/>
      <c r="EK70" s="138"/>
    </row>
    <row r="71" spans="1:141" hidden="1" x14ac:dyDescent="0.2">
      <c r="H71" s="15"/>
      <c r="I71" s="1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I71" s="138"/>
      <c r="EJ71" s="138"/>
      <c r="EK71" s="138"/>
    </row>
    <row r="72" spans="1:141" hidden="1" x14ac:dyDescent="0.2">
      <c r="H72" s="15"/>
      <c r="I72" s="1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I72" s="138"/>
      <c r="EJ72" s="138"/>
      <c r="EK72" s="138"/>
    </row>
    <row r="73" spans="1:141" hidden="1" x14ac:dyDescent="0.2">
      <c r="H73" s="15"/>
      <c r="I73" s="1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I73" s="138"/>
      <c r="EJ73" s="138"/>
      <c r="EK73" s="138"/>
    </row>
    <row r="74" spans="1:141" hidden="1" x14ac:dyDescent="0.2">
      <c r="H74" s="15"/>
      <c r="I74" s="1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I74" s="138"/>
      <c r="EJ74" s="138"/>
      <c r="EK74" s="138"/>
    </row>
    <row r="75" spans="1:141" hidden="1" x14ac:dyDescent="0.2">
      <c r="H75" s="15"/>
      <c r="I75" s="1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I75" s="138"/>
      <c r="EJ75" s="138"/>
      <c r="EK75" s="138"/>
    </row>
    <row r="76" spans="1:141" hidden="1" x14ac:dyDescent="0.2">
      <c r="H76" s="15"/>
      <c r="I76" s="1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I76" s="138"/>
      <c r="EJ76" s="138"/>
      <c r="EK76" s="138"/>
    </row>
    <row r="77" spans="1:141" hidden="1" x14ac:dyDescent="0.2">
      <c r="H77" s="15"/>
      <c r="I77" s="1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I77" s="138"/>
      <c r="EJ77" s="138"/>
      <c r="EK77" s="138"/>
    </row>
    <row r="78" spans="1:141" hidden="1" x14ac:dyDescent="0.2">
      <c r="H78" s="15"/>
      <c r="I78" s="1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I78" s="138"/>
      <c r="EJ78" s="138"/>
      <c r="EK78" s="138"/>
    </row>
    <row r="79" spans="1:141" hidden="1" x14ac:dyDescent="0.2">
      <c r="H79" s="15"/>
      <c r="I79" s="1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I79" s="138"/>
      <c r="EJ79" s="138"/>
      <c r="EK79" s="138"/>
    </row>
    <row r="80" spans="1:141" hidden="1" x14ac:dyDescent="0.2">
      <c r="H80" s="15"/>
      <c r="I80" s="1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I80" s="138"/>
      <c r="EJ80" s="138"/>
      <c r="EK80" s="138"/>
    </row>
    <row r="81" spans="1:144" x14ac:dyDescent="0.2">
      <c r="A81" s="109" t="s">
        <v>83</v>
      </c>
      <c r="B81" s="109" t="str">
        <f t="shared" si="551"/>
        <v>JBG</v>
      </c>
      <c r="C81" s="109" t="s">
        <v>18</v>
      </c>
      <c r="D81" s="109" t="s">
        <v>77</v>
      </c>
      <c r="E81" s="109" t="s">
        <v>108</v>
      </c>
      <c r="F81" s="109" t="str">
        <f t="shared" si="461"/>
        <v>DGNLPJBG</v>
      </c>
      <c r="G81" s="109" t="str">
        <f t="shared" si="462"/>
        <v>GNLPJBG</v>
      </c>
      <c r="H81" s="15"/>
      <c r="I81" s="15">
        <v>1.960618174770553E-2</v>
      </c>
      <c r="J81" s="5">
        <v>22418749.919999998</v>
      </c>
      <c r="K81" s="5">
        <f t="shared" si="463"/>
        <v>36628.840457323233</v>
      </c>
      <c r="L81" s="5">
        <v>-103368.64783333335</v>
      </c>
      <c r="M81" s="5">
        <f t="shared" si="464"/>
        <v>22315381.272166666</v>
      </c>
      <c r="N81" s="5">
        <f t="shared" si="465"/>
        <v>36544.396103305109</v>
      </c>
      <c r="O81" s="5">
        <v>-85916.507833333351</v>
      </c>
      <c r="P81" s="5">
        <f t="shared" si="466"/>
        <v>22229464.764333334</v>
      </c>
      <c r="Q81" s="5">
        <f t="shared" si="467"/>
        <v>36389.764471465802</v>
      </c>
      <c r="R81" s="5">
        <v>-103368.64783333335</v>
      </c>
      <c r="S81" s="5">
        <f t="shared" si="468"/>
        <v>22126096.116500001</v>
      </c>
      <c r="T81" s="5">
        <f t="shared" si="469"/>
        <v>36235.132839626494</v>
      </c>
      <c r="U81" s="5">
        <v>-67908.28783333335</v>
      </c>
      <c r="V81" s="5">
        <f t="shared" si="470"/>
        <v>22058187.828666668</v>
      </c>
      <c r="W81" s="5">
        <f t="shared" si="471"/>
        <v>36095.212559215222</v>
      </c>
      <c r="X81" s="5">
        <v>-46833.447833333354</v>
      </c>
      <c r="Y81" s="5">
        <f t="shared" si="472"/>
        <v>22011354.380833335</v>
      </c>
      <c r="Z81" s="5">
        <f t="shared" si="473"/>
        <v>36001.477254068224</v>
      </c>
      <c r="AA81" s="5">
        <v>-100170.85783333336</v>
      </c>
      <c r="AB81" s="5">
        <f t="shared" si="474"/>
        <v>21911183.523000002</v>
      </c>
      <c r="AC81" s="5">
        <f t="shared" si="475"/>
        <v>35881.385873460058</v>
      </c>
      <c r="AD81" s="5">
        <v>-103368.64783333335</v>
      </c>
      <c r="AE81" s="5">
        <f t="shared" si="476"/>
        <v>21807814.875166669</v>
      </c>
      <c r="AF81" s="5">
        <f t="shared" si="477"/>
        <v>35715.109517587611</v>
      </c>
      <c r="AG81" s="5">
        <v>-103368.64783333335</v>
      </c>
      <c r="AH81" s="5">
        <f t="shared" si="478"/>
        <v>21704446.227333337</v>
      </c>
      <c r="AI81" s="5">
        <f t="shared" si="479"/>
        <v>35546.220809551371</v>
      </c>
      <c r="AJ81" s="5">
        <v>-103368.64783333335</v>
      </c>
      <c r="AK81" s="5">
        <f t="shared" si="480"/>
        <v>21601077.579500005</v>
      </c>
      <c r="AL81" s="5">
        <f t="shared" si="481"/>
        <v>35377.33210151513</v>
      </c>
      <c r="AM81" s="5">
        <v>-103368.64783333335</v>
      </c>
      <c r="AN81" s="5">
        <f t="shared" si="482"/>
        <v>21497708.931666672</v>
      </c>
      <c r="AO81" s="5">
        <f t="shared" si="483"/>
        <v>35208.44339347889</v>
      </c>
      <c r="AP81" s="5">
        <v>-103368.64783333335</v>
      </c>
      <c r="AQ81" s="5">
        <f t="shared" si="484"/>
        <v>21394340.28383334</v>
      </c>
      <c r="AR81" s="5">
        <f t="shared" si="485"/>
        <v>35039.55468544265</v>
      </c>
      <c r="AS81" s="5">
        <v>-103368.64783333335</v>
      </c>
      <c r="AT81" s="5">
        <f t="shared" si="486"/>
        <v>21290971.636000007</v>
      </c>
      <c r="AU81" s="5">
        <f t="shared" si="487"/>
        <v>34870.66597740641</v>
      </c>
      <c r="AV81" s="5">
        <v>-103368.64783333335</v>
      </c>
      <c r="AW81" s="5">
        <f t="shared" si="488"/>
        <v>21187602.988166675</v>
      </c>
      <c r="AX81" s="5">
        <f t="shared" si="489"/>
        <v>34701.77726937017</v>
      </c>
      <c r="AY81" s="5">
        <v>-103368.64783333335</v>
      </c>
      <c r="AZ81" s="5">
        <f t="shared" si="490"/>
        <v>21084234.340333343</v>
      </c>
      <c r="BA81" s="5">
        <f t="shared" si="491"/>
        <v>34532.88856133393</v>
      </c>
      <c r="BB81" s="5">
        <v>-103368.64783333335</v>
      </c>
      <c r="BC81" s="5">
        <f t="shared" si="492"/>
        <v>20980865.69250001</v>
      </c>
      <c r="BD81" s="5">
        <f t="shared" si="493"/>
        <v>34363.99985329769</v>
      </c>
      <c r="BE81" s="5">
        <v>-103368.64783333335</v>
      </c>
      <c r="BF81" s="5">
        <f t="shared" si="494"/>
        <v>20877497.044666678</v>
      </c>
      <c r="BG81" s="5">
        <f t="shared" si="495"/>
        <v>34195.11114526145</v>
      </c>
      <c r="BH81" s="5">
        <v>-103368.64783333335</v>
      </c>
      <c r="BI81" s="5">
        <f t="shared" si="496"/>
        <v>20774128.396833345</v>
      </c>
      <c r="BJ81" s="5">
        <f t="shared" si="497"/>
        <v>34026.222437225209</v>
      </c>
      <c r="BK81" s="5">
        <v>-103368.64783333335</v>
      </c>
      <c r="BL81" s="5">
        <f t="shared" si="498"/>
        <v>20670759.749000013</v>
      </c>
      <c r="BM81" s="5">
        <f t="shared" si="499"/>
        <v>33857.333729188969</v>
      </c>
      <c r="BN81" s="5">
        <v>-103368.64783333335</v>
      </c>
      <c r="BO81" s="5">
        <f t="shared" si="500"/>
        <v>20567391.10116668</v>
      </c>
      <c r="BP81" s="5">
        <f t="shared" si="501"/>
        <v>33688.445021152729</v>
      </c>
      <c r="BQ81" s="5">
        <v>-103368.64783333335</v>
      </c>
      <c r="BR81" s="5">
        <f t="shared" si="502"/>
        <v>20464022.453333348</v>
      </c>
      <c r="BS81" s="5">
        <f t="shared" si="503"/>
        <v>33519.556313116489</v>
      </c>
      <c r="BT81" s="5">
        <v>-103368.64783333335</v>
      </c>
      <c r="BU81" s="5">
        <f t="shared" si="504"/>
        <v>20360653.805500016</v>
      </c>
      <c r="BV81" s="5">
        <f t="shared" si="505"/>
        <v>33350.667605080249</v>
      </c>
      <c r="BW81" s="5">
        <v>-103368.64783333335</v>
      </c>
      <c r="BX81" s="5">
        <f t="shared" si="506"/>
        <v>20257285.157666683</v>
      </c>
      <c r="BY81" s="5">
        <f t="shared" si="507"/>
        <v>33181.778897044009</v>
      </c>
      <c r="BZ81" s="5">
        <v>-103368.64783333335</v>
      </c>
      <c r="CA81" s="5">
        <f t="shared" si="508"/>
        <v>20153916.509833351</v>
      </c>
      <c r="CB81" s="5">
        <f t="shared" si="509"/>
        <v>33012.890189007769</v>
      </c>
      <c r="CC81" s="5">
        <v>-103368.64783333335</v>
      </c>
      <c r="CD81" s="5">
        <f t="shared" si="510"/>
        <v>20050547.862000018</v>
      </c>
      <c r="CE81" s="5">
        <f t="shared" si="511"/>
        <v>32844.001480971529</v>
      </c>
      <c r="CF81" s="5">
        <v>-103368.64783333335</v>
      </c>
      <c r="CG81" s="5">
        <f t="shared" si="512"/>
        <v>19947179.214166686</v>
      </c>
      <c r="CH81" s="5">
        <f t="shared" si="513"/>
        <v>32675.112772935288</v>
      </c>
      <c r="CI81" s="5">
        <v>-103368.64783333335</v>
      </c>
      <c r="CJ81" s="5">
        <f t="shared" si="514"/>
        <v>19843810.566333354</v>
      </c>
      <c r="CK81" s="5">
        <f t="shared" si="515"/>
        <v>32506.224064899045</v>
      </c>
      <c r="CL81" s="5">
        <v>-103368.64783333335</v>
      </c>
      <c r="CM81" s="5">
        <f t="shared" si="516"/>
        <v>19740441.918500021</v>
      </c>
      <c r="CN81" s="5">
        <f t="shared" si="517"/>
        <v>32337.335356862808</v>
      </c>
      <c r="CO81" s="5">
        <v>-103368.64783333335</v>
      </c>
      <c r="CP81" s="5">
        <f t="shared" si="518"/>
        <v>19637073.270666689</v>
      </c>
      <c r="CQ81" s="5">
        <f t="shared" si="519"/>
        <v>32168.446648826564</v>
      </c>
      <c r="CR81" s="5">
        <v>-103368.64783333335</v>
      </c>
      <c r="CS81" s="5">
        <f t="shared" si="520"/>
        <v>19533704.622833356</v>
      </c>
      <c r="CT81" s="5">
        <f t="shared" si="521"/>
        <v>31999.557940790328</v>
      </c>
      <c r="CU81" s="5">
        <v>-103368.64783333335</v>
      </c>
      <c r="CV81" s="5">
        <f t="shared" si="522"/>
        <v>19430335.975000024</v>
      </c>
      <c r="CW81" s="5">
        <f t="shared" si="523"/>
        <v>31830.669232754084</v>
      </c>
      <c r="CX81" s="5">
        <v>-103368.64783333335</v>
      </c>
      <c r="CY81" s="5">
        <f t="shared" si="524"/>
        <v>19326967.327166691</v>
      </c>
      <c r="CZ81" s="5">
        <f t="shared" si="525"/>
        <v>31661.780524717848</v>
      </c>
      <c r="DA81" s="5">
        <v>-103368.64783333335</v>
      </c>
      <c r="DB81" s="5">
        <f t="shared" si="526"/>
        <v>19223598.679333359</v>
      </c>
      <c r="DC81" s="5">
        <f t="shared" si="527"/>
        <v>31492.891816681604</v>
      </c>
      <c r="DD81" s="5">
        <v>-103368.64783333335</v>
      </c>
      <c r="DE81" s="5">
        <f t="shared" si="528"/>
        <v>19120230.031500027</v>
      </c>
      <c r="DF81" s="5">
        <f t="shared" si="529"/>
        <v>31324.003108645367</v>
      </c>
      <c r="DG81" s="5">
        <v>-103368.64783333335</v>
      </c>
      <c r="DH81" s="5">
        <f t="shared" si="530"/>
        <v>19016861.383666694</v>
      </c>
      <c r="DI81" s="5">
        <f t="shared" si="531"/>
        <v>31155.114400609124</v>
      </c>
      <c r="DJ81" s="5">
        <v>-103368.64783333335</v>
      </c>
      <c r="DK81" s="5">
        <f t="shared" si="532"/>
        <v>18913492.735833362</v>
      </c>
      <c r="DL81" s="5">
        <f t="shared" si="533"/>
        <v>30986.225692572887</v>
      </c>
      <c r="DM81" s="5">
        <v>-103368.64783333335</v>
      </c>
      <c r="DN81" s="5">
        <f t="shared" si="534"/>
        <v>18810124.088000029</v>
      </c>
      <c r="DO81" s="5">
        <f t="shared" si="535"/>
        <v>30817.336984536643</v>
      </c>
      <c r="DP81" s="5">
        <v>-103368.64783333335</v>
      </c>
      <c r="DQ81" s="5">
        <f t="shared" si="536"/>
        <v>18706755.440166697</v>
      </c>
      <c r="DR81" s="5">
        <f t="shared" si="537"/>
        <v>30648.448276500407</v>
      </c>
      <c r="DS81" s="5">
        <v>-103368.64783333335</v>
      </c>
      <c r="DT81" s="5">
        <f t="shared" si="538"/>
        <v>18603386.792333364</v>
      </c>
      <c r="DU81" s="5">
        <f t="shared" si="539"/>
        <v>30479.559568464163</v>
      </c>
      <c r="DV81" s="5">
        <v>-103368.64783333335</v>
      </c>
      <c r="DW81" s="5">
        <f t="shared" si="540"/>
        <v>18500018.144500032</v>
      </c>
      <c r="DX81" s="5">
        <f t="shared" si="541"/>
        <v>30310.670860427927</v>
      </c>
      <c r="DY81" s="5">
        <v>-103368.64783333335</v>
      </c>
      <c r="DZ81" s="5">
        <f t="shared" si="542"/>
        <v>18396649.4966667</v>
      </c>
      <c r="EA81" s="5">
        <f t="shared" si="543"/>
        <v>30141.782152391683</v>
      </c>
      <c r="EB81" s="5">
        <v>-103368.64783333335</v>
      </c>
      <c r="EC81" s="5">
        <f t="shared" si="544"/>
        <v>18293280.848833367</v>
      </c>
      <c r="ED81" s="5">
        <f t="shared" si="545"/>
        <v>29972.893444355443</v>
      </c>
      <c r="EE81" s="5">
        <v>-103368.64783333335</v>
      </c>
      <c r="EF81" s="5">
        <f t="shared" si="546"/>
        <v>18189912.201000035</v>
      </c>
      <c r="EG81" s="5">
        <f t="shared" si="547"/>
        <v>29804.004736319202</v>
      </c>
      <c r="EI81" s="138">
        <f t="shared" ca="1" si="548"/>
        <v>393114.68552344089</v>
      </c>
      <c r="EJ81" s="138">
        <f t="shared" ca="1" si="549"/>
        <v>-24319.973957218579</v>
      </c>
      <c r="EK81" s="138">
        <f t="shared" ca="1" si="550"/>
        <v>368794.71156622231</v>
      </c>
    </row>
    <row r="82" spans="1:144" x14ac:dyDescent="0.2">
      <c r="A82" s="109" t="s">
        <v>138</v>
      </c>
      <c r="B82" s="109" t="str">
        <f t="shared" si="551"/>
        <v>JBE</v>
      </c>
      <c r="C82" s="109" t="s">
        <v>43</v>
      </c>
      <c r="D82" s="109" t="s">
        <v>77</v>
      </c>
      <c r="E82" s="109" t="s">
        <v>108</v>
      </c>
      <c r="F82" s="109" t="str">
        <f t="shared" si="461"/>
        <v>DGNLPJBE</v>
      </c>
      <c r="G82" s="109" t="str">
        <f t="shared" si="462"/>
        <v>GNLPJBE</v>
      </c>
      <c r="H82" s="15"/>
      <c r="I82" s="15">
        <v>0</v>
      </c>
      <c r="J82" s="5">
        <v>0</v>
      </c>
      <c r="K82" s="5">
        <f t="shared" si="463"/>
        <v>0</v>
      </c>
      <c r="L82" s="5">
        <v>0</v>
      </c>
      <c r="M82" s="5">
        <f t="shared" si="464"/>
        <v>0</v>
      </c>
      <c r="N82" s="5">
        <f t="shared" si="465"/>
        <v>0</v>
      </c>
      <c r="O82" s="5">
        <v>0</v>
      </c>
      <c r="P82" s="5">
        <f t="shared" si="466"/>
        <v>0</v>
      </c>
      <c r="Q82" s="5">
        <f t="shared" si="467"/>
        <v>0</v>
      </c>
      <c r="R82" s="5">
        <v>0</v>
      </c>
      <c r="S82" s="5">
        <f t="shared" si="468"/>
        <v>0</v>
      </c>
      <c r="T82" s="5">
        <f t="shared" si="469"/>
        <v>0</v>
      </c>
      <c r="U82" s="5">
        <v>0</v>
      </c>
      <c r="V82" s="5">
        <f t="shared" si="470"/>
        <v>0</v>
      </c>
      <c r="W82" s="5">
        <f t="shared" si="471"/>
        <v>0</v>
      </c>
      <c r="X82" s="5">
        <v>0</v>
      </c>
      <c r="Y82" s="5">
        <f t="shared" si="472"/>
        <v>0</v>
      </c>
      <c r="Z82" s="5">
        <f t="shared" si="473"/>
        <v>0</v>
      </c>
      <c r="AA82" s="5">
        <v>0</v>
      </c>
      <c r="AB82" s="5">
        <f t="shared" si="474"/>
        <v>0</v>
      </c>
      <c r="AC82" s="5">
        <f t="shared" si="475"/>
        <v>0</v>
      </c>
      <c r="AD82" s="5">
        <v>0</v>
      </c>
      <c r="AE82" s="5">
        <f t="shared" si="476"/>
        <v>0</v>
      </c>
      <c r="AF82" s="5">
        <f t="shared" si="477"/>
        <v>0</v>
      </c>
      <c r="AG82" s="5">
        <v>0</v>
      </c>
      <c r="AH82" s="5">
        <f t="shared" si="478"/>
        <v>0</v>
      </c>
      <c r="AI82" s="5">
        <f t="shared" si="479"/>
        <v>0</v>
      </c>
      <c r="AJ82" s="5">
        <v>0</v>
      </c>
      <c r="AK82" s="5">
        <f t="shared" si="480"/>
        <v>0</v>
      </c>
      <c r="AL82" s="5">
        <f t="shared" si="481"/>
        <v>0</v>
      </c>
      <c r="AM82" s="5">
        <v>0</v>
      </c>
      <c r="AN82" s="5">
        <f t="shared" si="482"/>
        <v>0</v>
      </c>
      <c r="AO82" s="5">
        <f t="shared" si="483"/>
        <v>0</v>
      </c>
      <c r="AP82" s="5">
        <v>0</v>
      </c>
      <c r="AQ82" s="5">
        <f t="shared" si="484"/>
        <v>0</v>
      </c>
      <c r="AR82" s="5">
        <f t="shared" si="485"/>
        <v>0</v>
      </c>
      <c r="AS82" s="5">
        <v>0</v>
      </c>
      <c r="AT82" s="5">
        <f t="shared" si="486"/>
        <v>0</v>
      </c>
      <c r="AU82" s="5">
        <f t="shared" si="487"/>
        <v>0</v>
      </c>
      <c r="AV82" s="5">
        <v>0</v>
      </c>
      <c r="AW82" s="5">
        <f t="shared" si="488"/>
        <v>0</v>
      </c>
      <c r="AX82" s="5">
        <f t="shared" si="489"/>
        <v>0</v>
      </c>
      <c r="AY82" s="5">
        <v>0</v>
      </c>
      <c r="AZ82" s="5">
        <f t="shared" si="490"/>
        <v>0</v>
      </c>
      <c r="BA82" s="5">
        <f t="shared" si="491"/>
        <v>0</v>
      </c>
      <c r="BB82" s="5">
        <v>0</v>
      </c>
      <c r="BC82" s="5">
        <f t="shared" si="492"/>
        <v>0</v>
      </c>
      <c r="BD82" s="5">
        <f t="shared" si="493"/>
        <v>0</v>
      </c>
      <c r="BE82" s="5">
        <v>0</v>
      </c>
      <c r="BF82" s="5">
        <f t="shared" si="494"/>
        <v>0</v>
      </c>
      <c r="BG82" s="5">
        <f t="shared" si="495"/>
        <v>0</v>
      </c>
      <c r="BH82" s="5">
        <v>0</v>
      </c>
      <c r="BI82" s="5">
        <f t="shared" si="496"/>
        <v>0</v>
      </c>
      <c r="BJ82" s="5">
        <f t="shared" si="497"/>
        <v>0</v>
      </c>
      <c r="BK82" s="5">
        <v>0</v>
      </c>
      <c r="BL82" s="5">
        <f t="shared" si="498"/>
        <v>0</v>
      </c>
      <c r="BM82" s="5">
        <f t="shared" si="499"/>
        <v>0</v>
      </c>
      <c r="BN82" s="5">
        <v>0</v>
      </c>
      <c r="BO82" s="5">
        <f t="shared" si="500"/>
        <v>0</v>
      </c>
      <c r="BP82" s="5">
        <f t="shared" si="501"/>
        <v>0</v>
      </c>
      <c r="BQ82" s="5">
        <v>0</v>
      </c>
      <c r="BR82" s="5">
        <f t="shared" si="502"/>
        <v>0</v>
      </c>
      <c r="BS82" s="5">
        <f t="shared" si="503"/>
        <v>0</v>
      </c>
      <c r="BT82" s="5">
        <v>0</v>
      </c>
      <c r="BU82" s="5">
        <f t="shared" si="504"/>
        <v>0</v>
      </c>
      <c r="BV82" s="5">
        <f t="shared" si="505"/>
        <v>0</v>
      </c>
      <c r="BW82" s="5">
        <v>0</v>
      </c>
      <c r="BX82" s="5">
        <f t="shared" si="506"/>
        <v>0</v>
      </c>
      <c r="BY82" s="5">
        <f t="shared" si="507"/>
        <v>0</v>
      </c>
      <c r="BZ82" s="5">
        <v>0</v>
      </c>
      <c r="CA82" s="5">
        <f t="shared" si="508"/>
        <v>0</v>
      </c>
      <c r="CB82" s="5">
        <f t="shared" si="509"/>
        <v>0</v>
      </c>
      <c r="CC82" s="5">
        <v>0</v>
      </c>
      <c r="CD82" s="5">
        <f t="shared" si="510"/>
        <v>0</v>
      </c>
      <c r="CE82" s="5">
        <f t="shared" si="511"/>
        <v>0</v>
      </c>
      <c r="CF82" s="5">
        <v>0</v>
      </c>
      <c r="CG82" s="5">
        <f t="shared" si="512"/>
        <v>0</v>
      </c>
      <c r="CH82" s="5">
        <f t="shared" si="513"/>
        <v>0</v>
      </c>
      <c r="CI82" s="5">
        <v>0</v>
      </c>
      <c r="CJ82" s="5">
        <f t="shared" si="514"/>
        <v>0</v>
      </c>
      <c r="CK82" s="5">
        <f t="shared" si="515"/>
        <v>0</v>
      </c>
      <c r="CL82" s="5">
        <v>0</v>
      </c>
      <c r="CM82" s="5">
        <f t="shared" si="516"/>
        <v>0</v>
      </c>
      <c r="CN82" s="5">
        <f t="shared" si="517"/>
        <v>0</v>
      </c>
      <c r="CO82" s="5">
        <v>0</v>
      </c>
      <c r="CP82" s="5">
        <f t="shared" si="518"/>
        <v>0</v>
      </c>
      <c r="CQ82" s="5">
        <f t="shared" si="519"/>
        <v>0</v>
      </c>
      <c r="CR82" s="5">
        <v>0</v>
      </c>
      <c r="CS82" s="5">
        <f t="shared" si="520"/>
        <v>0</v>
      </c>
      <c r="CT82" s="5">
        <f t="shared" si="521"/>
        <v>0</v>
      </c>
      <c r="CU82" s="5">
        <v>0</v>
      </c>
      <c r="CV82" s="5">
        <f t="shared" si="522"/>
        <v>0</v>
      </c>
      <c r="CW82" s="5">
        <f t="shared" si="523"/>
        <v>0</v>
      </c>
      <c r="CX82" s="5">
        <v>0</v>
      </c>
      <c r="CY82" s="5">
        <f t="shared" si="524"/>
        <v>0</v>
      </c>
      <c r="CZ82" s="5">
        <f t="shared" si="525"/>
        <v>0</v>
      </c>
      <c r="DA82" s="5">
        <v>0</v>
      </c>
      <c r="DB82" s="5">
        <f t="shared" si="526"/>
        <v>0</v>
      </c>
      <c r="DC82" s="5">
        <f t="shared" si="527"/>
        <v>0</v>
      </c>
      <c r="DD82" s="5">
        <v>0</v>
      </c>
      <c r="DE82" s="5">
        <f t="shared" si="528"/>
        <v>0</v>
      </c>
      <c r="DF82" s="5">
        <f t="shared" si="529"/>
        <v>0</v>
      </c>
      <c r="DG82" s="5">
        <v>0</v>
      </c>
      <c r="DH82" s="5">
        <f t="shared" si="530"/>
        <v>0</v>
      </c>
      <c r="DI82" s="5">
        <f t="shared" si="531"/>
        <v>0</v>
      </c>
      <c r="DJ82" s="5">
        <v>0</v>
      </c>
      <c r="DK82" s="5">
        <f t="shared" si="532"/>
        <v>0</v>
      </c>
      <c r="DL82" s="5">
        <f t="shared" si="533"/>
        <v>0</v>
      </c>
      <c r="DM82" s="5">
        <v>0</v>
      </c>
      <c r="DN82" s="5">
        <f t="shared" si="534"/>
        <v>0</v>
      </c>
      <c r="DO82" s="5">
        <f t="shared" si="535"/>
        <v>0</v>
      </c>
      <c r="DP82" s="5">
        <v>0</v>
      </c>
      <c r="DQ82" s="5">
        <f t="shared" si="536"/>
        <v>0</v>
      </c>
      <c r="DR82" s="5">
        <f t="shared" si="537"/>
        <v>0</v>
      </c>
      <c r="DS82" s="5">
        <v>0</v>
      </c>
      <c r="DT82" s="5">
        <f t="shared" si="538"/>
        <v>0</v>
      </c>
      <c r="DU82" s="5">
        <f t="shared" si="539"/>
        <v>0</v>
      </c>
      <c r="DV82" s="5">
        <v>0</v>
      </c>
      <c r="DW82" s="5">
        <f t="shared" si="540"/>
        <v>0</v>
      </c>
      <c r="DX82" s="5">
        <f t="shared" si="541"/>
        <v>0</v>
      </c>
      <c r="DY82" s="5">
        <v>0</v>
      </c>
      <c r="DZ82" s="5">
        <f t="shared" si="542"/>
        <v>0</v>
      </c>
      <c r="EA82" s="5">
        <f t="shared" si="543"/>
        <v>0</v>
      </c>
      <c r="EB82" s="5">
        <v>0</v>
      </c>
      <c r="EC82" s="5">
        <f t="shared" si="544"/>
        <v>0</v>
      </c>
      <c r="ED82" s="5">
        <f t="shared" si="545"/>
        <v>0</v>
      </c>
      <c r="EE82" s="5">
        <v>0</v>
      </c>
      <c r="EF82" s="5">
        <f t="shared" si="546"/>
        <v>0</v>
      </c>
      <c r="EG82" s="5">
        <f t="shared" si="547"/>
        <v>0</v>
      </c>
      <c r="EI82" s="138">
        <f t="shared" ca="1" si="548"/>
        <v>0</v>
      </c>
      <c r="EJ82" s="138">
        <f t="shared" ca="1" si="549"/>
        <v>0</v>
      </c>
      <c r="EK82" s="138">
        <f t="shared" ca="1" si="550"/>
        <v>0</v>
      </c>
    </row>
    <row r="83" spans="1:144" x14ac:dyDescent="0.2">
      <c r="A83" s="109" t="s">
        <v>110</v>
      </c>
      <c r="B83" s="109" t="str">
        <f t="shared" si="551"/>
        <v>CN</v>
      </c>
      <c r="C83" s="109" t="s">
        <v>44</v>
      </c>
      <c r="D83" s="109" t="s">
        <v>77</v>
      </c>
      <c r="E83" s="109" t="s">
        <v>108</v>
      </c>
      <c r="F83" s="109" t="str">
        <f t="shared" si="461"/>
        <v>DGNLPCN</v>
      </c>
      <c r="G83" s="109" t="str">
        <f t="shared" si="462"/>
        <v>GNLPCN</v>
      </c>
      <c r="H83" s="15"/>
      <c r="I83" s="15">
        <v>5.7966499484002912E-2</v>
      </c>
      <c r="J83" s="5">
        <v>16604869.610000001</v>
      </c>
      <c r="K83" s="5">
        <f t="shared" si="463"/>
        <v>80210.513806666728</v>
      </c>
      <c r="L83" s="5">
        <v>175507.98249999998</v>
      </c>
      <c r="M83" s="5">
        <f t="shared" si="464"/>
        <v>16780377.592500001</v>
      </c>
      <c r="N83" s="5">
        <f t="shared" si="465"/>
        <v>80634.413114042749</v>
      </c>
      <c r="O83" s="5">
        <v>174780.87249999994</v>
      </c>
      <c r="P83" s="5">
        <f t="shared" si="466"/>
        <v>16955158.465</v>
      </c>
      <c r="Q83" s="5">
        <f t="shared" si="467"/>
        <v>81480.455561234819</v>
      </c>
      <c r="R83" s="5">
        <v>-37767.37750000001</v>
      </c>
      <c r="S83" s="5">
        <f t="shared" si="468"/>
        <v>16917391.087499999</v>
      </c>
      <c r="T83" s="5">
        <f t="shared" si="469"/>
        <v>81811.380256535587</v>
      </c>
      <c r="U83" s="5">
        <v>-81401.207500000004</v>
      </c>
      <c r="V83" s="5">
        <f t="shared" si="470"/>
        <v>16835989.879999999</v>
      </c>
      <c r="W83" s="5">
        <f t="shared" si="471"/>
        <v>81523.555851497615</v>
      </c>
      <c r="X83" s="5">
        <v>-16217.367500000008</v>
      </c>
      <c r="Y83" s="5">
        <f t="shared" si="472"/>
        <v>16819772.512499999</v>
      </c>
      <c r="Z83" s="5">
        <f t="shared" si="473"/>
        <v>81287.780556607322</v>
      </c>
      <c r="AA83" s="5">
        <v>-6913.1175000000076</v>
      </c>
      <c r="AB83" s="5">
        <f t="shared" si="474"/>
        <v>16812859.395</v>
      </c>
      <c r="AC83" s="5">
        <f t="shared" si="475"/>
        <v>81231.914171323282</v>
      </c>
      <c r="AD83" s="5">
        <v>-98350.087500000009</v>
      </c>
      <c r="AE83" s="5">
        <f t="shared" si="476"/>
        <v>16714509.307499999</v>
      </c>
      <c r="AF83" s="5">
        <f t="shared" si="477"/>
        <v>80977.675024726734</v>
      </c>
      <c r="AG83" s="5">
        <v>-98350.087500000009</v>
      </c>
      <c r="AH83" s="5">
        <f t="shared" si="478"/>
        <v>16616159.219999999</v>
      </c>
      <c r="AI83" s="5">
        <f t="shared" si="479"/>
        <v>80502.590833366688</v>
      </c>
      <c r="AJ83" s="5">
        <v>-98350.087500000009</v>
      </c>
      <c r="AK83" s="5">
        <f t="shared" si="480"/>
        <v>16517809.132499998</v>
      </c>
      <c r="AL83" s="5">
        <f t="shared" si="481"/>
        <v>80027.506642006672</v>
      </c>
      <c r="AM83" s="5">
        <v>-98350.087500000009</v>
      </c>
      <c r="AN83" s="5">
        <f t="shared" si="482"/>
        <v>16419459.044999998</v>
      </c>
      <c r="AO83" s="5">
        <f t="shared" si="483"/>
        <v>79552.422450646627</v>
      </c>
      <c r="AP83" s="5">
        <v>-98350.087500000009</v>
      </c>
      <c r="AQ83" s="5">
        <f t="shared" si="484"/>
        <v>16321108.957499998</v>
      </c>
      <c r="AR83" s="5">
        <f t="shared" si="485"/>
        <v>79077.338259286596</v>
      </c>
      <c r="AS83" s="5">
        <v>-98350.087500000009</v>
      </c>
      <c r="AT83" s="5">
        <f t="shared" si="486"/>
        <v>16222758.869999997</v>
      </c>
      <c r="AU83" s="5">
        <f t="shared" si="487"/>
        <v>78602.254067926551</v>
      </c>
      <c r="AV83" s="5">
        <v>-98350.087500000009</v>
      </c>
      <c r="AW83" s="5">
        <f t="shared" si="488"/>
        <v>16124408.782499997</v>
      </c>
      <c r="AX83" s="5">
        <f t="shared" si="489"/>
        <v>78127.169876566521</v>
      </c>
      <c r="AY83" s="5">
        <v>-98350.087500000009</v>
      </c>
      <c r="AZ83" s="5">
        <f t="shared" si="490"/>
        <v>16026058.694999997</v>
      </c>
      <c r="BA83" s="5">
        <f t="shared" si="491"/>
        <v>77652.08568520649</v>
      </c>
      <c r="BB83" s="5">
        <v>-98350.087500000009</v>
      </c>
      <c r="BC83" s="5">
        <f t="shared" si="492"/>
        <v>15927708.607499996</v>
      </c>
      <c r="BD83" s="5">
        <f t="shared" si="493"/>
        <v>77177.001493846459</v>
      </c>
      <c r="BE83" s="5">
        <v>-98350.087500000009</v>
      </c>
      <c r="BF83" s="5">
        <f t="shared" si="494"/>
        <v>15829358.519999996</v>
      </c>
      <c r="BG83" s="5">
        <f t="shared" si="495"/>
        <v>76701.917302486414</v>
      </c>
      <c r="BH83" s="5">
        <v>-98350.087500000009</v>
      </c>
      <c r="BI83" s="5">
        <f t="shared" si="496"/>
        <v>15731008.432499995</v>
      </c>
      <c r="BJ83" s="5">
        <f t="shared" si="497"/>
        <v>76226.833111126398</v>
      </c>
      <c r="BK83" s="5">
        <v>-98350.087500000009</v>
      </c>
      <c r="BL83" s="5">
        <f t="shared" si="498"/>
        <v>15632658.344999995</v>
      </c>
      <c r="BM83" s="5">
        <f t="shared" si="499"/>
        <v>75751.748919766353</v>
      </c>
      <c r="BN83" s="5">
        <v>-98350.087500000009</v>
      </c>
      <c r="BO83" s="5">
        <f t="shared" si="500"/>
        <v>15534308.257499995</v>
      </c>
      <c r="BP83" s="5">
        <f t="shared" si="501"/>
        <v>75276.664728406322</v>
      </c>
      <c r="BQ83" s="5">
        <v>-98350.087500000009</v>
      </c>
      <c r="BR83" s="5">
        <f t="shared" si="502"/>
        <v>15435958.169999994</v>
      </c>
      <c r="BS83" s="5">
        <f t="shared" si="503"/>
        <v>74801.580537046277</v>
      </c>
      <c r="BT83" s="5">
        <v>-98350.087500000009</v>
      </c>
      <c r="BU83" s="5">
        <f t="shared" si="504"/>
        <v>15337608.082499994</v>
      </c>
      <c r="BV83" s="5">
        <f t="shared" si="505"/>
        <v>74326.496345686246</v>
      </c>
      <c r="BW83" s="5">
        <v>-98350.087500000009</v>
      </c>
      <c r="BX83" s="5">
        <f t="shared" si="506"/>
        <v>15239257.994999994</v>
      </c>
      <c r="BY83" s="5">
        <f t="shared" si="507"/>
        <v>73851.412154326215</v>
      </c>
      <c r="BZ83" s="5">
        <v>-98350.087500000009</v>
      </c>
      <c r="CA83" s="5">
        <f t="shared" si="508"/>
        <v>15140907.907499993</v>
      </c>
      <c r="CB83" s="5">
        <f t="shared" si="509"/>
        <v>73376.327962966185</v>
      </c>
      <c r="CC83" s="5">
        <v>-98350.087500000009</v>
      </c>
      <c r="CD83" s="5">
        <f t="shared" si="510"/>
        <v>15042557.819999993</v>
      </c>
      <c r="CE83" s="5">
        <f t="shared" si="511"/>
        <v>72901.243771606139</v>
      </c>
      <c r="CF83" s="5">
        <v>-98350.087500000009</v>
      </c>
      <c r="CG83" s="5">
        <f t="shared" si="512"/>
        <v>14944207.732499992</v>
      </c>
      <c r="CH83" s="5">
        <f t="shared" si="513"/>
        <v>72426.159580246123</v>
      </c>
      <c r="CI83" s="5">
        <v>-98350.087500000009</v>
      </c>
      <c r="CJ83" s="5">
        <f t="shared" si="514"/>
        <v>14845857.644999992</v>
      </c>
      <c r="CK83" s="5">
        <f t="shared" si="515"/>
        <v>71951.075388886078</v>
      </c>
      <c r="CL83" s="5">
        <v>-98350.087500000009</v>
      </c>
      <c r="CM83" s="5">
        <f t="shared" si="516"/>
        <v>14747507.557499992</v>
      </c>
      <c r="CN83" s="5">
        <f t="shared" si="517"/>
        <v>71475.991197526047</v>
      </c>
      <c r="CO83" s="5">
        <v>-98350.087500000009</v>
      </c>
      <c r="CP83" s="5">
        <f t="shared" si="518"/>
        <v>14649157.469999991</v>
      </c>
      <c r="CQ83" s="5">
        <f t="shared" si="519"/>
        <v>71000.907006166002</v>
      </c>
      <c r="CR83" s="5">
        <v>-98350.087500000009</v>
      </c>
      <c r="CS83" s="5">
        <f t="shared" si="520"/>
        <v>14550807.382499991</v>
      </c>
      <c r="CT83" s="5">
        <f t="shared" si="521"/>
        <v>70525.822814805972</v>
      </c>
      <c r="CU83" s="5">
        <v>-98350.087500000009</v>
      </c>
      <c r="CV83" s="5">
        <f t="shared" si="522"/>
        <v>14452457.294999991</v>
      </c>
      <c r="CW83" s="5">
        <f t="shared" si="523"/>
        <v>70050.738623445926</v>
      </c>
      <c r="CX83" s="5">
        <v>-98350.087500000009</v>
      </c>
      <c r="CY83" s="5">
        <f t="shared" si="524"/>
        <v>14354107.20749999</v>
      </c>
      <c r="CZ83" s="5">
        <f t="shared" si="525"/>
        <v>69575.65443208591</v>
      </c>
      <c r="DA83" s="5">
        <v>-98350.087500000009</v>
      </c>
      <c r="DB83" s="5">
        <f t="shared" si="526"/>
        <v>14255757.11999999</v>
      </c>
      <c r="DC83" s="5">
        <f t="shared" si="527"/>
        <v>69100.570240725865</v>
      </c>
      <c r="DD83" s="5">
        <v>-98350.087500000009</v>
      </c>
      <c r="DE83" s="5">
        <f t="shared" si="528"/>
        <v>14157407.032499989</v>
      </c>
      <c r="DF83" s="5">
        <f t="shared" si="529"/>
        <v>68625.486049365849</v>
      </c>
      <c r="DG83" s="5">
        <v>-98350.087500000009</v>
      </c>
      <c r="DH83" s="5">
        <f t="shared" si="530"/>
        <v>14059056.944999989</v>
      </c>
      <c r="DI83" s="5">
        <f t="shared" si="531"/>
        <v>68150.401858005804</v>
      </c>
      <c r="DJ83" s="5">
        <v>-98350.087500000009</v>
      </c>
      <c r="DK83" s="5">
        <f t="shared" si="532"/>
        <v>13960706.857499989</v>
      </c>
      <c r="DL83" s="5">
        <f t="shared" si="533"/>
        <v>67675.317666645773</v>
      </c>
      <c r="DM83" s="5">
        <v>-98350.087500000009</v>
      </c>
      <c r="DN83" s="5">
        <f t="shared" si="534"/>
        <v>13862356.769999988</v>
      </c>
      <c r="DO83" s="5">
        <f t="shared" si="535"/>
        <v>67200.233475285728</v>
      </c>
      <c r="DP83" s="5">
        <v>-98350.087500000009</v>
      </c>
      <c r="DQ83" s="5">
        <f t="shared" si="536"/>
        <v>13764006.682499988</v>
      </c>
      <c r="DR83" s="5">
        <f t="shared" si="537"/>
        <v>66725.149283925697</v>
      </c>
      <c r="DS83" s="5">
        <v>-98350.087500000009</v>
      </c>
      <c r="DT83" s="5">
        <f t="shared" si="538"/>
        <v>13665656.594999988</v>
      </c>
      <c r="DU83" s="5">
        <f t="shared" si="539"/>
        <v>66250.065092565652</v>
      </c>
      <c r="DV83" s="5">
        <v>-98350.087500000009</v>
      </c>
      <c r="DW83" s="5">
        <f t="shared" si="540"/>
        <v>13567306.507499987</v>
      </c>
      <c r="DX83" s="5">
        <f t="shared" si="541"/>
        <v>65774.980901205636</v>
      </c>
      <c r="DY83" s="5">
        <v>-98350.087500000009</v>
      </c>
      <c r="DZ83" s="5">
        <f t="shared" si="542"/>
        <v>13468956.419999987</v>
      </c>
      <c r="EA83" s="5">
        <f t="shared" si="543"/>
        <v>65299.896709845598</v>
      </c>
      <c r="EB83" s="5">
        <v>-98350.087500000009</v>
      </c>
      <c r="EC83" s="5">
        <f t="shared" si="544"/>
        <v>13370606.332499987</v>
      </c>
      <c r="ED83" s="5">
        <f t="shared" si="545"/>
        <v>64824.812518485567</v>
      </c>
      <c r="EE83" s="5">
        <v>-98350.087500000009</v>
      </c>
      <c r="EF83" s="5">
        <f t="shared" si="546"/>
        <v>13272256.244999986</v>
      </c>
      <c r="EG83" s="5">
        <f t="shared" si="547"/>
        <v>64349.728327125522</v>
      </c>
      <c r="EI83" s="138">
        <f t="shared" ca="1" si="548"/>
        <v>871964.42011111346</v>
      </c>
      <c r="EJ83" s="138">
        <f t="shared" ca="1" si="549"/>
        <v>-68412.123555844766</v>
      </c>
      <c r="EK83" s="138">
        <f t="shared" ca="1" si="550"/>
        <v>803552.29655526869</v>
      </c>
    </row>
    <row r="84" spans="1:144" x14ac:dyDescent="0.2">
      <c r="A84" s="109" t="s">
        <v>111</v>
      </c>
      <c r="B84" s="109" t="str">
        <f t="shared" si="551"/>
        <v>CAEE</v>
      </c>
      <c r="C84" s="109" t="s">
        <v>45</v>
      </c>
      <c r="D84" s="109" t="s">
        <v>77</v>
      </c>
      <c r="E84" s="109" t="s">
        <v>108</v>
      </c>
      <c r="F84" s="109" t="str">
        <f t="shared" si="461"/>
        <v>DGNLPCAEE</v>
      </c>
      <c r="G84" s="109" t="str">
        <f t="shared" si="462"/>
        <v>GNLPCAEE</v>
      </c>
      <c r="H84" s="15"/>
      <c r="I84" s="15">
        <v>3.6234370905640814E-2</v>
      </c>
      <c r="J84" s="5">
        <v>3307331.12</v>
      </c>
      <c r="K84" s="5">
        <f t="shared" si="463"/>
        <v>9986.5885424873704</v>
      </c>
      <c r="L84" s="5">
        <v>-11447.857166666667</v>
      </c>
      <c r="M84" s="5">
        <f t="shared" si="464"/>
        <v>3295883.2628333336</v>
      </c>
      <c r="N84" s="5">
        <f t="shared" si="465"/>
        <v>9969.3049632102138</v>
      </c>
      <c r="O84" s="5">
        <v>1737.8128333333352</v>
      </c>
      <c r="P84" s="5">
        <f t="shared" si="466"/>
        <v>3297621.075666667</v>
      </c>
      <c r="Q84" s="5">
        <f t="shared" si="467"/>
        <v>9954.6450737150371</v>
      </c>
      <c r="R84" s="5">
        <v>25659.292833333333</v>
      </c>
      <c r="S84" s="5">
        <f t="shared" si="468"/>
        <v>3323280.3685000003</v>
      </c>
      <c r="T84" s="5">
        <f t="shared" si="469"/>
        <v>9996.0082774011644</v>
      </c>
      <c r="U84" s="5">
        <v>-13782.307166666666</v>
      </c>
      <c r="V84" s="5">
        <f t="shared" si="470"/>
        <v>3309498.0613333336</v>
      </c>
      <c r="W84" s="5">
        <f t="shared" si="471"/>
        <v>10013.939740063122</v>
      </c>
      <c r="X84" s="5">
        <v>-11447.857166666667</v>
      </c>
      <c r="Y84" s="5">
        <f t="shared" si="472"/>
        <v>3298050.2041666671</v>
      </c>
      <c r="Z84" s="5">
        <f t="shared" si="473"/>
        <v>9975.8481095437764</v>
      </c>
      <c r="AA84" s="5">
        <v>-11447.857166666667</v>
      </c>
      <c r="AB84" s="5">
        <f t="shared" si="474"/>
        <v>3286602.3470000005</v>
      </c>
      <c r="AC84" s="5">
        <f t="shared" si="475"/>
        <v>9941.2809509894614</v>
      </c>
      <c r="AD84" s="5">
        <v>-11447.857166666667</v>
      </c>
      <c r="AE84" s="5">
        <f t="shared" si="476"/>
        <v>3275154.489833334</v>
      </c>
      <c r="AF84" s="5">
        <f t="shared" si="477"/>
        <v>9906.7137924351446</v>
      </c>
      <c r="AG84" s="5">
        <v>-11447.857166666667</v>
      </c>
      <c r="AH84" s="5">
        <f t="shared" si="478"/>
        <v>3263706.6326666675</v>
      </c>
      <c r="AI84" s="5">
        <f t="shared" si="479"/>
        <v>9872.1466338808295</v>
      </c>
      <c r="AJ84" s="5">
        <v>-11447.857166666667</v>
      </c>
      <c r="AK84" s="5">
        <f t="shared" si="480"/>
        <v>3252258.7755000009</v>
      </c>
      <c r="AL84" s="5">
        <f t="shared" si="481"/>
        <v>9837.5794753265127</v>
      </c>
      <c r="AM84" s="5">
        <v>-11447.857166666667</v>
      </c>
      <c r="AN84" s="5">
        <f t="shared" si="482"/>
        <v>3240810.9183333344</v>
      </c>
      <c r="AO84" s="5">
        <f t="shared" si="483"/>
        <v>9803.0123167721958</v>
      </c>
      <c r="AP84" s="5">
        <v>-11447.857166666667</v>
      </c>
      <c r="AQ84" s="5">
        <f t="shared" si="484"/>
        <v>3229363.0611666678</v>
      </c>
      <c r="AR84" s="5">
        <f t="shared" si="485"/>
        <v>9768.4451582178808</v>
      </c>
      <c r="AS84" s="5">
        <v>-11447.857166666667</v>
      </c>
      <c r="AT84" s="5">
        <f t="shared" si="486"/>
        <v>3217915.2040000013</v>
      </c>
      <c r="AU84" s="5">
        <f t="shared" si="487"/>
        <v>9733.877999663564</v>
      </c>
      <c r="AV84" s="5">
        <v>-11447.857166666667</v>
      </c>
      <c r="AW84" s="5">
        <f t="shared" si="488"/>
        <v>3206467.3468333348</v>
      </c>
      <c r="AX84" s="5">
        <f t="shared" si="489"/>
        <v>9699.3108411092489</v>
      </c>
      <c r="AY84" s="5">
        <v>-11447.857166666667</v>
      </c>
      <c r="AZ84" s="5">
        <f t="shared" si="490"/>
        <v>3195019.4896666682</v>
      </c>
      <c r="BA84" s="5">
        <f t="shared" si="491"/>
        <v>9664.7436825549321</v>
      </c>
      <c r="BB84" s="5">
        <v>-11447.857166666667</v>
      </c>
      <c r="BC84" s="5">
        <f t="shared" si="492"/>
        <v>3183571.6325000017</v>
      </c>
      <c r="BD84" s="5">
        <f t="shared" si="493"/>
        <v>9630.1765240006152</v>
      </c>
      <c r="BE84" s="5">
        <v>-11447.857166666667</v>
      </c>
      <c r="BF84" s="5">
        <f t="shared" si="494"/>
        <v>3172123.7753333352</v>
      </c>
      <c r="BG84" s="5">
        <f t="shared" si="495"/>
        <v>9595.6093654462984</v>
      </c>
      <c r="BH84" s="5">
        <v>-11447.857166666667</v>
      </c>
      <c r="BI84" s="5">
        <f t="shared" si="496"/>
        <v>3160675.9181666686</v>
      </c>
      <c r="BJ84" s="5">
        <f t="shared" si="497"/>
        <v>9561.0422068919834</v>
      </c>
      <c r="BK84" s="5">
        <v>-11447.857166666667</v>
      </c>
      <c r="BL84" s="5">
        <f t="shared" si="498"/>
        <v>3149228.0610000021</v>
      </c>
      <c r="BM84" s="5">
        <f t="shared" si="499"/>
        <v>9526.4750483376683</v>
      </c>
      <c r="BN84" s="5">
        <v>-11447.857166666667</v>
      </c>
      <c r="BO84" s="5">
        <f t="shared" si="500"/>
        <v>3137780.2038333355</v>
      </c>
      <c r="BP84" s="5">
        <f t="shared" si="501"/>
        <v>9491.9078897833515</v>
      </c>
      <c r="BQ84" s="5">
        <v>-11447.857166666667</v>
      </c>
      <c r="BR84" s="5">
        <f t="shared" si="502"/>
        <v>3126332.346666669</v>
      </c>
      <c r="BS84" s="5">
        <f t="shared" si="503"/>
        <v>9457.3407312290346</v>
      </c>
      <c r="BT84" s="5">
        <v>-11447.857166666667</v>
      </c>
      <c r="BU84" s="5">
        <f t="shared" si="504"/>
        <v>3114884.4895000025</v>
      </c>
      <c r="BV84" s="5">
        <f t="shared" si="505"/>
        <v>9422.7735726747178</v>
      </c>
      <c r="BW84" s="5">
        <v>-11447.857166666667</v>
      </c>
      <c r="BX84" s="5">
        <f t="shared" si="506"/>
        <v>3103436.6323333359</v>
      </c>
      <c r="BY84" s="5">
        <f t="shared" si="507"/>
        <v>9388.2064141204028</v>
      </c>
      <c r="BZ84" s="5">
        <v>-11447.857166666667</v>
      </c>
      <c r="CA84" s="5">
        <f t="shared" si="508"/>
        <v>3091988.7751666694</v>
      </c>
      <c r="CB84" s="5">
        <f t="shared" si="509"/>
        <v>9353.6392555660877</v>
      </c>
      <c r="CC84" s="5">
        <v>-11447.857166666667</v>
      </c>
      <c r="CD84" s="5">
        <f t="shared" si="510"/>
        <v>3080540.9180000029</v>
      </c>
      <c r="CE84" s="5">
        <f t="shared" si="511"/>
        <v>9319.0720970117709</v>
      </c>
      <c r="CF84" s="5">
        <v>-11447.857166666667</v>
      </c>
      <c r="CG84" s="5">
        <f t="shared" si="512"/>
        <v>3069093.0608333363</v>
      </c>
      <c r="CH84" s="5">
        <f t="shared" si="513"/>
        <v>9284.504938457454</v>
      </c>
      <c r="CI84" s="5">
        <v>-11447.857166666667</v>
      </c>
      <c r="CJ84" s="5">
        <f t="shared" si="514"/>
        <v>3057645.2036666698</v>
      </c>
      <c r="CK84" s="5">
        <f t="shared" si="515"/>
        <v>9249.9377799031372</v>
      </c>
      <c r="CL84" s="5">
        <v>-11447.857166666667</v>
      </c>
      <c r="CM84" s="5">
        <f t="shared" si="516"/>
        <v>3046197.3465000032</v>
      </c>
      <c r="CN84" s="5">
        <f t="shared" si="517"/>
        <v>9215.3706213488222</v>
      </c>
      <c r="CO84" s="5">
        <v>-11447.857166666667</v>
      </c>
      <c r="CP84" s="5">
        <f t="shared" si="518"/>
        <v>3034749.4893333367</v>
      </c>
      <c r="CQ84" s="5">
        <f t="shared" si="519"/>
        <v>9180.8034627945053</v>
      </c>
      <c r="CR84" s="5">
        <v>-11447.857166666667</v>
      </c>
      <c r="CS84" s="5">
        <f t="shared" si="520"/>
        <v>3023301.6321666702</v>
      </c>
      <c r="CT84" s="5">
        <f t="shared" si="521"/>
        <v>9146.2363042401903</v>
      </c>
      <c r="CU84" s="5">
        <v>-11447.857166666667</v>
      </c>
      <c r="CV84" s="5">
        <f t="shared" si="522"/>
        <v>3011853.7750000036</v>
      </c>
      <c r="CW84" s="5">
        <f t="shared" si="523"/>
        <v>9111.6691456858734</v>
      </c>
      <c r="CX84" s="5">
        <v>-11447.857166666667</v>
      </c>
      <c r="CY84" s="5">
        <f t="shared" si="524"/>
        <v>3000405.9178333371</v>
      </c>
      <c r="CZ84" s="5">
        <f t="shared" si="525"/>
        <v>9077.1019871315566</v>
      </c>
      <c r="DA84" s="5">
        <v>-11447.857166666667</v>
      </c>
      <c r="DB84" s="5">
        <f t="shared" si="526"/>
        <v>2988958.0606666706</v>
      </c>
      <c r="DC84" s="5">
        <f t="shared" si="527"/>
        <v>9042.5348285772416</v>
      </c>
      <c r="DD84" s="5">
        <v>-11447.857166666667</v>
      </c>
      <c r="DE84" s="5">
        <f t="shared" si="528"/>
        <v>2977510.203500004</v>
      </c>
      <c r="DF84" s="5">
        <f t="shared" si="529"/>
        <v>9007.9676700229247</v>
      </c>
      <c r="DG84" s="5">
        <v>-11447.857166666667</v>
      </c>
      <c r="DH84" s="5">
        <f t="shared" si="530"/>
        <v>2966062.3463333375</v>
      </c>
      <c r="DI84" s="5">
        <f t="shared" si="531"/>
        <v>8973.4005114686097</v>
      </c>
      <c r="DJ84" s="5">
        <v>-11447.857166666667</v>
      </c>
      <c r="DK84" s="5">
        <f t="shared" si="532"/>
        <v>2954614.4891666709</v>
      </c>
      <c r="DL84" s="5">
        <f t="shared" si="533"/>
        <v>8938.8333529142928</v>
      </c>
      <c r="DM84" s="5">
        <v>-11447.857166666667</v>
      </c>
      <c r="DN84" s="5">
        <f t="shared" si="534"/>
        <v>2943166.6320000044</v>
      </c>
      <c r="DO84" s="5">
        <f t="shared" si="535"/>
        <v>8904.266194359976</v>
      </c>
      <c r="DP84" s="5">
        <v>-11447.857166666667</v>
      </c>
      <c r="DQ84" s="5">
        <f t="shared" si="536"/>
        <v>2931718.7748333379</v>
      </c>
      <c r="DR84" s="5">
        <f t="shared" si="537"/>
        <v>8869.699035805661</v>
      </c>
      <c r="DS84" s="5">
        <v>-11447.857166666667</v>
      </c>
      <c r="DT84" s="5">
        <f t="shared" si="538"/>
        <v>2920270.9176666713</v>
      </c>
      <c r="DU84" s="5">
        <f t="shared" si="539"/>
        <v>8835.1318772513441</v>
      </c>
      <c r="DV84" s="5">
        <v>-11447.857166666667</v>
      </c>
      <c r="DW84" s="5">
        <f t="shared" si="540"/>
        <v>2908823.0605000048</v>
      </c>
      <c r="DX84" s="5">
        <f t="shared" si="541"/>
        <v>8800.5647186970291</v>
      </c>
      <c r="DY84" s="5">
        <v>-11447.857166666667</v>
      </c>
      <c r="DZ84" s="5">
        <f t="shared" si="542"/>
        <v>2897375.2033333383</v>
      </c>
      <c r="EA84" s="5">
        <f t="shared" si="543"/>
        <v>8765.9975601427122</v>
      </c>
      <c r="EB84" s="5">
        <v>-11447.857166666667</v>
      </c>
      <c r="EC84" s="5">
        <f t="shared" si="544"/>
        <v>2885927.3461666717</v>
      </c>
      <c r="ED84" s="5">
        <f t="shared" si="545"/>
        <v>8731.4304015883954</v>
      </c>
      <c r="EE84" s="5">
        <v>-11447.857166666667</v>
      </c>
      <c r="EF84" s="5">
        <f t="shared" si="546"/>
        <v>2874479.4890000052</v>
      </c>
      <c r="EG84" s="5">
        <f t="shared" si="547"/>
        <v>8696.8632430340804</v>
      </c>
      <c r="EI84" s="138">
        <f t="shared" ca="1" si="548"/>
        <v>111621.46221281533</v>
      </c>
      <c r="EJ84" s="138">
        <f t="shared" ca="1" si="549"/>
        <v>-4977.6708318214951</v>
      </c>
      <c r="EK84" s="138">
        <f t="shared" ca="1" si="550"/>
        <v>106643.79138099383</v>
      </c>
    </row>
    <row r="85" spans="1:144" x14ac:dyDescent="0.2">
      <c r="A85" s="109" t="s">
        <v>112</v>
      </c>
      <c r="I85" s="15"/>
      <c r="J85" s="6">
        <f>SUBTOTAL(9,J59:J84)</f>
        <v>1407685837.8199999</v>
      </c>
      <c r="K85" s="6">
        <f t="shared" ref="K85:BV85" si="552">SUBTOTAL(9,K59:K84)</f>
        <v>4167809.9147768565</v>
      </c>
      <c r="L85" s="6">
        <f t="shared" si="552"/>
        <v>2197155.9713333314</v>
      </c>
      <c r="M85" s="6">
        <f t="shared" si="552"/>
        <v>1409882993.7913332</v>
      </c>
      <c r="N85" s="6">
        <f t="shared" si="552"/>
        <v>4152431.0725726904</v>
      </c>
      <c r="O85" s="6">
        <f t="shared" si="552"/>
        <v>6490988.9313333435</v>
      </c>
      <c r="P85" s="6">
        <f t="shared" si="552"/>
        <v>1416373982.7226663</v>
      </c>
      <c r="Q85" s="6">
        <f t="shared" si="552"/>
        <v>4140681.9193822485</v>
      </c>
      <c r="R85" s="6">
        <f t="shared" si="552"/>
        <v>5223947.9313333333</v>
      </c>
      <c r="S85" s="6">
        <f t="shared" si="552"/>
        <v>1421597930.654</v>
      </c>
      <c r="T85" s="6">
        <f t="shared" si="552"/>
        <v>4149220.7062958106</v>
      </c>
      <c r="U85" s="6">
        <f t="shared" si="552"/>
        <v>1263804.5713333359</v>
      </c>
      <c r="V85" s="6">
        <f t="shared" si="552"/>
        <v>1422861735.2253337</v>
      </c>
      <c r="W85" s="6">
        <f t="shared" si="552"/>
        <v>4142670.8384577171</v>
      </c>
      <c r="X85" s="6">
        <f t="shared" si="552"/>
        <v>1198942.5213333324</v>
      </c>
      <c r="Y85" s="6">
        <f t="shared" si="552"/>
        <v>1424060677.7466669</v>
      </c>
      <c r="Z85" s="6">
        <f t="shared" si="552"/>
        <v>4127792.3372115879</v>
      </c>
      <c r="AA85" s="6">
        <f t="shared" si="552"/>
        <v>32892757.291333314</v>
      </c>
      <c r="AB85" s="6">
        <f t="shared" si="552"/>
        <v>1456953435.0379999</v>
      </c>
      <c r="AC85" s="6">
        <f t="shared" si="552"/>
        <v>4194278.5159967411</v>
      </c>
      <c r="AD85" s="6">
        <f t="shared" si="552"/>
        <v>299503.1759555696</v>
      </c>
      <c r="AE85" s="6">
        <f t="shared" si="552"/>
        <v>1457252938.2139554</v>
      </c>
      <c r="AF85" s="6">
        <f t="shared" si="552"/>
        <v>4263046.2934500976</v>
      </c>
      <c r="AG85" s="6">
        <f t="shared" si="552"/>
        <v>-128096.25654660771</v>
      </c>
      <c r="AH85" s="6">
        <f t="shared" si="552"/>
        <v>1457124841.9574089</v>
      </c>
      <c r="AI85" s="6">
        <f t="shared" si="552"/>
        <v>4262924.8919982603</v>
      </c>
      <c r="AJ85" s="6">
        <f t="shared" si="552"/>
        <v>885117.14787182375</v>
      </c>
      <c r="AK85" s="6">
        <f t="shared" si="552"/>
        <v>1458009959.1052809</v>
      </c>
      <c r="AL85" s="6">
        <f t="shared" si="552"/>
        <v>4266829.3529681107</v>
      </c>
      <c r="AM85" s="6">
        <f t="shared" si="552"/>
        <v>-670165.3869272084</v>
      </c>
      <c r="AN85" s="6">
        <f t="shared" si="552"/>
        <v>1457339793.7183535</v>
      </c>
      <c r="AO85" s="6">
        <f t="shared" si="552"/>
        <v>4269268.6390229706</v>
      </c>
      <c r="AP85" s="6">
        <f t="shared" si="552"/>
        <v>438181.64874646091</v>
      </c>
      <c r="AQ85" s="6">
        <f t="shared" si="552"/>
        <v>1457777975.3671</v>
      </c>
      <c r="AR85" s="6">
        <f t="shared" si="552"/>
        <v>4268709.6674015597</v>
      </c>
      <c r="AS85" s="6">
        <f t="shared" si="552"/>
        <v>12143660.113096884</v>
      </c>
      <c r="AT85" s="6">
        <f t="shared" si="552"/>
        <v>1469921635.4801967</v>
      </c>
      <c r="AU85" s="6">
        <f t="shared" si="552"/>
        <v>4298395.0425495235</v>
      </c>
      <c r="AV85" s="6">
        <f t="shared" si="552"/>
        <v>6551334.2230976857</v>
      </c>
      <c r="AW85" s="6">
        <f t="shared" si="552"/>
        <v>1476472969.7032943</v>
      </c>
      <c r="AX85" s="6">
        <f t="shared" si="552"/>
        <v>4339173.1061554793</v>
      </c>
      <c r="AY85" s="6">
        <f t="shared" si="552"/>
        <v>1547589.4067407814</v>
      </c>
      <c r="AZ85" s="6">
        <f t="shared" si="552"/>
        <v>1478020559.1100354</v>
      </c>
      <c r="BA85" s="6">
        <f t="shared" si="552"/>
        <v>4352364.2772493698</v>
      </c>
      <c r="BB85" s="6">
        <f t="shared" si="552"/>
        <v>952288.06378143537</v>
      </c>
      <c r="BC85" s="6">
        <f t="shared" si="552"/>
        <v>1478972847.1738169</v>
      </c>
      <c r="BD85" s="6">
        <f t="shared" si="552"/>
        <v>4355629.152279553</v>
      </c>
      <c r="BE85" s="6">
        <f t="shared" si="552"/>
        <v>4500259.8258589674</v>
      </c>
      <c r="BF85" s="6">
        <f t="shared" si="552"/>
        <v>1483473106.999676</v>
      </c>
      <c r="BG85" s="6">
        <f t="shared" si="552"/>
        <v>4362415.934551009</v>
      </c>
      <c r="BH85" s="6">
        <f t="shared" si="552"/>
        <v>2778195.1455477211</v>
      </c>
      <c r="BI85" s="6">
        <f t="shared" si="552"/>
        <v>1486251302.1452236</v>
      </c>
      <c r="BJ85" s="6">
        <f t="shared" si="552"/>
        <v>4371368.2142404197</v>
      </c>
      <c r="BK85" s="6">
        <f t="shared" si="552"/>
        <v>25440028.779913686</v>
      </c>
      <c r="BL85" s="6">
        <f t="shared" si="552"/>
        <v>1511691330.9251375</v>
      </c>
      <c r="BM85" s="6">
        <f t="shared" si="552"/>
        <v>4405189.9841768043</v>
      </c>
      <c r="BN85" s="6">
        <f t="shared" si="552"/>
        <v>-227540.48228028277</v>
      </c>
      <c r="BO85" s="6">
        <f t="shared" si="552"/>
        <v>1511463790.4428568</v>
      </c>
      <c r="BP85" s="6">
        <f t="shared" si="552"/>
        <v>4434857.2510897219</v>
      </c>
      <c r="BQ85" s="6">
        <f t="shared" si="552"/>
        <v>-108216.66024026298</v>
      </c>
      <c r="BR85" s="6">
        <f t="shared" si="552"/>
        <v>1511355573.7826169</v>
      </c>
      <c r="BS85" s="6">
        <f t="shared" si="552"/>
        <v>4435234.9837280614</v>
      </c>
      <c r="BT85" s="6">
        <f t="shared" si="552"/>
        <v>2838681.9006746695</v>
      </c>
      <c r="BU85" s="6">
        <f t="shared" si="552"/>
        <v>1514194255.6832914</v>
      </c>
      <c r="BV85" s="6">
        <f t="shared" si="552"/>
        <v>4440184.611602148</v>
      </c>
      <c r="BW85" s="6">
        <f t="shared" ref="BW85:EG85" si="553">SUBTOTAL(9,BW59:BW84)</f>
        <v>-131440.61507118167</v>
      </c>
      <c r="BX85" s="6">
        <f t="shared" si="553"/>
        <v>1514062815.0682199</v>
      </c>
      <c r="BY85" s="6">
        <f t="shared" si="553"/>
        <v>4444713.6027204199</v>
      </c>
      <c r="BZ85" s="6">
        <f t="shared" si="553"/>
        <v>-869245.15161474026</v>
      </c>
      <c r="CA85" s="6">
        <f t="shared" si="553"/>
        <v>1513193569.9166052</v>
      </c>
      <c r="CB85" s="6">
        <f t="shared" si="553"/>
        <v>4443608.2531493725</v>
      </c>
      <c r="CC85" s="6">
        <f t="shared" si="553"/>
        <v>7550868.6823913185</v>
      </c>
      <c r="CD85" s="6">
        <f t="shared" si="553"/>
        <v>1520744438.5989966</v>
      </c>
      <c r="CE85" s="6">
        <f t="shared" si="553"/>
        <v>4454061.4421460303</v>
      </c>
      <c r="CF85" s="6">
        <f t="shared" si="553"/>
        <v>190819.08717535366</v>
      </c>
      <c r="CG85" s="6">
        <f t="shared" si="553"/>
        <v>1520935257.686172</v>
      </c>
      <c r="CH85" s="6">
        <f t="shared" si="553"/>
        <v>4467138.185153746</v>
      </c>
      <c r="CI85" s="6">
        <f t="shared" si="553"/>
        <v>1517825.1199159641</v>
      </c>
      <c r="CJ85" s="6">
        <f t="shared" si="553"/>
        <v>1522453082.806088</v>
      </c>
      <c r="CK85" s="6">
        <f t="shared" si="553"/>
        <v>4469925.8668167917</v>
      </c>
      <c r="CL85" s="6">
        <f t="shared" si="553"/>
        <v>831421.28005510953</v>
      </c>
      <c r="CM85" s="6">
        <f t="shared" si="553"/>
        <v>1523284504.086143</v>
      </c>
      <c r="CN85" s="6">
        <f t="shared" si="553"/>
        <v>4473215.5076949047</v>
      </c>
      <c r="CO85" s="6">
        <f t="shared" si="553"/>
        <v>2307376.0651691738</v>
      </c>
      <c r="CP85" s="6">
        <f t="shared" si="553"/>
        <v>1525591880.1513124</v>
      </c>
      <c r="CQ85" s="6">
        <f t="shared" si="553"/>
        <v>4476728.5789581724</v>
      </c>
      <c r="CR85" s="6">
        <f t="shared" si="553"/>
        <v>4367519.0004763594</v>
      </c>
      <c r="CS85" s="6">
        <f t="shared" si="553"/>
        <v>1529959399.1517885</v>
      </c>
      <c r="CT85" s="6">
        <f t="shared" si="553"/>
        <v>4484168.0019375822</v>
      </c>
      <c r="CU85" s="6">
        <f t="shared" si="553"/>
        <v>66777358.724777848</v>
      </c>
      <c r="CV85" s="6">
        <f t="shared" si="553"/>
        <v>1596736757.8765669</v>
      </c>
      <c r="CW85" s="6">
        <f t="shared" si="553"/>
        <v>4559702.4790284587</v>
      </c>
      <c r="CX85" s="6">
        <f t="shared" si="553"/>
        <v>1796256.3632902759</v>
      </c>
      <c r="CY85" s="6">
        <f t="shared" si="553"/>
        <v>1598533014.2398567</v>
      </c>
      <c r="CZ85" s="6">
        <f t="shared" si="553"/>
        <v>4630987.5055809272</v>
      </c>
      <c r="DA85" s="6">
        <f t="shared" si="553"/>
        <v>-204851.55833577504</v>
      </c>
      <c r="DB85" s="6">
        <f t="shared" si="553"/>
        <v>1598328162.6815209</v>
      </c>
      <c r="DC85" s="6">
        <f t="shared" si="553"/>
        <v>4632114.4282610156</v>
      </c>
      <c r="DD85" s="6">
        <f t="shared" si="553"/>
        <v>221474.76953169151</v>
      </c>
      <c r="DE85" s="6">
        <f t="shared" si="553"/>
        <v>1598549637.4510529</v>
      </c>
      <c r="DF85" s="6">
        <f t="shared" si="553"/>
        <v>4633173.0977258608</v>
      </c>
      <c r="DG85" s="6">
        <f t="shared" si="553"/>
        <v>4046700.6842837888</v>
      </c>
      <c r="DH85" s="6">
        <f t="shared" si="553"/>
        <v>1602596338.1353364</v>
      </c>
      <c r="DI85" s="6">
        <f t="shared" si="553"/>
        <v>4638121.0308453487</v>
      </c>
      <c r="DJ85" s="6">
        <f t="shared" si="553"/>
        <v>1888563.6615575452</v>
      </c>
      <c r="DK85" s="6">
        <f t="shared" si="553"/>
        <v>1604484901.7968943</v>
      </c>
      <c r="DL85" s="6">
        <f t="shared" si="553"/>
        <v>4644475.44565845</v>
      </c>
      <c r="DM85" s="6">
        <f t="shared" si="553"/>
        <v>6432264.0869251834</v>
      </c>
      <c r="DN85" s="6">
        <f t="shared" si="553"/>
        <v>1610917165.8838193</v>
      </c>
      <c r="DO85" s="6">
        <f t="shared" si="553"/>
        <v>4657721.3525307784</v>
      </c>
      <c r="DP85" s="6">
        <f t="shared" si="553"/>
        <v>6208169.4405554468</v>
      </c>
      <c r="DQ85" s="6">
        <f t="shared" si="553"/>
        <v>1617125335.3243749</v>
      </c>
      <c r="DR85" s="6">
        <f t="shared" si="553"/>
        <v>4681662.2459863666</v>
      </c>
      <c r="DS85" s="6">
        <f t="shared" si="553"/>
        <v>3667739.5824923101</v>
      </c>
      <c r="DT85" s="6">
        <f t="shared" si="553"/>
        <v>1620793074.9068668</v>
      </c>
      <c r="DU85" s="6">
        <f t="shared" si="553"/>
        <v>4698325.9959333679</v>
      </c>
      <c r="DV85" s="6">
        <f t="shared" si="553"/>
        <v>14403320.960546868</v>
      </c>
      <c r="DW85" s="6">
        <f t="shared" si="553"/>
        <v>1635196395.8674138</v>
      </c>
      <c r="DX85" s="6">
        <f t="shared" si="553"/>
        <v>4716588.3176481342</v>
      </c>
      <c r="DY85" s="6">
        <f t="shared" si="553"/>
        <v>28313385.824053891</v>
      </c>
      <c r="DZ85" s="6">
        <f t="shared" si="553"/>
        <v>1663509781.691468</v>
      </c>
      <c r="EA85" s="6">
        <f t="shared" si="553"/>
        <v>4757534.4685914423</v>
      </c>
      <c r="EB85" s="6">
        <f t="shared" si="553"/>
        <v>9685973.9121049475</v>
      </c>
      <c r="EC85" s="6">
        <f t="shared" si="553"/>
        <v>1673195755.6035728</v>
      </c>
      <c r="ED85" s="6">
        <f t="shared" si="553"/>
        <v>4793899.1534876898</v>
      </c>
      <c r="EE85" s="6">
        <f t="shared" si="553"/>
        <v>126406955.99828637</v>
      </c>
      <c r="EF85" s="6">
        <f t="shared" si="553"/>
        <v>1799602711.6018591</v>
      </c>
      <c r="EG85" s="6">
        <f t="shared" si="553"/>
        <v>4932388.650159643</v>
      </c>
      <c r="EI85" s="139">
        <f ca="1">SUBTOTAL(9,EI59:EI84)</f>
        <v>53583538.76402542</v>
      </c>
      <c r="EJ85" s="139">
        <f ca="1">SUBTOTAL(9,EJ59:EJ84)</f>
        <v>2833452.9283836181</v>
      </c>
      <c r="EK85" s="139">
        <f ca="1">SUBTOTAL(9,EK59:EK84)</f>
        <v>56416991.692409031</v>
      </c>
      <c r="EM85" s="133"/>
      <c r="EN85" s="133"/>
    </row>
    <row r="86" spans="1:144" x14ac:dyDescent="0.2">
      <c r="I86" s="15"/>
      <c r="J86" s="5"/>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I86" s="138"/>
      <c r="EJ86" s="138"/>
      <c r="EK86" s="138"/>
    </row>
    <row r="87" spans="1:144" x14ac:dyDescent="0.2">
      <c r="A87" s="123" t="s">
        <v>139</v>
      </c>
      <c r="I87" s="15"/>
      <c r="J87" s="5"/>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I87" s="138"/>
      <c r="EJ87" s="138"/>
      <c r="EK87" s="138"/>
    </row>
    <row r="88" spans="1:144" x14ac:dyDescent="0.2">
      <c r="A88" s="109" t="s">
        <v>111</v>
      </c>
      <c r="B88" s="109" t="str">
        <f t="shared" ref="B88" si="554">C88</f>
        <v>CAEE</v>
      </c>
      <c r="C88" s="109" t="s">
        <v>45</v>
      </c>
      <c r="D88" s="109" t="s">
        <v>77</v>
      </c>
      <c r="E88" s="109" t="s">
        <v>140</v>
      </c>
      <c r="F88" s="109" t="str">
        <f>D88&amp;E88&amp;C88</f>
        <v>DMNGPCAEE</v>
      </c>
      <c r="G88" s="109" t="str">
        <f>E88&amp;C88</f>
        <v>MNGPCAEE</v>
      </c>
      <c r="H88" s="15"/>
      <c r="I88" s="15">
        <v>0</v>
      </c>
      <c r="J88" s="5">
        <v>1822900.72</v>
      </c>
      <c r="K88" s="5">
        <f>(J88*I88)/12</f>
        <v>0</v>
      </c>
      <c r="L88" s="5">
        <v>0</v>
      </c>
      <c r="M88" s="5">
        <f t="shared" ref="M88" si="555">J88+L88</f>
        <v>1822900.72</v>
      </c>
      <c r="N88" s="5">
        <f t="shared" ref="N88" si="556">(((J88+M88)/2)*$I88)/12</f>
        <v>0</v>
      </c>
      <c r="O88" s="5">
        <v>0</v>
      </c>
      <c r="P88" s="5">
        <f t="shared" ref="P88" si="557">M88+O88</f>
        <v>1822900.72</v>
      </c>
      <c r="Q88" s="5">
        <f t="shared" ref="Q88" si="558">(((M88+P88)/2)*$I88)/12</f>
        <v>0</v>
      </c>
      <c r="R88" s="5">
        <v>0</v>
      </c>
      <c r="S88" s="5">
        <f t="shared" ref="S88" si="559">P88+R88</f>
        <v>1822900.72</v>
      </c>
      <c r="T88" s="5">
        <f t="shared" ref="T88" si="560">(((P88+S88)/2)*$I88)/12</f>
        <v>0</v>
      </c>
      <c r="U88" s="5">
        <v>0</v>
      </c>
      <c r="V88" s="5">
        <f t="shared" ref="V88" si="561">S88+U88</f>
        <v>1822900.72</v>
      </c>
      <c r="W88" s="5">
        <f t="shared" ref="W88" si="562">(((S88+V88)/2)*$I88)/12</f>
        <v>0</v>
      </c>
      <c r="X88" s="5">
        <v>0</v>
      </c>
      <c r="Y88" s="5">
        <f t="shared" ref="Y88" si="563">V88+X88</f>
        <v>1822900.72</v>
      </c>
      <c r="Z88" s="5">
        <f t="shared" ref="Z88" si="564">(((V88+Y88)/2)*$I88)/12</f>
        <v>0</v>
      </c>
      <c r="AA88" s="5">
        <v>0</v>
      </c>
      <c r="AB88" s="5">
        <f t="shared" ref="AB88" si="565">Y88+AA88</f>
        <v>1822900.72</v>
      </c>
      <c r="AC88" s="5">
        <f t="shared" ref="AC88" si="566">(((Y88+AB88)/2)*$I88)/12</f>
        <v>0</v>
      </c>
      <c r="AD88" s="5">
        <v>0</v>
      </c>
      <c r="AE88" s="5">
        <f t="shared" ref="AE88" si="567">AB88+AD88</f>
        <v>1822900.72</v>
      </c>
      <c r="AF88" s="5">
        <f t="shared" ref="AF88" si="568">(((AB88+AE88)/2)*$I88)/12</f>
        <v>0</v>
      </c>
      <c r="AG88" s="5">
        <v>0</v>
      </c>
      <c r="AH88" s="5">
        <f t="shared" ref="AH88" si="569">AE88+AG88</f>
        <v>1822900.72</v>
      </c>
      <c r="AI88" s="5">
        <f t="shared" ref="AI88" si="570">(((AE88+AH88)/2)*$I88)/12</f>
        <v>0</v>
      </c>
      <c r="AJ88" s="5">
        <v>0</v>
      </c>
      <c r="AK88" s="5">
        <f t="shared" ref="AK88" si="571">AH88+AJ88</f>
        <v>1822900.72</v>
      </c>
      <c r="AL88" s="5">
        <f t="shared" ref="AL88" si="572">(((AH88+AK88)/2)*$I88)/12</f>
        <v>0</v>
      </c>
      <c r="AM88" s="5">
        <v>0</v>
      </c>
      <c r="AN88" s="5">
        <f t="shared" ref="AN88" si="573">AK88+AM88</f>
        <v>1822900.72</v>
      </c>
      <c r="AO88" s="5">
        <f t="shared" ref="AO88" si="574">(((AK88+AN88)/2)*$I88)/12</f>
        <v>0</v>
      </c>
      <c r="AP88" s="5">
        <v>0</v>
      </c>
      <c r="AQ88" s="5">
        <f t="shared" ref="AQ88" si="575">AN88+AP88</f>
        <v>1822900.72</v>
      </c>
      <c r="AR88" s="5">
        <f t="shared" ref="AR88" si="576">(((AN88+AQ88)/2)*$I88)/12</f>
        <v>0</v>
      </c>
      <c r="AS88" s="5">
        <v>0</v>
      </c>
      <c r="AT88" s="5">
        <f t="shared" ref="AT88" si="577">AQ88+AS88</f>
        <v>1822900.72</v>
      </c>
      <c r="AU88" s="5">
        <f t="shared" ref="AU88" si="578">(((AQ88+AT88)/2)*$I88)/12</f>
        <v>0</v>
      </c>
      <c r="AV88" s="5">
        <v>0</v>
      </c>
      <c r="AW88" s="5">
        <f t="shared" ref="AW88" si="579">AT88+AV88</f>
        <v>1822900.72</v>
      </c>
      <c r="AX88" s="5">
        <f t="shared" ref="AX88" si="580">(((AT88+AW88)/2)*$I88)/12</f>
        <v>0</v>
      </c>
      <c r="AY88" s="5">
        <v>0</v>
      </c>
      <c r="AZ88" s="5">
        <f t="shared" ref="AZ88" si="581">AW88+AY88</f>
        <v>1822900.72</v>
      </c>
      <c r="BA88" s="5">
        <f t="shared" ref="BA88" si="582">(((AW88+AZ88)/2)*$I88)/12</f>
        <v>0</v>
      </c>
      <c r="BB88" s="5">
        <v>0</v>
      </c>
      <c r="BC88" s="5">
        <f t="shared" ref="BC88" si="583">AZ88+BB88</f>
        <v>1822900.72</v>
      </c>
      <c r="BD88" s="5">
        <f t="shared" ref="BD88" si="584">(((AZ88+BC88)/2)*$I88)/12</f>
        <v>0</v>
      </c>
      <c r="BE88" s="5">
        <v>0</v>
      </c>
      <c r="BF88" s="5">
        <f t="shared" ref="BF88" si="585">BC88+BE88</f>
        <v>1822900.72</v>
      </c>
      <c r="BG88" s="5">
        <f t="shared" ref="BG88" si="586">(((BC88+BF88)/2)*$I88)/12</f>
        <v>0</v>
      </c>
      <c r="BH88" s="5">
        <v>0</v>
      </c>
      <c r="BI88" s="5">
        <f t="shared" ref="BI88" si="587">BF88+BH88</f>
        <v>1822900.72</v>
      </c>
      <c r="BJ88" s="5">
        <f t="shared" ref="BJ88" si="588">(((BF88+BI88)/2)*$I88)/12</f>
        <v>0</v>
      </c>
      <c r="BK88" s="5">
        <v>0</v>
      </c>
      <c r="BL88" s="5">
        <f t="shared" ref="BL88" si="589">BI88+BK88</f>
        <v>1822900.72</v>
      </c>
      <c r="BM88" s="5">
        <f t="shared" ref="BM88" si="590">(((BI88+BL88)/2)*$I88)/12</f>
        <v>0</v>
      </c>
      <c r="BN88" s="5">
        <v>0</v>
      </c>
      <c r="BO88" s="5">
        <f>BL88+BN88</f>
        <v>1822900.72</v>
      </c>
      <c r="BP88" s="5">
        <f>(((BL88+BO88)/2)*$I88)/12</f>
        <v>0</v>
      </c>
      <c r="BQ88" s="5">
        <v>0</v>
      </c>
      <c r="BR88" s="5">
        <f>BO88+BQ88</f>
        <v>1822900.72</v>
      </c>
      <c r="BS88" s="5">
        <f>(((BO88+BR88)/2)*$I88)/12</f>
        <v>0</v>
      </c>
      <c r="BT88" s="5">
        <v>0</v>
      </c>
      <c r="BU88" s="5">
        <f>BR88+BT88</f>
        <v>1822900.72</v>
      </c>
      <c r="BV88" s="5">
        <f>(((BR88+BU88)/2)*$I88)/12</f>
        <v>0</v>
      </c>
      <c r="BW88" s="5">
        <v>0</v>
      </c>
      <c r="BX88" s="5">
        <f>BU88+BW88</f>
        <v>1822900.72</v>
      </c>
      <c r="BY88" s="5">
        <f>(((BU88+BX88)/2)*$I88)/12</f>
        <v>0</v>
      </c>
      <c r="BZ88" s="5">
        <v>0</v>
      </c>
      <c r="CA88" s="5">
        <f>BX88+BZ88</f>
        <v>1822900.72</v>
      </c>
      <c r="CB88" s="5">
        <f>(((BX88+CA88)/2)*$I88)/12</f>
        <v>0</v>
      </c>
      <c r="CC88" s="5">
        <v>0</v>
      </c>
      <c r="CD88" s="5">
        <f>CA88+CC88</f>
        <v>1822900.72</v>
      </c>
      <c r="CE88" s="5">
        <f>(((CA88+CD88)/2)*$I88)/12</f>
        <v>0</v>
      </c>
      <c r="CF88" s="5">
        <v>0</v>
      </c>
      <c r="CG88" s="5">
        <f>CD88+CF88</f>
        <v>1822900.72</v>
      </c>
      <c r="CH88" s="5">
        <f>(((CD88+CG88)/2)*$I88)/12</f>
        <v>0</v>
      </c>
      <c r="CI88" s="5">
        <v>0</v>
      </c>
      <c r="CJ88" s="5">
        <f>CG88+CI88</f>
        <v>1822900.72</v>
      </c>
      <c r="CK88" s="5">
        <f>(((CG88+CJ88)/2)*$I88)/12</f>
        <v>0</v>
      </c>
      <c r="CL88" s="5">
        <v>0</v>
      </c>
      <c r="CM88" s="5">
        <f>CJ88+CL88</f>
        <v>1822900.72</v>
      </c>
      <c r="CN88" s="5">
        <f>(((CJ88+CM88)/2)*$I88)/12</f>
        <v>0</v>
      </c>
      <c r="CO88" s="5">
        <v>0</v>
      </c>
      <c r="CP88" s="5">
        <f>CM88+CO88</f>
        <v>1822900.72</v>
      </c>
      <c r="CQ88" s="5">
        <f>(((CM88+CP88)/2)*$I88)/12</f>
        <v>0</v>
      </c>
      <c r="CR88" s="5">
        <v>0</v>
      </c>
      <c r="CS88" s="5">
        <f>CP88+CR88</f>
        <v>1822900.72</v>
      </c>
      <c r="CT88" s="5">
        <f>(((CP88+CS88)/2)*$I88)/12</f>
        <v>0</v>
      </c>
      <c r="CU88" s="5">
        <v>0</v>
      </c>
      <c r="CV88" s="5">
        <f>CS88+CU88</f>
        <v>1822900.72</v>
      </c>
      <c r="CW88" s="5">
        <f>(((CS88+CV88)/2)*$I88)/12</f>
        <v>0</v>
      </c>
      <c r="CX88" s="5">
        <v>0</v>
      </c>
      <c r="CY88" s="5">
        <f>CV88+CX88</f>
        <v>1822900.72</v>
      </c>
      <c r="CZ88" s="5">
        <f>(((CV88+CY88)/2)*$I88)/12</f>
        <v>0</v>
      </c>
      <c r="DA88" s="5">
        <v>0</v>
      </c>
      <c r="DB88" s="5">
        <f>CY88+DA88</f>
        <v>1822900.72</v>
      </c>
      <c r="DC88" s="5">
        <f>(((CY88+DB88)/2)*$I88)/12</f>
        <v>0</v>
      </c>
      <c r="DD88" s="5">
        <v>0</v>
      </c>
      <c r="DE88" s="5">
        <f>DB88+DD88</f>
        <v>1822900.72</v>
      </c>
      <c r="DF88" s="5">
        <f>(((DB88+DE88)/2)*$I88)/12</f>
        <v>0</v>
      </c>
      <c r="DG88" s="5">
        <v>0</v>
      </c>
      <c r="DH88" s="5">
        <f>DE88+DG88</f>
        <v>1822900.72</v>
      </c>
      <c r="DI88" s="5">
        <f>(((DE88+DH88)/2)*$I88)/12</f>
        <v>0</v>
      </c>
      <c r="DJ88" s="5">
        <v>0</v>
      </c>
      <c r="DK88" s="5">
        <f>DH88+DJ88</f>
        <v>1822900.72</v>
      </c>
      <c r="DL88" s="5">
        <f>(((DH88+DK88)/2)*$I88)/12</f>
        <v>0</v>
      </c>
      <c r="DM88" s="5">
        <v>0</v>
      </c>
      <c r="DN88" s="5">
        <f>DK88+DM88</f>
        <v>1822900.72</v>
      </c>
      <c r="DO88" s="5">
        <f>(((DK88+DN88)/2)*$I88)/12</f>
        <v>0</v>
      </c>
      <c r="DP88" s="5">
        <v>0</v>
      </c>
      <c r="DQ88" s="5">
        <f>DN88+DP88</f>
        <v>1822900.72</v>
      </c>
      <c r="DR88" s="5">
        <f>(((DN88+DQ88)/2)*$I88)/12</f>
        <v>0</v>
      </c>
      <c r="DS88" s="5">
        <v>0</v>
      </c>
      <c r="DT88" s="5">
        <f>DQ88+DS88</f>
        <v>1822900.72</v>
      </c>
      <c r="DU88" s="5">
        <f>(((DQ88+DT88)/2)*$I88)/12</f>
        <v>0</v>
      </c>
      <c r="DV88" s="5">
        <v>0</v>
      </c>
      <c r="DW88" s="5">
        <f>DT88+DV88</f>
        <v>1822900.72</v>
      </c>
      <c r="DX88" s="5">
        <f>(((DT88+DW88)/2)*$I88)/12</f>
        <v>0</v>
      </c>
      <c r="DY88" s="5">
        <v>0</v>
      </c>
      <c r="DZ88" s="5">
        <f>DW88+DY88</f>
        <v>1822900.72</v>
      </c>
      <c r="EA88" s="5">
        <f>(((DW88+DZ88)/2)*$I88)/12</f>
        <v>0</v>
      </c>
      <c r="EB88" s="5">
        <v>0</v>
      </c>
      <c r="EC88" s="5">
        <f>DZ88+EB88</f>
        <v>1822900.72</v>
      </c>
      <c r="ED88" s="5">
        <f>(((DZ88+EC88)/2)*$I88)/12</f>
        <v>0</v>
      </c>
      <c r="EE88" s="5">
        <v>0</v>
      </c>
      <c r="EF88" s="5">
        <f>EC88+EE88</f>
        <v>1822900.72</v>
      </c>
      <c r="EG88" s="5">
        <f>(((EC88+EF88)/2)*$I88)/12</f>
        <v>0</v>
      </c>
      <c r="EI88" s="138">
        <f ca="1">SUMIF($BO$6:$CW$7,"Depreciation Expense",$BO88:$CW88)</f>
        <v>0</v>
      </c>
      <c r="EJ88" s="138">
        <f ca="1">EK88-EI88</f>
        <v>0</v>
      </c>
      <c r="EK88" s="138">
        <f ca="1">SUMIF($CY$6:$EG$7,"Depreciation Expense",$CY88:$EG88)</f>
        <v>0</v>
      </c>
    </row>
    <row r="89" spans="1:144" x14ac:dyDescent="0.2">
      <c r="A89" s="109" t="s">
        <v>141</v>
      </c>
      <c r="I89" s="15"/>
      <c r="J89" s="6">
        <f>SUBTOTAL(9,J88)</f>
        <v>1822900.72</v>
      </c>
      <c r="K89" s="6">
        <f t="shared" ref="K89:BV89" si="591">SUBTOTAL(9,K88)</f>
        <v>0</v>
      </c>
      <c r="L89" s="6">
        <f t="shared" si="591"/>
        <v>0</v>
      </c>
      <c r="M89" s="6">
        <f t="shared" si="591"/>
        <v>1822900.72</v>
      </c>
      <c r="N89" s="6">
        <f t="shared" si="591"/>
        <v>0</v>
      </c>
      <c r="O89" s="6">
        <f t="shared" si="591"/>
        <v>0</v>
      </c>
      <c r="P89" s="6">
        <f t="shared" si="591"/>
        <v>1822900.72</v>
      </c>
      <c r="Q89" s="6">
        <f t="shared" si="591"/>
        <v>0</v>
      </c>
      <c r="R89" s="6">
        <f t="shared" si="591"/>
        <v>0</v>
      </c>
      <c r="S89" s="6">
        <f t="shared" si="591"/>
        <v>1822900.72</v>
      </c>
      <c r="T89" s="6">
        <f t="shared" si="591"/>
        <v>0</v>
      </c>
      <c r="U89" s="6">
        <f t="shared" si="591"/>
        <v>0</v>
      </c>
      <c r="V89" s="6">
        <f t="shared" si="591"/>
        <v>1822900.72</v>
      </c>
      <c r="W89" s="6">
        <f t="shared" si="591"/>
        <v>0</v>
      </c>
      <c r="X89" s="6">
        <f t="shared" si="591"/>
        <v>0</v>
      </c>
      <c r="Y89" s="6">
        <f t="shared" si="591"/>
        <v>1822900.72</v>
      </c>
      <c r="Z89" s="6">
        <f t="shared" si="591"/>
        <v>0</v>
      </c>
      <c r="AA89" s="6">
        <f t="shared" si="591"/>
        <v>0</v>
      </c>
      <c r="AB89" s="6">
        <f t="shared" si="591"/>
        <v>1822900.72</v>
      </c>
      <c r="AC89" s="6">
        <f t="shared" si="591"/>
        <v>0</v>
      </c>
      <c r="AD89" s="6">
        <f t="shared" si="591"/>
        <v>0</v>
      </c>
      <c r="AE89" s="6">
        <f t="shared" si="591"/>
        <v>1822900.72</v>
      </c>
      <c r="AF89" s="6">
        <f t="shared" si="591"/>
        <v>0</v>
      </c>
      <c r="AG89" s="6">
        <f t="shared" si="591"/>
        <v>0</v>
      </c>
      <c r="AH89" s="6">
        <f t="shared" si="591"/>
        <v>1822900.72</v>
      </c>
      <c r="AI89" s="6">
        <f t="shared" si="591"/>
        <v>0</v>
      </c>
      <c r="AJ89" s="6">
        <f t="shared" si="591"/>
        <v>0</v>
      </c>
      <c r="AK89" s="6">
        <f t="shared" si="591"/>
        <v>1822900.72</v>
      </c>
      <c r="AL89" s="6">
        <f t="shared" si="591"/>
        <v>0</v>
      </c>
      <c r="AM89" s="6">
        <f t="shared" si="591"/>
        <v>0</v>
      </c>
      <c r="AN89" s="6">
        <f t="shared" si="591"/>
        <v>1822900.72</v>
      </c>
      <c r="AO89" s="6">
        <f t="shared" si="591"/>
        <v>0</v>
      </c>
      <c r="AP89" s="6">
        <f t="shared" si="591"/>
        <v>0</v>
      </c>
      <c r="AQ89" s="6">
        <f t="shared" si="591"/>
        <v>1822900.72</v>
      </c>
      <c r="AR89" s="6">
        <f t="shared" si="591"/>
        <v>0</v>
      </c>
      <c r="AS89" s="6">
        <f t="shared" si="591"/>
        <v>0</v>
      </c>
      <c r="AT89" s="6">
        <f t="shared" si="591"/>
        <v>1822900.72</v>
      </c>
      <c r="AU89" s="6">
        <f t="shared" si="591"/>
        <v>0</v>
      </c>
      <c r="AV89" s="6">
        <f t="shared" si="591"/>
        <v>0</v>
      </c>
      <c r="AW89" s="6">
        <f t="shared" si="591"/>
        <v>1822900.72</v>
      </c>
      <c r="AX89" s="6">
        <f t="shared" si="591"/>
        <v>0</v>
      </c>
      <c r="AY89" s="6">
        <f t="shared" si="591"/>
        <v>0</v>
      </c>
      <c r="AZ89" s="6">
        <f t="shared" si="591"/>
        <v>1822900.72</v>
      </c>
      <c r="BA89" s="6">
        <f t="shared" si="591"/>
        <v>0</v>
      </c>
      <c r="BB89" s="6">
        <f t="shared" si="591"/>
        <v>0</v>
      </c>
      <c r="BC89" s="6">
        <f t="shared" si="591"/>
        <v>1822900.72</v>
      </c>
      <c r="BD89" s="6">
        <f t="shared" si="591"/>
        <v>0</v>
      </c>
      <c r="BE89" s="6">
        <f t="shared" si="591"/>
        <v>0</v>
      </c>
      <c r="BF89" s="6">
        <f t="shared" si="591"/>
        <v>1822900.72</v>
      </c>
      <c r="BG89" s="6">
        <f t="shared" si="591"/>
        <v>0</v>
      </c>
      <c r="BH89" s="6">
        <f t="shared" si="591"/>
        <v>0</v>
      </c>
      <c r="BI89" s="6">
        <f t="shared" si="591"/>
        <v>1822900.72</v>
      </c>
      <c r="BJ89" s="6">
        <f t="shared" si="591"/>
        <v>0</v>
      </c>
      <c r="BK89" s="6">
        <f t="shared" si="591"/>
        <v>0</v>
      </c>
      <c r="BL89" s="6">
        <f t="shared" si="591"/>
        <v>1822900.72</v>
      </c>
      <c r="BM89" s="6">
        <f t="shared" si="591"/>
        <v>0</v>
      </c>
      <c r="BN89" s="6">
        <f t="shared" si="591"/>
        <v>0</v>
      </c>
      <c r="BO89" s="6">
        <f t="shared" si="591"/>
        <v>1822900.72</v>
      </c>
      <c r="BP89" s="6">
        <f t="shared" si="591"/>
        <v>0</v>
      </c>
      <c r="BQ89" s="6">
        <f t="shared" si="591"/>
        <v>0</v>
      </c>
      <c r="BR89" s="6">
        <f t="shared" si="591"/>
        <v>1822900.72</v>
      </c>
      <c r="BS89" s="6">
        <f t="shared" si="591"/>
        <v>0</v>
      </c>
      <c r="BT89" s="6">
        <f t="shared" si="591"/>
        <v>0</v>
      </c>
      <c r="BU89" s="6">
        <f t="shared" si="591"/>
        <v>1822900.72</v>
      </c>
      <c r="BV89" s="6">
        <f t="shared" si="591"/>
        <v>0</v>
      </c>
      <c r="BW89" s="6">
        <f t="shared" ref="BW89:EG89" si="592">SUBTOTAL(9,BW88)</f>
        <v>0</v>
      </c>
      <c r="BX89" s="6">
        <f t="shared" si="592"/>
        <v>1822900.72</v>
      </c>
      <c r="BY89" s="6">
        <f t="shared" si="592"/>
        <v>0</v>
      </c>
      <c r="BZ89" s="6">
        <f t="shared" si="592"/>
        <v>0</v>
      </c>
      <c r="CA89" s="6">
        <f t="shared" si="592"/>
        <v>1822900.72</v>
      </c>
      <c r="CB89" s="6">
        <f t="shared" si="592"/>
        <v>0</v>
      </c>
      <c r="CC89" s="6">
        <f t="shared" si="592"/>
        <v>0</v>
      </c>
      <c r="CD89" s="6">
        <f t="shared" si="592"/>
        <v>1822900.72</v>
      </c>
      <c r="CE89" s="6">
        <f t="shared" si="592"/>
        <v>0</v>
      </c>
      <c r="CF89" s="6">
        <f t="shared" si="592"/>
        <v>0</v>
      </c>
      <c r="CG89" s="6">
        <f t="shared" si="592"/>
        <v>1822900.72</v>
      </c>
      <c r="CH89" s="6">
        <f t="shared" si="592"/>
        <v>0</v>
      </c>
      <c r="CI89" s="6">
        <f t="shared" si="592"/>
        <v>0</v>
      </c>
      <c r="CJ89" s="6">
        <f t="shared" si="592"/>
        <v>1822900.72</v>
      </c>
      <c r="CK89" s="6">
        <f t="shared" si="592"/>
        <v>0</v>
      </c>
      <c r="CL89" s="6">
        <f t="shared" si="592"/>
        <v>0</v>
      </c>
      <c r="CM89" s="6">
        <f t="shared" si="592"/>
        <v>1822900.72</v>
      </c>
      <c r="CN89" s="6">
        <f t="shared" si="592"/>
        <v>0</v>
      </c>
      <c r="CO89" s="6">
        <f t="shared" si="592"/>
        <v>0</v>
      </c>
      <c r="CP89" s="6">
        <f t="shared" si="592"/>
        <v>1822900.72</v>
      </c>
      <c r="CQ89" s="6">
        <f t="shared" si="592"/>
        <v>0</v>
      </c>
      <c r="CR89" s="6">
        <f t="shared" si="592"/>
        <v>0</v>
      </c>
      <c r="CS89" s="6">
        <f t="shared" si="592"/>
        <v>1822900.72</v>
      </c>
      <c r="CT89" s="6">
        <f t="shared" si="592"/>
        <v>0</v>
      </c>
      <c r="CU89" s="6">
        <f t="shared" si="592"/>
        <v>0</v>
      </c>
      <c r="CV89" s="6">
        <f t="shared" si="592"/>
        <v>1822900.72</v>
      </c>
      <c r="CW89" s="6">
        <f t="shared" si="592"/>
        <v>0</v>
      </c>
      <c r="CX89" s="6">
        <f t="shared" si="592"/>
        <v>0</v>
      </c>
      <c r="CY89" s="6">
        <f t="shared" si="592"/>
        <v>1822900.72</v>
      </c>
      <c r="CZ89" s="6">
        <f t="shared" si="592"/>
        <v>0</v>
      </c>
      <c r="DA89" s="6">
        <f t="shared" si="592"/>
        <v>0</v>
      </c>
      <c r="DB89" s="6">
        <f t="shared" si="592"/>
        <v>1822900.72</v>
      </c>
      <c r="DC89" s="6">
        <f t="shared" si="592"/>
        <v>0</v>
      </c>
      <c r="DD89" s="6">
        <f t="shared" si="592"/>
        <v>0</v>
      </c>
      <c r="DE89" s="6">
        <f t="shared" si="592"/>
        <v>1822900.72</v>
      </c>
      <c r="DF89" s="6">
        <f t="shared" si="592"/>
        <v>0</v>
      </c>
      <c r="DG89" s="6">
        <f t="shared" si="592"/>
        <v>0</v>
      </c>
      <c r="DH89" s="6">
        <f t="shared" si="592"/>
        <v>1822900.72</v>
      </c>
      <c r="DI89" s="6">
        <f t="shared" si="592"/>
        <v>0</v>
      </c>
      <c r="DJ89" s="6">
        <f t="shared" si="592"/>
        <v>0</v>
      </c>
      <c r="DK89" s="6">
        <f t="shared" si="592"/>
        <v>1822900.72</v>
      </c>
      <c r="DL89" s="6">
        <f t="shared" si="592"/>
        <v>0</v>
      </c>
      <c r="DM89" s="6">
        <f t="shared" si="592"/>
        <v>0</v>
      </c>
      <c r="DN89" s="6">
        <f t="shared" si="592"/>
        <v>1822900.72</v>
      </c>
      <c r="DO89" s="6">
        <f t="shared" si="592"/>
        <v>0</v>
      </c>
      <c r="DP89" s="6">
        <f t="shared" si="592"/>
        <v>0</v>
      </c>
      <c r="DQ89" s="6">
        <f t="shared" si="592"/>
        <v>1822900.72</v>
      </c>
      <c r="DR89" s="6">
        <f t="shared" si="592"/>
        <v>0</v>
      </c>
      <c r="DS89" s="6">
        <f t="shared" si="592"/>
        <v>0</v>
      </c>
      <c r="DT89" s="6">
        <f t="shared" si="592"/>
        <v>1822900.72</v>
      </c>
      <c r="DU89" s="6">
        <f t="shared" si="592"/>
        <v>0</v>
      </c>
      <c r="DV89" s="6">
        <f t="shared" si="592"/>
        <v>0</v>
      </c>
      <c r="DW89" s="6">
        <f t="shared" si="592"/>
        <v>1822900.72</v>
      </c>
      <c r="DX89" s="6">
        <f t="shared" si="592"/>
        <v>0</v>
      </c>
      <c r="DY89" s="6">
        <f t="shared" si="592"/>
        <v>0</v>
      </c>
      <c r="DZ89" s="6">
        <f t="shared" si="592"/>
        <v>1822900.72</v>
      </c>
      <c r="EA89" s="6">
        <f t="shared" si="592"/>
        <v>0</v>
      </c>
      <c r="EB89" s="6">
        <f t="shared" si="592"/>
        <v>0</v>
      </c>
      <c r="EC89" s="6">
        <f t="shared" si="592"/>
        <v>1822900.72</v>
      </c>
      <c r="ED89" s="6">
        <f t="shared" si="592"/>
        <v>0</v>
      </c>
      <c r="EE89" s="6">
        <f t="shared" si="592"/>
        <v>0</v>
      </c>
      <c r="EF89" s="6">
        <f t="shared" si="592"/>
        <v>1822900.72</v>
      </c>
      <c r="EG89" s="6">
        <f t="shared" si="592"/>
        <v>0</v>
      </c>
      <c r="EI89" s="139">
        <f ca="1">SUBTOTAL(9,EI88)</f>
        <v>0</v>
      </c>
      <c r="EJ89" s="139">
        <f ca="1">SUBTOTAL(9,EJ88)</f>
        <v>0</v>
      </c>
      <c r="EK89" s="139">
        <f ca="1">SUBTOTAL(9,EK88)</f>
        <v>0</v>
      </c>
    </row>
    <row r="90" spans="1:144" x14ac:dyDescent="0.2">
      <c r="I90" s="1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I90" s="138"/>
      <c r="EJ90" s="138"/>
      <c r="EK90" s="138"/>
    </row>
    <row r="91" spans="1:144" x14ac:dyDescent="0.2">
      <c r="A91" s="123" t="s">
        <v>46</v>
      </c>
      <c r="I91" s="15"/>
      <c r="J91" s="6">
        <f>SUBTOTAL(9,J12:J89)</f>
        <v>29168007351.259991</v>
      </c>
      <c r="K91" s="6">
        <f t="shared" ref="K91:BV91" si="593">SUBTOTAL(9,K12:K89)</f>
        <v>74473749.706908092</v>
      </c>
      <c r="L91" s="6">
        <f t="shared" si="593"/>
        <v>44707981.52783338</v>
      </c>
      <c r="M91" s="6">
        <f t="shared" si="593"/>
        <v>29212715332.787842</v>
      </c>
      <c r="N91" s="6">
        <f t="shared" si="593"/>
        <v>74544129.464394107</v>
      </c>
      <c r="O91" s="6">
        <f t="shared" si="593"/>
        <v>56466884.517833307</v>
      </c>
      <c r="P91" s="6">
        <f t="shared" si="593"/>
        <v>29269182217.305672</v>
      </c>
      <c r="Q91" s="6">
        <f t="shared" si="593"/>
        <v>74680374.479021624</v>
      </c>
      <c r="R91" s="6">
        <f t="shared" si="593"/>
        <v>55000416.487833366</v>
      </c>
      <c r="S91" s="6">
        <f t="shared" si="593"/>
        <v>29324182633.793514</v>
      </c>
      <c r="T91" s="6">
        <f t="shared" si="593"/>
        <v>74804464.901050612</v>
      </c>
      <c r="U91" s="6">
        <f t="shared" si="593"/>
        <v>56539972.637833245</v>
      </c>
      <c r="V91" s="6">
        <f t="shared" si="593"/>
        <v>29380722606.431335</v>
      </c>
      <c r="W91" s="6">
        <f t="shared" si="593"/>
        <v>74906412.138553292</v>
      </c>
      <c r="X91" s="6">
        <f t="shared" si="593"/>
        <v>85219419.217833415</v>
      </c>
      <c r="Y91" s="6">
        <f t="shared" si="593"/>
        <v>29465942025.649162</v>
      </c>
      <c r="Z91" s="6">
        <f t="shared" si="593"/>
        <v>75034159.039792374</v>
      </c>
      <c r="AA91" s="6">
        <f t="shared" si="593"/>
        <v>178841373.14783326</v>
      </c>
      <c r="AB91" s="6">
        <f t="shared" si="593"/>
        <v>29644783398.797001</v>
      </c>
      <c r="AC91" s="6">
        <f t="shared" si="593"/>
        <v>75335653.947460026</v>
      </c>
      <c r="AD91" s="6">
        <f t="shared" si="593"/>
        <v>14106899.890830128</v>
      </c>
      <c r="AE91" s="6">
        <f t="shared" si="593"/>
        <v>29658890298.687832</v>
      </c>
      <c r="AF91" s="6">
        <f t="shared" si="593"/>
        <v>75563343.757317573</v>
      </c>
      <c r="AG91" s="6">
        <f t="shared" si="593"/>
        <v>20058819.007444542</v>
      </c>
      <c r="AH91" s="6">
        <f t="shared" si="593"/>
        <v>29678949117.695278</v>
      </c>
      <c r="AI91" s="6">
        <f t="shared" si="593"/>
        <v>75592592.633488879</v>
      </c>
      <c r="AJ91" s="6">
        <f t="shared" si="593"/>
        <v>58564867.314460084</v>
      </c>
      <c r="AK91" s="6">
        <f t="shared" si="593"/>
        <v>29737513985.009743</v>
      </c>
      <c r="AL91" s="6">
        <f t="shared" si="593"/>
        <v>75676708.499559313</v>
      </c>
      <c r="AM91" s="6">
        <f t="shared" si="593"/>
        <v>44731327.040875643</v>
      </c>
      <c r="AN91" s="6">
        <f t="shared" si="593"/>
        <v>29782245312.050606</v>
      </c>
      <c r="AO91" s="6">
        <f t="shared" si="593"/>
        <v>75801553.153388992</v>
      </c>
      <c r="AP91" s="6">
        <f t="shared" si="593"/>
        <v>127806148.41757807</v>
      </c>
      <c r="AQ91" s="6">
        <f t="shared" si="593"/>
        <v>29910051460.468182</v>
      </c>
      <c r="AR91" s="6">
        <f t="shared" si="593"/>
        <v>75985561.682093143</v>
      </c>
      <c r="AS91" s="6">
        <f t="shared" si="593"/>
        <v>88995028.148824379</v>
      </c>
      <c r="AT91" s="6">
        <f t="shared" si="593"/>
        <v>29999046488.61702</v>
      </c>
      <c r="AU91" s="6">
        <f t="shared" si="593"/>
        <v>76215742.171052411</v>
      </c>
      <c r="AV91" s="6">
        <f t="shared" si="593"/>
        <v>49338509.612010509</v>
      </c>
      <c r="AW91" s="6">
        <f t="shared" si="593"/>
        <v>30048384998.229038</v>
      </c>
      <c r="AX91" s="6">
        <f t="shared" si="593"/>
        <v>76371305.542573884</v>
      </c>
      <c r="AY91" s="6">
        <f t="shared" si="593"/>
        <v>34712672.703980125</v>
      </c>
      <c r="AZ91" s="6">
        <f t="shared" si="593"/>
        <v>30083097670.933006</v>
      </c>
      <c r="BA91" s="6">
        <f t="shared" si="593"/>
        <v>76450371.037075907</v>
      </c>
      <c r="BB91" s="6">
        <f t="shared" si="593"/>
        <v>26070352.748667788</v>
      </c>
      <c r="BC91" s="6">
        <f t="shared" si="593"/>
        <v>30109168023.681671</v>
      </c>
      <c r="BD91" s="6">
        <f t="shared" si="593"/>
        <v>76505965.438216597</v>
      </c>
      <c r="BE91" s="6">
        <f t="shared" si="593"/>
        <v>124039550.83193968</v>
      </c>
      <c r="BF91" s="6">
        <f t="shared" si="593"/>
        <v>30233207574.513611</v>
      </c>
      <c r="BG91" s="6">
        <f t="shared" si="593"/>
        <v>76676469.482462198</v>
      </c>
      <c r="BH91" s="6">
        <f t="shared" si="593"/>
        <v>198921901.36302552</v>
      </c>
      <c r="BI91" s="6">
        <f t="shared" si="593"/>
        <v>30432129475.876644</v>
      </c>
      <c r="BJ91" s="6">
        <f t="shared" si="593"/>
        <v>77075280.963796347</v>
      </c>
      <c r="BK91" s="6">
        <f t="shared" si="593"/>
        <v>334105639.72828805</v>
      </c>
      <c r="BL91" s="6">
        <f t="shared" si="593"/>
        <v>30766235115.604942</v>
      </c>
      <c r="BM91" s="6">
        <f t="shared" si="593"/>
        <v>77701095.595695719</v>
      </c>
      <c r="BN91" s="6">
        <f t="shared" si="593"/>
        <v>9466510.6177261416</v>
      </c>
      <c r="BO91" s="6">
        <f t="shared" si="593"/>
        <v>30775701626.222649</v>
      </c>
      <c r="BP91" s="6">
        <f t="shared" si="593"/>
        <v>78078727.028159097</v>
      </c>
      <c r="BQ91" s="6">
        <f t="shared" si="593"/>
        <v>22864637.770251624</v>
      </c>
      <c r="BR91" s="6">
        <f t="shared" si="593"/>
        <v>30798566263.992908</v>
      </c>
      <c r="BS91" s="6">
        <f t="shared" si="593"/>
        <v>78105660.317282528</v>
      </c>
      <c r="BT91" s="6">
        <f t="shared" si="593"/>
        <v>37073797.390548244</v>
      </c>
      <c r="BU91" s="6">
        <f t="shared" si="593"/>
        <v>30835640061.383453</v>
      </c>
      <c r="BV91" s="6">
        <f t="shared" si="593"/>
        <v>78169036.810763687</v>
      </c>
      <c r="BW91" s="6">
        <f t="shared" ref="BW91:EG91" si="594">SUBTOTAL(9,BW12:BW89)</f>
        <v>88100799.112650082</v>
      </c>
      <c r="BX91" s="6">
        <f t="shared" si="594"/>
        <v>30923740860.496113</v>
      </c>
      <c r="BY91" s="6">
        <f t="shared" si="594"/>
        <v>78342515.002641559</v>
      </c>
      <c r="BZ91" s="6">
        <f t="shared" si="594"/>
        <v>143883969.20906258</v>
      </c>
      <c r="CA91" s="6">
        <f t="shared" si="594"/>
        <v>31067624829.705166</v>
      </c>
      <c r="CB91" s="6">
        <f t="shared" si="594"/>
        <v>78603152.589740545</v>
      </c>
      <c r="CC91" s="6">
        <f t="shared" si="594"/>
        <v>157574832.98609811</v>
      </c>
      <c r="CD91" s="6">
        <f t="shared" si="594"/>
        <v>31225199662.691269</v>
      </c>
      <c r="CE91" s="6">
        <f t="shared" si="594"/>
        <v>78881835.629974842</v>
      </c>
      <c r="CF91" s="6">
        <f t="shared" si="594"/>
        <v>46956542.470624022</v>
      </c>
      <c r="CG91" s="6">
        <f t="shared" si="594"/>
        <v>31272156205.161888</v>
      </c>
      <c r="CH91" s="6">
        <f t="shared" si="594"/>
        <v>79074420.49941282</v>
      </c>
      <c r="CI91" s="6">
        <f t="shared" si="594"/>
        <v>96268402.628537849</v>
      </c>
      <c r="CJ91" s="6">
        <f t="shared" si="594"/>
        <v>31368424607.790436</v>
      </c>
      <c r="CK91" s="6">
        <f t="shared" si="594"/>
        <v>79195650.456346452</v>
      </c>
      <c r="CL91" s="6">
        <f t="shared" si="594"/>
        <v>60556161.43335785</v>
      </c>
      <c r="CM91" s="6">
        <f t="shared" si="594"/>
        <v>31428980769.223782</v>
      </c>
      <c r="CN91" s="6">
        <f t="shared" si="594"/>
        <v>79334629.451371774</v>
      </c>
      <c r="CO91" s="6">
        <f t="shared" si="594"/>
        <v>46024114.621648677</v>
      </c>
      <c r="CP91" s="6">
        <f t="shared" si="594"/>
        <v>31475004883.845428</v>
      </c>
      <c r="CQ91" s="6">
        <f t="shared" si="594"/>
        <v>79438183.071271867</v>
      </c>
      <c r="CR91" s="6">
        <f t="shared" si="594"/>
        <v>64279848.261468314</v>
      </c>
      <c r="CS91" s="6">
        <f t="shared" si="594"/>
        <v>31539284732.106899</v>
      </c>
      <c r="CT91" s="6">
        <f t="shared" si="594"/>
        <v>79550137.348415554</v>
      </c>
      <c r="CU91" s="6">
        <f t="shared" si="594"/>
        <v>249181628.36028209</v>
      </c>
      <c r="CV91" s="6">
        <f t="shared" si="594"/>
        <v>31788466360.467197</v>
      </c>
      <c r="CW91" s="6">
        <f t="shared" si="594"/>
        <v>79861103.328649521</v>
      </c>
      <c r="CX91" s="6">
        <f t="shared" si="594"/>
        <v>224934663.28940114</v>
      </c>
      <c r="CY91" s="6">
        <f t="shared" si="594"/>
        <v>32013401023.756588</v>
      </c>
      <c r="CZ91" s="6">
        <f t="shared" si="594"/>
        <v>80298007.485270858</v>
      </c>
      <c r="DA91" s="6">
        <f t="shared" si="594"/>
        <v>25343359.927341085</v>
      </c>
      <c r="DB91" s="6">
        <f t="shared" si="594"/>
        <v>32038744383.683926</v>
      </c>
      <c r="DC91" s="6">
        <f t="shared" si="594"/>
        <v>80517288.798593327</v>
      </c>
      <c r="DD91" s="6">
        <f t="shared" si="594"/>
        <v>122053123.65473197</v>
      </c>
      <c r="DE91" s="6">
        <f t="shared" si="594"/>
        <v>32160797507.338657</v>
      </c>
      <c r="DF91" s="6">
        <f t="shared" si="594"/>
        <v>80686730.815061152</v>
      </c>
      <c r="DG91" s="6">
        <f t="shared" si="594"/>
        <v>85057027.140485972</v>
      </c>
      <c r="DH91" s="6">
        <f t="shared" si="594"/>
        <v>32245854534.479137</v>
      </c>
      <c r="DI91" s="6">
        <f t="shared" si="594"/>
        <v>80930976.930681705</v>
      </c>
      <c r="DJ91" s="6">
        <f t="shared" si="594"/>
        <v>157484329.17596069</v>
      </c>
      <c r="DK91" s="6">
        <f t="shared" si="594"/>
        <v>32403338863.655106</v>
      </c>
      <c r="DL91" s="6">
        <f t="shared" si="594"/>
        <v>81189146.457410946</v>
      </c>
      <c r="DM91" s="6">
        <f t="shared" si="594"/>
        <v>87537049.466131136</v>
      </c>
      <c r="DN91" s="6">
        <f t="shared" si="594"/>
        <v>32490875913.121239</v>
      </c>
      <c r="DO91" s="6">
        <f t="shared" si="594"/>
        <v>81445457.325588495</v>
      </c>
      <c r="DP91" s="6">
        <f t="shared" si="594"/>
        <v>81012097.741746157</v>
      </c>
      <c r="DQ91" s="6">
        <f t="shared" si="594"/>
        <v>32571888010.86298</v>
      </c>
      <c r="DR91" s="6">
        <f t="shared" si="594"/>
        <v>81623225.995094702</v>
      </c>
      <c r="DS91" s="6">
        <f t="shared" si="594"/>
        <v>56248376.144995891</v>
      </c>
      <c r="DT91" s="6">
        <f t="shared" si="594"/>
        <v>32628136387.007984</v>
      </c>
      <c r="DU91" s="6">
        <f t="shared" si="594"/>
        <v>81758793.675122663</v>
      </c>
      <c r="DV91" s="6">
        <f t="shared" si="594"/>
        <v>72669308.966732964</v>
      </c>
      <c r="DW91" s="6">
        <f t="shared" si="594"/>
        <v>32700805695.974716</v>
      </c>
      <c r="DX91" s="6">
        <f t="shared" si="594"/>
        <v>81887472.871935621</v>
      </c>
      <c r="DY91" s="6">
        <f t="shared" si="594"/>
        <v>85186970.460476533</v>
      </c>
      <c r="DZ91" s="6">
        <f t="shared" si="594"/>
        <v>32785992666.435184</v>
      </c>
      <c r="EA91" s="6">
        <f t="shared" si="594"/>
        <v>82041034.227976024</v>
      </c>
      <c r="EB91" s="6">
        <f t="shared" si="594"/>
        <v>74853741.50911434</v>
      </c>
      <c r="EC91" s="6">
        <f t="shared" si="594"/>
        <v>32860846407.944317</v>
      </c>
      <c r="ED91" s="6">
        <f t="shared" si="594"/>
        <v>82203984.334432513</v>
      </c>
      <c r="EE91" s="6">
        <f t="shared" si="594"/>
        <v>337908885.2374329</v>
      </c>
      <c r="EF91" s="6">
        <f t="shared" si="594"/>
        <v>33198755293.181736</v>
      </c>
      <c r="EG91" s="6">
        <f t="shared" si="594"/>
        <v>82666519.087854788</v>
      </c>
      <c r="EI91" s="139">
        <f ca="1">SUBTOTAL(9,EI12:EI89)</f>
        <v>946635051.53402996</v>
      </c>
      <c r="EJ91" s="139">
        <f ca="1">SUBTOTAL(9,EJ12:EJ89)</f>
        <v>30613586.470992409</v>
      </c>
      <c r="EK91" s="139">
        <f ca="1">SUBTOTAL(9,EK12:EK89)</f>
        <v>977248638.00502276</v>
      </c>
    </row>
    <row r="92" spans="1:144" x14ac:dyDescent="0.2">
      <c r="A92" s="123"/>
      <c r="I92" s="1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I92" s="138"/>
      <c r="EJ92" s="138"/>
      <c r="EK92" s="138"/>
    </row>
    <row r="93" spans="1:144" x14ac:dyDescent="0.2">
      <c r="I93" s="1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I93" s="138"/>
      <c r="EJ93" s="138"/>
      <c r="EK93" s="138"/>
    </row>
    <row r="94" spans="1:144" ht="12" customHeight="1" x14ac:dyDescent="0.2">
      <c r="A94" s="123" t="s">
        <v>113</v>
      </c>
      <c r="I94" s="1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I94" s="138"/>
      <c r="EJ94" s="138"/>
      <c r="EK94" s="138"/>
    </row>
    <row r="95" spans="1:144" x14ac:dyDescent="0.2">
      <c r="A95" s="123"/>
      <c r="I95" s="1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I95" s="138"/>
      <c r="EJ95" s="138"/>
      <c r="EK95" s="138"/>
    </row>
    <row r="96" spans="1:144" x14ac:dyDescent="0.2">
      <c r="A96" s="123" t="s">
        <v>114</v>
      </c>
      <c r="I96" s="1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I96" s="138"/>
      <c r="EJ96" s="138"/>
      <c r="EK96" s="138"/>
    </row>
    <row r="97" spans="1:141" x14ac:dyDescent="0.2">
      <c r="A97" s="109" t="s">
        <v>98</v>
      </c>
      <c r="B97" s="8" t="str">
        <f>C97</f>
        <v>CA</v>
      </c>
      <c r="C97" s="8" t="s">
        <v>31</v>
      </c>
      <c r="D97" s="109" t="s">
        <v>115</v>
      </c>
      <c r="E97" s="109" t="s">
        <v>116</v>
      </c>
      <c r="F97" s="109" t="str">
        <f t="shared" ref="F97:F98" si="595">D97&amp;E97&amp;C97</f>
        <v>AINTPCA</v>
      </c>
      <c r="G97" s="109" t="str">
        <f t="shared" ref="G97:G98" si="596">E97&amp;C97</f>
        <v>INTPCA</v>
      </c>
      <c r="H97" s="15"/>
      <c r="I97" s="15">
        <v>1.9091082419482331E-4</v>
      </c>
      <c r="J97" s="5">
        <v>481167.06</v>
      </c>
      <c r="K97" s="5">
        <f t="shared" ref="K97:K120" si="597">(J97*I97)/12</f>
        <v>7.6550000000000002</v>
      </c>
      <c r="L97" s="5">
        <v>0</v>
      </c>
      <c r="M97" s="5">
        <f t="shared" ref="M97:M120" si="598">J97+L97</f>
        <v>481167.06</v>
      </c>
      <c r="N97" s="5">
        <f t="shared" ref="N97:N120" si="599">(((J97+M97)/2)*$I97)/12</f>
        <v>7.6550000000000002</v>
      </c>
      <c r="O97" s="5">
        <v>0</v>
      </c>
      <c r="P97" s="5">
        <f t="shared" ref="P97:P120" si="600">M97+O97</f>
        <v>481167.06</v>
      </c>
      <c r="Q97" s="5">
        <f t="shared" ref="Q97:Q120" si="601">(((M97+P97)/2)*$I97)/12</f>
        <v>7.6550000000000002</v>
      </c>
      <c r="R97" s="5">
        <v>0</v>
      </c>
      <c r="S97" s="5">
        <f t="shared" ref="S97:S120" si="602">P97+R97</f>
        <v>481167.06</v>
      </c>
      <c r="T97" s="5">
        <f t="shared" ref="T97:T120" si="603">(((P97+S97)/2)*$I97)/12</f>
        <v>7.6550000000000002</v>
      </c>
      <c r="U97" s="5">
        <v>0</v>
      </c>
      <c r="V97" s="5">
        <f t="shared" ref="V97:V120" si="604">S97+U97</f>
        <v>481167.06</v>
      </c>
      <c r="W97" s="5">
        <f t="shared" ref="W97:W120" si="605">(((S97+V97)/2)*$I97)/12</f>
        <v>7.6550000000000002</v>
      </c>
      <c r="X97" s="5">
        <v>0</v>
      </c>
      <c r="Y97" s="5">
        <f t="shared" ref="Y97:Y120" si="606">V97+X97</f>
        <v>481167.06</v>
      </c>
      <c r="Z97" s="5">
        <f t="shared" ref="Z97:Z120" si="607">(((V97+Y97)/2)*$I97)/12</f>
        <v>7.6550000000000002</v>
      </c>
      <c r="AA97" s="5">
        <v>0</v>
      </c>
      <c r="AB97" s="5">
        <f t="shared" ref="AB97:AB120" si="608">Y97+AA97</f>
        <v>481167.06</v>
      </c>
      <c r="AC97" s="5">
        <f t="shared" ref="AC97:AC120" si="609">(((Y97+AB97)/2)*$I97)/12</f>
        <v>7.6550000000000002</v>
      </c>
      <c r="AD97" s="5">
        <v>0</v>
      </c>
      <c r="AE97" s="5">
        <f t="shared" ref="AE97:AE120" si="610">AB97+AD97</f>
        <v>481167.06</v>
      </c>
      <c r="AF97" s="5">
        <f t="shared" ref="AF97:AF120" si="611">(((AB97+AE97)/2)*$I97)/12</f>
        <v>7.6550000000000002</v>
      </c>
      <c r="AG97" s="5">
        <v>0</v>
      </c>
      <c r="AH97" s="5">
        <f t="shared" ref="AH97:AH120" si="612">AE97+AG97</f>
        <v>481167.06</v>
      </c>
      <c r="AI97" s="5">
        <f t="shared" ref="AI97:AI120" si="613">(((AE97+AH97)/2)*$I97)/12</f>
        <v>7.6550000000000002</v>
      </c>
      <c r="AJ97" s="5">
        <v>0</v>
      </c>
      <c r="AK97" s="5">
        <f t="shared" ref="AK97:AK120" si="614">AH97+AJ97</f>
        <v>481167.06</v>
      </c>
      <c r="AL97" s="5">
        <f t="shared" ref="AL97:AL120" si="615">(((AH97+AK97)/2)*$I97)/12</f>
        <v>7.6550000000000002</v>
      </c>
      <c r="AM97" s="5">
        <v>0</v>
      </c>
      <c r="AN97" s="5">
        <f t="shared" ref="AN97:AN120" si="616">AK97+AM97</f>
        <v>481167.06</v>
      </c>
      <c r="AO97" s="5">
        <f t="shared" ref="AO97:AO120" si="617">(((AK97+AN97)/2)*$I97)/12</f>
        <v>7.6550000000000002</v>
      </c>
      <c r="AP97" s="5">
        <v>0</v>
      </c>
      <c r="AQ97" s="5">
        <f t="shared" ref="AQ97:AQ120" si="618">AN97+AP97</f>
        <v>481167.06</v>
      </c>
      <c r="AR97" s="5">
        <f t="shared" ref="AR97:AR120" si="619">(((AN97+AQ97)/2)*$I97)/12</f>
        <v>7.6550000000000002</v>
      </c>
      <c r="AS97" s="5">
        <v>0</v>
      </c>
      <c r="AT97" s="5">
        <f t="shared" ref="AT97:AT120" si="620">AQ97+AS97</f>
        <v>481167.06</v>
      </c>
      <c r="AU97" s="5">
        <f t="shared" ref="AU97:AU120" si="621">(((AQ97+AT97)/2)*$I97)/12</f>
        <v>7.6550000000000002</v>
      </c>
      <c r="AV97" s="5">
        <v>0</v>
      </c>
      <c r="AW97" s="5">
        <f t="shared" ref="AW97:AW120" si="622">AT97+AV97</f>
        <v>481167.06</v>
      </c>
      <c r="AX97" s="5">
        <f t="shared" ref="AX97:AX120" si="623">(((AT97+AW97)/2)*$I97)/12</f>
        <v>7.6550000000000002</v>
      </c>
      <c r="AY97" s="5">
        <v>0</v>
      </c>
      <c r="AZ97" s="5">
        <f t="shared" ref="AZ97:AZ120" si="624">AW97+AY97</f>
        <v>481167.06</v>
      </c>
      <c r="BA97" s="5">
        <f t="shared" ref="BA97:BA120" si="625">(((AW97+AZ97)/2)*$I97)/12</f>
        <v>7.6550000000000002</v>
      </c>
      <c r="BB97" s="5">
        <v>0</v>
      </c>
      <c r="BC97" s="5">
        <f t="shared" ref="BC97:BC120" si="626">AZ97+BB97</f>
        <v>481167.06</v>
      </c>
      <c r="BD97" s="5">
        <f t="shared" ref="BD97:BD120" si="627">(((AZ97+BC97)/2)*$I97)/12</f>
        <v>7.6550000000000002</v>
      </c>
      <c r="BE97" s="5">
        <v>0</v>
      </c>
      <c r="BF97" s="5">
        <f t="shared" ref="BF97:BF120" si="628">BC97+BE97</f>
        <v>481167.06</v>
      </c>
      <c r="BG97" s="5">
        <f t="shared" ref="BG97:BG120" si="629">(((BC97+BF97)/2)*$I97)/12</f>
        <v>7.6550000000000002</v>
      </c>
      <c r="BH97" s="5">
        <v>0</v>
      </c>
      <c r="BI97" s="5">
        <f t="shared" ref="BI97:BI120" si="630">BF97+BH97</f>
        <v>481167.06</v>
      </c>
      <c r="BJ97" s="5">
        <f t="shared" ref="BJ97:BJ120" si="631">(((BF97+BI97)/2)*$I97)/12</f>
        <v>7.6550000000000002</v>
      </c>
      <c r="BK97" s="5">
        <v>0</v>
      </c>
      <c r="BL97" s="5">
        <f t="shared" ref="BL97:BL120" si="632">BI97+BK97</f>
        <v>481167.06</v>
      </c>
      <c r="BM97" s="5">
        <f t="shared" ref="BM97:BM120" si="633">(((BI97+BL97)/2)*$I97)/12</f>
        <v>7.6550000000000002</v>
      </c>
      <c r="BN97" s="5">
        <v>0</v>
      </c>
      <c r="BO97" s="5">
        <f t="shared" ref="BO97:BO120" si="634">BL97+BN97</f>
        <v>481167.06</v>
      </c>
      <c r="BP97" s="5">
        <f t="shared" ref="BP97:BP120" si="635">(((BL97+BO97)/2)*$I97)/12</f>
        <v>7.6550000000000002</v>
      </c>
      <c r="BQ97" s="5">
        <v>0</v>
      </c>
      <c r="BR97" s="5">
        <f t="shared" ref="BR97:BR120" si="636">BO97+BQ97</f>
        <v>481167.06</v>
      </c>
      <c r="BS97" s="5">
        <f t="shared" ref="BS97:BS120" si="637">(((BO97+BR97)/2)*$I97)/12</f>
        <v>7.6550000000000002</v>
      </c>
      <c r="BT97" s="5">
        <v>0</v>
      </c>
      <c r="BU97" s="5">
        <f t="shared" ref="BU97:BU120" si="638">BR97+BT97</f>
        <v>481167.06</v>
      </c>
      <c r="BV97" s="5">
        <f t="shared" ref="BV97:BV120" si="639">(((BR97+BU97)/2)*$I97)/12</f>
        <v>7.6550000000000002</v>
      </c>
      <c r="BW97" s="5">
        <v>0</v>
      </c>
      <c r="BX97" s="5">
        <f t="shared" ref="BX97:BX120" si="640">BU97+BW97</f>
        <v>481167.06</v>
      </c>
      <c r="BY97" s="5">
        <f t="shared" ref="BY97:BY120" si="641">(((BU97+BX97)/2)*$I97)/12</f>
        <v>7.6550000000000002</v>
      </c>
      <c r="BZ97" s="5">
        <v>0</v>
      </c>
      <c r="CA97" s="5">
        <f t="shared" ref="CA97:CA120" si="642">BX97+BZ97</f>
        <v>481167.06</v>
      </c>
      <c r="CB97" s="5">
        <f t="shared" ref="CB97:CB120" si="643">(((BX97+CA97)/2)*$I97)/12</f>
        <v>7.6550000000000002</v>
      </c>
      <c r="CC97" s="5">
        <v>0</v>
      </c>
      <c r="CD97" s="5">
        <f t="shared" ref="CD97:CD120" si="644">CA97+CC97</f>
        <v>481167.06</v>
      </c>
      <c r="CE97" s="5">
        <f t="shared" ref="CE97:CE120" si="645">(((CA97+CD97)/2)*$I97)/12</f>
        <v>7.6550000000000002</v>
      </c>
      <c r="CF97" s="5">
        <v>0</v>
      </c>
      <c r="CG97" s="5">
        <f t="shared" ref="CG97:CG120" si="646">CD97+CF97</f>
        <v>481167.06</v>
      </c>
      <c r="CH97" s="5">
        <f t="shared" ref="CH97:CH120" si="647">(((CD97+CG97)/2)*$I97)/12</f>
        <v>7.6550000000000002</v>
      </c>
      <c r="CI97" s="5">
        <v>0</v>
      </c>
      <c r="CJ97" s="5">
        <f t="shared" ref="CJ97:CJ120" si="648">CG97+CI97</f>
        <v>481167.06</v>
      </c>
      <c r="CK97" s="5">
        <f t="shared" ref="CK97:CK120" si="649">(((CG97+CJ97)/2)*$I97)/12</f>
        <v>7.6550000000000002</v>
      </c>
      <c r="CL97" s="5">
        <v>0</v>
      </c>
      <c r="CM97" s="5">
        <f t="shared" ref="CM97:CM120" si="650">CJ97+CL97</f>
        <v>481167.06</v>
      </c>
      <c r="CN97" s="5">
        <f t="shared" ref="CN97:CN120" si="651">(((CJ97+CM97)/2)*$I97)/12</f>
        <v>7.6550000000000002</v>
      </c>
      <c r="CO97" s="5">
        <v>0</v>
      </c>
      <c r="CP97" s="5">
        <f t="shared" ref="CP97:CP120" si="652">CM97+CO97</f>
        <v>481167.06</v>
      </c>
      <c r="CQ97" s="5">
        <f t="shared" ref="CQ97:CQ120" si="653">(((CM97+CP97)/2)*$I97)/12</f>
        <v>7.6550000000000002</v>
      </c>
      <c r="CR97" s="5">
        <v>0</v>
      </c>
      <c r="CS97" s="5">
        <f t="shared" ref="CS97:CS120" si="654">CP97+CR97</f>
        <v>481167.06</v>
      </c>
      <c r="CT97" s="5">
        <f t="shared" ref="CT97:CT120" si="655">(((CP97+CS97)/2)*$I97)/12</f>
        <v>7.6550000000000002</v>
      </c>
      <c r="CU97" s="5">
        <v>0</v>
      </c>
      <c r="CV97" s="5">
        <f t="shared" ref="CV97:CV120" si="656">CS97+CU97</f>
        <v>481167.06</v>
      </c>
      <c r="CW97" s="5">
        <f t="shared" ref="CW97:CW120" si="657">(((CS97+CV97)/2)*$I97)/12</f>
        <v>7.6550000000000002</v>
      </c>
      <c r="CX97" s="5">
        <v>0</v>
      </c>
      <c r="CY97" s="5">
        <f t="shared" ref="CY97:CY120" si="658">CV97+CX97</f>
        <v>481167.06</v>
      </c>
      <c r="CZ97" s="5">
        <f t="shared" ref="CZ97:CZ120" si="659">(((CV97+CY97)/2)*$I97)/12</f>
        <v>7.6550000000000002</v>
      </c>
      <c r="DA97" s="5">
        <v>0</v>
      </c>
      <c r="DB97" s="5">
        <f t="shared" ref="DB97:DB120" si="660">CY97+DA97</f>
        <v>481167.06</v>
      </c>
      <c r="DC97" s="5">
        <f t="shared" ref="DC97:DC120" si="661">(((CY97+DB97)/2)*$I97)/12</f>
        <v>7.6550000000000002</v>
      </c>
      <c r="DD97" s="5">
        <v>0</v>
      </c>
      <c r="DE97" s="5">
        <f t="shared" ref="DE97:DE120" si="662">DB97+DD97</f>
        <v>481167.06</v>
      </c>
      <c r="DF97" s="5">
        <f t="shared" ref="DF97:DF120" si="663">(((DB97+DE97)/2)*$I97)/12</f>
        <v>7.6550000000000002</v>
      </c>
      <c r="DG97" s="5">
        <v>0</v>
      </c>
      <c r="DH97" s="5">
        <f t="shared" ref="DH97:DH120" si="664">DE97+DG97</f>
        <v>481167.06</v>
      </c>
      <c r="DI97" s="5">
        <f t="shared" ref="DI97:DI120" si="665">(((DE97+DH97)/2)*$I97)/12</f>
        <v>7.6550000000000002</v>
      </c>
      <c r="DJ97" s="5">
        <v>0</v>
      </c>
      <c r="DK97" s="5">
        <f t="shared" ref="DK97:DK120" si="666">DH97+DJ97</f>
        <v>481167.06</v>
      </c>
      <c r="DL97" s="5">
        <f t="shared" ref="DL97:DL120" si="667">(((DH97+DK97)/2)*$I97)/12</f>
        <v>7.6550000000000002</v>
      </c>
      <c r="DM97" s="5">
        <v>0</v>
      </c>
      <c r="DN97" s="5">
        <f t="shared" ref="DN97:DN120" si="668">DK97+DM97</f>
        <v>481167.06</v>
      </c>
      <c r="DO97" s="5">
        <f t="shared" ref="DO97:DO120" si="669">(((DK97+DN97)/2)*$I97)/12</f>
        <v>7.6550000000000002</v>
      </c>
      <c r="DP97" s="5">
        <v>0</v>
      </c>
      <c r="DQ97" s="5">
        <f t="shared" ref="DQ97:DQ120" si="670">DN97+DP97</f>
        <v>481167.06</v>
      </c>
      <c r="DR97" s="5">
        <f t="shared" ref="DR97:DR120" si="671">(((DN97+DQ97)/2)*$I97)/12</f>
        <v>7.6550000000000002</v>
      </c>
      <c r="DS97" s="5">
        <v>0</v>
      </c>
      <c r="DT97" s="5">
        <f t="shared" ref="DT97:DT120" si="672">DQ97+DS97</f>
        <v>481167.06</v>
      </c>
      <c r="DU97" s="5">
        <f t="shared" ref="DU97:DU120" si="673">(((DQ97+DT97)/2)*$I97)/12</f>
        <v>7.6550000000000002</v>
      </c>
      <c r="DV97" s="5">
        <v>0</v>
      </c>
      <c r="DW97" s="5">
        <f t="shared" ref="DW97:DW120" si="674">DT97+DV97</f>
        <v>481167.06</v>
      </c>
      <c r="DX97" s="5">
        <f t="shared" ref="DX97:DX120" si="675">(((DT97+DW97)/2)*$I97)/12</f>
        <v>7.6550000000000002</v>
      </c>
      <c r="DY97" s="5">
        <v>0</v>
      </c>
      <c r="DZ97" s="5">
        <f t="shared" ref="DZ97:DZ120" si="676">DW97+DY97</f>
        <v>481167.06</v>
      </c>
      <c r="EA97" s="5">
        <f t="shared" ref="EA97:EA120" si="677">(((DW97+DZ97)/2)*$I97)/12</f>
        <v>7.6550000000000002</v>
      </c>
      <c r="EB97" s="5">
        <v>0</v>
      </c>
      <c r="EC97" s="5">
        <f t="shared" ref="EC97:EC120" si="678">DZ97+EB97</f>
        <v>481167.06</v>
      </c>
      <c r="ED97" s="5">
        <f t="shared" ref="ED97:ED120" si="679">(((DZ97+EC97)/2)*$I97)/12</f>
        <v>7.6550000000000002</v>
      </c>
      <c r="EE97" s="5">
        <v>0</v>
      </c>
      <c r="EF97" s="5">
        <f t="shared" ref="EF97:EF120" si="680">EC97+EE97</f>
        <v>481167.06</v>
      </c>
      <c r="EG97" s="5">
        <f t="shared" ref="EG97:EG120" si="681">(((EC97+EF97)/2)*$I97)/12</f>
        <v>7.6550000000000002</v>
      </c>
      <c r="EI97" s="138">
        <f t="shared" ref="EI97:EI120" ca="1" si="682">SUMIF($BO$6:$CW$7,"Depreciation Expense",$BO97:$CW97)</f>
        <v>91.86</v>
      </c>
      <c r="EJ97" s="138">
        <f t="shared" ref="EJ97:EJ120" ca="1" si="683">EK97-EI97</f>
        <v>0</v>
      </c>
      <c r="EK97" s="138">
        <f t="shared" ref="EK97:EK104" ca="1" si="684">SUMIF($CY$6:$EG$7,"Depreciation Expense",$CY97:$EG97)</f>
        <v>91.86</v>
      </c>
    </row>
    <row r="98" spans="1:141" x14ac:dyDescent="0.2">
      <c r="A98" s="109" t="s">
        <v>110</v>
      </c>
      <c r="B98" s="8" t="str">
        <f t="shared" ref="B98:B120" si="685">C98</f>
        <v>CN</v>
      </c>
      <c r="C98" s="8" t="s">
        <v>44</v>
      </c>
      <c r="D98" s="109" t="s">
        <v>115</v>
      </c>
      <c r="E98" s="109" t="s">
        <v>116</v>
      </c>
      <c r="F98" s="109" t="str">
        <f t="shared" si="595"/>
        <v>AINTPCN</v>
      </c>
      <c r="G98" s="109" t="str">
        <f t="shared" si="596"/>
        <v>INTPCN</v>
      </c>
      <c r="H98" s="15"/>
      <c r="I98" s="15">
        <v>6.6429610901329414E-2</v>
      </c>
      <c r="J98" s="5">
        <v>225843744.31999999</v>
      </c>
      <c r="K98" s="5">
        <f t="shared" si="597"/>
        <v>1250226.004973077</v>
      </c>
      <c r="L98" s="5">
        <v>-59179.983333333337</v>
      </c>
      <c r="M98" s="5">
        <f t="shared" si="598"/>
        <v>225784564.33666667</v>
      </c>
      <c r="N98" s="5">
        <f t="shared" si="599"/>
        <v>1250062.2006703278</v>
      </c>
      <c r="O98" s="5">
        <v>-170037.98333333334</v>
      </c>
      <c r="P98" s="5">
        <f t="shared" si="600"/>
        <v>225614526.35333335</v>
      </c>
      <c r="Q98" s="5">
        <f t="shared" si="601"/>
        <v>1249427.7481562756</v>
      </c>
      <c r="R98" s="5">
        <v>-170037.98333333334</v>
      </c>
      <c r="S98" s="5">
        <f t="shared" si="602"/>
        <v>225444488.37000003</v>
      </c>
      <c r="T98" s="5">
        <f t="shared" si="603"/>
        <v>1248486.4517336688</v>
      </c>
      <c r="U98" s="5">
        <v>672707.84666666668</v>
      </c>
      <c r="V98" s="5">
        <f t="shared" si="604"/>
        <v>226117196.2166667</v>
      </c>
      <c r="W98" s="5">
        <f t="shared" si="605"/>
        <v>1249877.7918767128</v>
      </c>
      <c r="X98" s="5">
        <v>2248178.2866666666</v>
      </c>
      <c r="Y98" s="5">
        <f t="shared" si="606"/>
        <v>228365374.50333336</v>
      </c>
      <c r="Z98" s="5">
        <f t="shared" si="607"/>
        <v>1257962.5139318972</v>
      </c>
      <c r="AA98" s="5">
        <v>1645509.4266666665</v>
      </c>
      <c r="AB98" s="5">
        <f t="shared" si="608"/>
        <v>230010883.93000004</v>
      </c>
      <c r="AC98" s="5">
        <f t="shared" si="609"/>
        <v>1268739.8539222314</v>
      </c>
      <c r="AD98" s="5">
        <v>-170037.98333333334</v>
      </c>
      <c r="AE98" s="5">
        <f t="shared" si="610"/>
        <v>229840845.94666672</v>
      </c>
      <c r="AF98" s="5">
        <f t="shared" si="611"/>
        <v>1272823.8120004255</v>
      </c>
      <c r="AG98" s="5">
        <v>-170037.98333333334</v>
      </c>
      <c r="AH98" s="5">
        <f t="shared" si="612"/>
        <v>229670807.9633334</v>
      </c>
      <c r="AI98" s="5">
        <f t="shared" si="613"/>
        <v>1271882.5155778187</v>
      </c>
      <c r="AJ98" s="5">
        <v>-170037.98333333334</v>
      </c>
      <c r="AK98" s="5">
        <f t="shared" si="614"/>
        <v>229500769.98000008</v>
      </c>
      <c r="AL98" s="5">
        <f t="shared" si="615"/>
        <v>1270941.2191552124</v>
      </c>
      <c r="AM98" s="5">
        <v>-170037.98333333334</v>
      </c>
      <c r="AN98" s="5">
        <f t="shared" si="616"/>
        <v>229330731.99666676</v>
      </c>
      <c r="AO98" s="5">
        <f t="shared" si="617"/>
        <v>1269999.9227326056</v>
      </c>
      <c r="AP98" s="5">
        <v>-170037.98333333334</v>
      </c>
      <c r="AQ98" s="5">
        <f t="shared" si="618"/>
        <v>229160694.01333344</v>
      </c>
      <c r="AR98" s="5">
        <f t="shared" si="619"/>
        <v>1269058.626309999</v>
      </c>
      <c r="AS98" s="5">
        <v>-170037.98333333334</v>
      </c>
      <c r="AT98" s="5">
        <f t="shared" si="620"/>
        <v>228990656.03000012</v>
      </c>
      <c r="AU98" s="5">
        <f t="shared" si="621"/>
        <v>1268117.3298873925</v>
      </c>
      <c r="AV98" s="5">
        <v>-170037.98333333334</v>
      </c>
      <c r="AW98" s="5">
        <f t="shared" si="622"/>
        <v>228820618.0466668</v>
      </c>
      <c r="AX98" s="5">
        <f t="shared" si="623"/>
        <v>1267176.0334647859</v>
      </c>
      <c r="AY98" s="5">
        <v>-170037.98333333334</v>
      </c>
      <c r="AZ98" s="5">
        <f t="shared" si="624"/>
        <v>228650580.06333348</v>
      </c>
      <c r="BA98" s="5">
        <f t="shared" si="625"/>
        <v>1266234.7370421791</v>
      </c>
      <c r="BB98" s="5">
        <v>-170037.98333333334</v>
      </c>
      <c r="BC98" s="5">
        <f t="shared" si="626"/>
        <v>228480542.08000016</v>
      </c>
      <c r="BD98" s="5">
        <f t="shared" si="627"/>
        <v>1265293.4406195728</v>
      </c>
      <c r="BE98" s="5">
        <v>-170037.98333333334</v>
      </c>
      <c r="BF98" s="5">
        <f t="shared" si="628"/>
        <v>228310504.09666684</v>
      </c>
      <c r="BG98" s="5">
        <f t="shared" si="629"/>
        <v>1264352.144196966</v>
      </c>
      <c r="BH98" s="5">
        <v>-170037.98333333334</v>
      </c>
      <c r="BI98" s="5">
        <f t="shared" si="630"/>
        <v>228140466.11333352</v>
      </c>
      <c r="BJ98" s="5">
        <f t="shared" si="631"/>
        <v>1263410.8477743596</v>
      </c>
      <c r="BK98" s="5">
        <v>-170037.98333333334</v>
      </c>
      <c r="BL98" s="5">
        <f t="shared" si="632"/>
        <v>227970428.1300002</v>
      </c>
      <c r="BM98" s="5">
        <f t="shared" si="633"/>
        <v>1262469.5513517528</v>
      </c>
      <c r="BN98" s="5">
        <v>-170037.98333333334</v>
      </c>
      <c r="BO98" s="5">
        <f t="shared" si="634"/>
        <v>227800390.14666688</v>
      </c>
      <c r="BP98" s="5">
        <f t="shared" si="635"/>
        <v>1261528.2549291465</v>
      </c>
      <c r="BQ98" s="5">
        <v>-170037.98333333334</v>
      </c>
      <c r="BR98" s="5">
        <f t="shared" si="636"/>
        <v>227630352.16333356</v>
      </c>
      <c r="BS98" s="5">
        <f t="shared" si="637"/>
        <v>1260586.9585065397</v>
      </c>
      <c r="BT98" s="5">
        <v>-170037.98333333334</v>
      </c>
      <c r="BU98" s="5">
        <f t="shared" si="638"/>
        <v>227460314.18000025</v>
      </c>
      <c r="BV98" s="5">
        <f t="shared" si="639"/>
        <v>1259645.6620839331</v>
      </c>
      <c r="BW98" s="5">
        <v>-170037.98333333334</v>
      </c>
      <c r="BX98" s="5">
        <f t="shared" si="640"/>
        <v>227290276.19666693</v>
      </c>
      <c r="BY98" s="5">
        <f t="shared" si="641"/>
        <v>1258704.3656613266</v>
      </c>
      <c r="BZ98" s="5">
        <v>-170037.98333333334</v>
      </c>
      <c r="CA98" s="5">
        <f t="shared" si="642"/>
        <v>227120238.21333361</v>
      </c>
      <c r="CB98" s="5">
        <f t="shared" si="643"/>
        <v>1257763.06923872</v>
      </c>
      <c r="CC98" s="5">
        <v>-170037.98333333334</v>
      </c>
      <c r="CD98" s="5">
        <f t="shared" si="644"/>
        <v>226950200.23000029</v>
      </c>
      <c r="CE98" s="5">
        <f t="shared" si="645"/>
        <v>1256821.7728161132</v>
      </c>
      <c r="CF98" s="5">
        <v>-170037.98333333334</v>
      </c>
      <c r="CG98" s="5">
        <f t="shared" si="646"/>
        <v>226780162.24666697</v>
      </c>
      <c r="CH98" s="5">
        <f t="shared" si="647"/>
        <v>1255880.4763935069</v>
      </c>
      <c r="CI98" s="5">
        <v>-170037.98333333334</v>
      </c>
      <c r="CJ98" s="5">
        <f t="shared" si="648"/>
        <v>226610124.26333365</v>
      </c>
      <c r="CK98" s="5">
        <f t="shared" si="649"/>
        <v>1254939.1799709001</v>
      </c>
      <c r="CL98" s="5">
        <v>-170037.98333333334</v>
      </c>
      <c r="CM98" s="5">
        <f t="shared" si="650"/>
        <v>226440086.28000033</v>
      </c>
      <c r="CN98" s="5">
        <f t="shared" si="651"/>
        <v>1253997.8835482935</v>
      </c>
      <c r="CO98" s="5">
        <v>-170037.98333333334</v>
      </c>
      <c r="CP98" s="5">
        <f t="shared" si="652"/>
        <v>226270048.29666701</v>
      </c>
      <c r="CQ98" s="5">
        <f t="shared" si="653"/>
        <v>1253056.5871256869</v>
      </c>
      <c r="CR98" s="5">
        <v>-170037.98333333334</v>
      </c>
      <c r="CS98" s="5">
        <f t="shared" si="654"/>
        <v>226100010.31333369</v>
      </c>
      <c r="CT98" s="5">
        <f t="shared" si="655"/>
        <v>1252115.2907030804</v>
      </c>
      <c r="CU98" s="5">
        <v>-170037.98333333334</v>
      </c>
      <c r="CV98" s="5">
        <f t="shared" si="656"/>
        <v>225929972.33000037</v>
      </c>
      <c r="CW98" s="5">
        <f t="shared" si="657"/>
        <v>1251173.9942804736</v>
      </c>
      <c r="CX98" s="5">
        <v>-170037.98333333334</v>
      </c>
      <c r="CY98" s="5">
        <f t="shared" si="658"/>
        <v>225759934.34666705</v>
      </c>
      <c r="CZ98" s="5">
        <f t="shared" si="659"/>
        <v>1250232.6978578672</v>
      </c>
      <c r="DA98" s="5">
        <v>-170037.98333333334</v>
      </c>
      <c r="DB98" s="5">
        <f t="shared" si="660"/>
        <v>225589896.36333373</v>
      </c>
      <c r="DC98" s="5">
        <f t="shared" si="661"/>
        <v>1249291.4014352604</v>
      </c>
      <c r="DD98" s="5">
        <v>-170037.98333333334</v>
      </c>
      <c r="DE98" s="5">
        <f t="shared" si="662"/>
        <v>225419858.38000041</v>
      </c>
      <c r="DF98" s="5">
        <f t="shared" si="663"/>
        <v>1248350.1050126541</v>
      </c>
      <c r="DG98" s="5">
        <v>-170037.98333333334</v>
      </c>
      <c r="DH98" s="5">
        <f t="shared" si="664"/>
        <v>225249820.39666709</v>
      </c>
      <c r="DI98" s="5">
        <f t="shared" si="665"/>
        <v>1247408.8085900473</v>
      </c>
      <c r="DJ98" s="5">
        <v>-170037.98333333334</v>
      </c>
      <c r="DK98" s="5">
        <f t="shared" si="666"/>
        <v>225079782.41333377</v>
      </c>
      <c r="DL98" s="5">
        <f t="shared" si="667"/>
        <v>1246467.512167441</v>
      </c>
      <c r="DM98" s="5">
        <v>-170037.98333333334</v>
      </c>
      <c r="DN98" s="5">
        <f t="shared" si="668"/>
        <v>224909744.43000045</v>
      </c>
      <c r="DO98" s="5">
        <f t="shared" si="669"/>
        <v>1245526.2157448342</v>
      </c>
      <c r="DP98" s="5">
        <v>-170037.98333333334</v>
      </c>
      <c r="DQ98" s="5">
        <f t="shared" si="670"/>
        <v>224739706.44666713</v>
      </c>
      <c r="DR98" s="5">
        <f t="shared" si="671"/>
        <v>1244584.9193222276</v>
      </c>
      <c r="DS98" s="5">
        <v>-170037.98333333334</v>
      </c>
      <c r="DT98" s="5">
        <f t="shared" si="672"/>
        <v>224569668.46333382</v>
      </c>
      <c r="DU98" s="5">
        <f t="shared" si="673"/>
        <v>1243643.622899621</v>
      </c>
      <c r="DV98" s="5">
        <v>-170037.98333333334</v>
      </c>
      <c r="DW98" s="5">
        <f t="shared" si="674"/>
        <v>224399630.4800005</v>
      </c>
      <c r="DX98" s="5">
        <f t="shared" si="675"/>
        <v>1242702.3264770145</v>
      </c>
      <c r="DY98" s="5">
        <v>-170037.98333333334</v>
      </c>
      <c r="DZ98" s="5">
        <f t="shared" si="676"/>
        <v>224229592.49666718</v>
      </c>
      <c r="EA98" s="5">
        <f t="shared" si="677"/>
        <v>1241761.0300544077</v>
      </c>
      <c r="EB98" s="5">
        <v>-170037.98333333334</v>
      </c>
      <c r="EC98" s="5">
        <f t="shared" si="678"/>
        <v>224059554.51333386</v>
      </c>
      <c r="ED98" s="5">
        <f t="shared" si="679"/>
        <v>1240819.7336318013</v>
      </c>
      <c r="EE98" s="5">
        <v>-170037.98333333334</v>
      </c>
      <c r="EF98" s="5">
        <f t="shared" si="680"/>
        <v>223889516.53000054</v>
      </c>
      <c r="EG98" s="5">
        <f t="shared" si="681"/>
        <v>1239878.4372091945</v>
      </c>
      <c r="EI98" s="138">
        <f t="shared" ca="1" si="682"/>
        <v>15076213.49525772</v>
      </c>
      <c r="EJ98" s="138">
        <f t="shared" ca="1" si="683"/>
        <v>-135546.68485534936</v>
      </c>
      <c r="EK98" s="138">
        <f t="shared" ca="1" si="684"/>
        <v>14940666.810402371</v>
      </c>
    </row>
    <row r="99" spans="1:141" x14ac:dyDescent="0.2">
      <c r="A99" s="109" t="s">
        <v>83</v>
      </c>
      <c r="B99" s="8" t="str">
        <f t="shared" si="685"/>
        <v>JBG</v>
      </c>
      <c r="C99" s="113" t="s">
        <v>18</v>
      </c>
      <c r="D99" s="109" t="s">
        <v>115</v>
      </c>
      <c r="E99" s="109" t="s">
        <v>116</v>
      </c>
      <c r="F99" s="109" t="str">
        <f>D99&amp;E99&amp;C99</f>
        <v>AINTPJBG</v>
      </c>
      <c r="G99" s="109" t="str">
        <f>E99&amp;C99</f>
        <v>INTPJBG</v>
      </c>
      <c r="H99" s="15"/>
      <c r="I99" s="15">
        <v>0.11646407084731569</v>
      </c>
      <c r="J99" s="5">
        <v>2634359.23</v>
      </c>
      <c r="K99" s="5">
        <f t="shared" si="597"/>
        <v>25567.350000000002</v>
      </c>
      <c r="L99" s="5">
        <v>0</v>
      </c>
      <c r="M99" s="5">
        <f t="shared" si="598"/>
        <v>2634359.23</v>
      </c>
      <c r="N99" s="5">
        <f t="shared" si="599"/>
        <v>25567.350000000002</v>
      </c>
      <c r="O99" s="5">
        <v>0</v>
      </c>
      <c r="P99" s="5">
        <f t="shared" si="600"/>
        <v>2634359.23</v>
      </c>
      <c r="Q99" s="5">
        <f t="shared" si="601"/>
        <v>25567.350000000002</v>
      </c>
      <c r="R99" s="5">
        <v>0</v>
      </c>
      <c r="S99" s="5">
        <f t="shared" si="602"/>
        <v>2634359.23</v>
      </c>
      <c r="T99" s="5">
        <f t="shared" si="603"/>
        <v>25567.350000000002</v>
      </c>
      <c r="U99" s="5">
        <v>0</v>
      </c>
      <c r="V99" s="5">
        <f t="shared" si="604"/>
        <v>2634359.23</v>
      </c>
      <c r="W99" s="5">
        <f t="shared" si="605"/>
        <v>25567.350000000002</v>
      </c>
      <c r="X99" s="5">
        <v>0</v>
      </c>
      <c r="Y99" s="5">
        <f t="shared" si="606"/>
        <v>2634359.23</v>
      </c>
      <c r="Z99" s="5">
        <f t="shared" si="607"/>
        <v>25567.350000000002</v>
      </c>
      <c r="AA99" s="5">
        <v>0</v>
      </c>
      <c r="AB99" s="5">
        <f t="shared" si="608"/>
        <v>2634359.23</v>
      </c>
      <c r="AC99" s="5">
        <f t="shared" si="609"/>
        <v>25567.350000000002</v>
      </c>
      <c r="AD99" s="5">
        <v>0</v>
      </c>
      <c r="AE99" s="5">
        <f t="shared" si="610"/>
        <v>2634359.23</v>
      </c>
      <c r="AF99" s="5">
        <f t="shared" si="611"/>
        <v>25567.350000000002</v>
      </c>
      <c r="AG99" s="5">
        <v>0</v>
      </c>
      <c r="AH99" s="5">
        <f t="shared" si="612"/>
        <v>2634359.23</v>
      </c>
      <c r="AI99" s="5">
        <f t="shared" si="613"/>
        <v>25567.350000000002</v>
      </c>
      <c r="AJ99" s="5">
        <v>0</v>
      </c>
      <c r="AK99" s="5">
        <f t="shared" si="614"/>
        <v>2634359.23</v>
      </c>
      <c r="AL99" s="5">
        <f t="shared" si="615"/>
        <v>25567.350000000002</v>
      </c>
      <c r="AM99" s="5">
        <v>0</v>
      </c>
      <c r="AN99" s="5">
        <f t="shared" si="616"/>
        <v>2634359.23</v>
      </c>
      <c r="AO99" s="5">
        <f t="shared" si="617"/>
        <v>25567.350000000002</v>
      </c>
      <c r="AP99" s="5">
        <v>0</v>
      </c>
      <c r="AQ99" s="5">
        <f t="shared" si="618"/>
        <v>2634359.23</v>
      </c>
      <c r="AR99" s="5">
        <f t="shared" si="619"/>
        <v>25567.350000000002</v>
      </c>
      <c r="AS99" s="5">
        <v>0</v>
      </c>
      <c r="AT99" s="5">
        <f t="shared" si="620"/>
        <v>2634359.23</v>
      </c>
      <c r="AU99" s="5">
        <f t="shared" si="621"/>
        <v>25567.350000000002</v>
      </c>
      <c r="AV99" s="5">
        <v>0</v>
      </c>
      <c r="AW99" s="5">
        <f t="shared" si="622"/>
        <v>2634359.23</v>
      </c>
      <c r="AX99" s="5">
        <f t="shared" si="623"/>
        <v>25567.350000000002</v>
      </c>
      <c r="AY99" s="5">
        <v>0</v>
      </c>
      <c r="AZ99" s="5">
        <f t="shared" si="624"/>
        <v>2634359.23</v>
      </c>
      <c r="BA99" s="5">
        <f t="shared" si="625"/>
        <v>25567.350000000002</v>
      </c>
      <c r="BB99" s="5">
        <v>0</v>
      </c>
      <c r="BC99" s="5">
        <f t="shared" si="626"/>
        <v>2634359.23</v>
      </c>
      <c r="BD99" s="5">
        <f t="shared" si="627"/>
        <v>25567.350000000002</v>
      </c>
      <c r="BE99" s="5">
        <v>0</v>
      </c>
      <c r="BF99" s="5">
        <f t="shared" si="628"/>
        <v>2634359.23</v>
      </c>
      <c r="BG99" s="5">
        <f t="shared" si="629"/>
        <v>25567.350000000002</v>
      </c>
      <c r="BH99" s="5">
        <v>0</v>
      </c>
      <c r="BI99" s="5">
        <f t="shared" si="630"/>
        <v>2634359.23</v>
      </c>
      <c r="BJ99" s="5">
        <f t="shared" si="631"/>
        <v>25567.350000000002</v>
      </c>
      <c r="BK99" s="5">
        <v>0</v>
      </c>
      <c r="BL99" s="5">
        <f t="shared" si="632"/>
        <v>2634359.23</v>
      </c>
      <c r="BM99" s="5">
        <f t="shared" si="633"/>
        <v>25567.350000000002</v>
      </c>
      <c r="BN99" s="5">
        <v>0</v>
      </c>
      <c r="BO99" s="5">
        <f t="shared" si="634"/>
        <v>2634359.23</v>
      </c>
      <c r="BP99" s="5">
        <f t="shared" si="635"/>
        <v>25567.350000000002</v>
      </c>
      <c r="BQ99" s="5">
        <v>0</v>
      </c>
      <c r="BR99" s="5">
        <f t="shared" si="636"/>
        <v>2634359.23</v>
      </c>
      <c r="BS99" s="5">
        <f t="shared" si="637"/>
        <v>25567.350000000002</v>
      </c>
      <c r="BT99" s="5">
        <v>0</v>
      </c>
      <c r="BU99" s="5">
        <f t="shared" si="638"/>
        <v>2634359.23</v>
      </c>
      <c r="BV99" s="5">
        <f t="shared" si="639"/>
        <v>25567.350000000002</v>
      </c>
      <c r="BW99" s="5">
        <v>0</v>
      </c>
      <c r="BX99" s="5">
        <f t="shared" si="640"/>
        <v>2634359.23</v>
      </c>
      <c r="BY99" s="5">
        <f t="shared" si="641"/>
        <v>25567.350000000002</v>
      </c>
      <c r="BZ99" s="5">
        <v>0</v>
      </c>
      <c r="CA99" s="5">
        <f t="shared" si="642"/>
        <v>2634359.23</v>
      </c>
      <c r="CB99" s="5">
        <f t="shared" si="643"/>
        <v>25567.350000000002</v>
      </c>
      <c r="CC99" s="5">
        <v>0</v>
      </c>
      <c r="CD99" s="5">
        <f t="shared" si="644"/>
        <v>2634359.23</v>
      </c>
      <c r="CE99" s="5">
        <f t="shared" si="645"/>
        <v>25567.350000000002</v>
      </c>
      <c r="CF99" s="5">
        <v>0</v>
      </c>
      <c r="CG99" s="5">
        <f t="shared" si="646"/>
        <v>2634359.23</v>
      </c>
      <c r="CH99" s="5">
        <f t="shared" si="647"/>
        <v>25567.350000000002</v>
      </c>
      <c r="CI99" s="5">
        <v>0</v>
      </c>
      <c r="CJ99" s="5">
        <f t="shared" si="648"/>
        <v>2634359.23</v>
      </c>
      <c r="CK99" s="5">
        <f t="shared" si="649"/>
        <v>25567.350000000002</v>
      </c>
      <c r="CL99" s="5">
        <v>0</v>
      </c>
      <c r="CM99" s="5">
        <f t="shared" si="650"/>
        <v>2634359.23</v>
      </c>
      <c r="CN99" s="5">
        <f t="shared" si="651"/>
        <v>25567.350000000002</v>
      </c>
      <c r="CO99" s="5">
        <v>0</v>
      </c>
      <c r="CP99" s="5">
        <f t="shared" si="652"/>
        <v>2634359.23</v>
      </c>
      <c r="CQ99" s="5">
        <f t="shared" si="653"/>
        <v>25567.350000000002</v>
      </c>
      <c r="CR99" s="5">
        <v>0</v>
      </c>
      <c r="CS99" s="5">
        <f t="shared" si="654"/>
        <v>2634359.23</v>
      </c>
      <c r="CT99" s="5">
        <f t="shared" si="655"/>
        <v>25567.350000000002</v>
      </c>
      <c r="CU99" s="5">
        <v>0</v>
      </c>
      <c r="CV99" s="5">
        <f t="shared" si="656"/>
        <v>2634359.23</v>
      </c>
      <c r="CW99" s="5">
        <f t="shared" si="657"/>
        <v>25567.350000000002</v>
      </c>
      <c r="CX99" s="5">
        <v>0</v>
      </c>
      <c r="CY99" s="5">
        <f t="shared" si="658"/>
        <v>2634359.23</v>
      </c>
      <c r="CZ99" s="5">
        <f t="shared" si="659"/>
        <v>25567.350000000002</v>
      </c>
      <c r="DA99" s="5">
        <v>0</v>
      </c>
      <c r="DB99" s="5">
        <f t="shared" si="660"/>
        <v>2634359.23</v>
      </c>
      <c r="DC99" s="5">
        <f t="shared" si="661"/>
        <v>25567.350000000002</v>
      </c>
      <c r="DD99" s="5">
        <v>0</v>
      </c>
      <c r="DE99" s="5">
        <f t="shared" si="662"/>
        <v>2634359.23</v>
      </c>
      <c r="DF99" s="5">
        <f t="shared" si="663"/>
        <v>25567.350000000002</v>
      </c>
      <c r="DG99" s="5">
        <v>0</v>
      </c>
      <c r="DH99" s="5">
        <f t="shared" si="664"/>
        <v>2634359.23</v>
      </c>
      <c r="DI99" s="5">
        <f t="shared" si="665"/>
        <v>25567.350000000002</v>
      </c>
      <c r="DJ99" s="5">
        <v>0</v>
      </c>
      <c r="DK99" s="5">
        <f t="shared" si="666"/>
        <v>2634359.23</v>
      </c>
      <c r="DL99" s="5">
        <f t="shared" si="667"/>
        <v>25567.350000000002</v>
      </c>
      <c r="DM99" s="5">
        <v>0</v>
      </c>
      <c r="DN99" s="5">
        <f t="shared" si="668"/>
        <v>2634359.23</v>
      </c>
      <c r="DO99" s="5">
        <f t="shared" si="669"/>
        <v>25567.350000000002</v>
      </c>
      <c r="DP99" s="5">
        <v>0</v>
      </c>
      <c r="DQ99" s="5">
        <f t="shared" si="670"/>
        <v>2634359.23</v>
      </c>
      <c r="DR99" s="5">
        <f t="shared" si="671"/>
        <v>25567.350000000002</v>
      </c>
      <c r="DS99" s="5">
        <v>0</v>
      </c>
      <c r="DT99" s="5">
        <f t="shared" si="672"/>
        <v>2634359.23</v>
      </c>
      <c r="DU99" s="5">
        <f t="shared" si="673"/>
        <v>25567.350000000002</v>
      </c>
      <c r="DV99" s="5">
        <v>0</v>
      </c>
      <c r="DW99" s="5">
        <f t="shared" si="674"/>
        <v>2634359.23</v>
      </c>
      <c r="DX99" s="5">
        <f t="shared" si="675"/>
        <v>25567.350000000002</v>
      </c>
      <c r="DY99" s="5">
        <v>0</v>
      </c>
      <c r="DZ99" s="5">
        <f t="shared" si="676"/>
        <v>2634359.23</v>
      </c>
      <c r="EA99" s="5">
        <f t="shared" si="677"/>
        <v>25567.350000000002</v>
      </c>
      <c r="EB99" s="5">
        <v>0</v>
      </c>
      <c r="EC99" s="5">
        <f t="shared" si="678"/>
        <v>2634359.23</v>
      </c>
      <c r="ED99" s="5">
        <f t="shared" si="679"/>
        <v>25567.350000000002</v>
      </c>
      <c r="EE99" s="5">
        <v>0</v>
      </c>
      <c r="EF99" s="5">
        <f t="shared" si="680"/>
        <v>2634359.23</v>
      </c>
      <c r="EG99" s="5">
        <f t="shared" si="681"/>
        <v>25567.350000000002</v>
      </c>
      <c r="EI99" s="138">
        <f t="shared" ca="1" si="682"/>
        <v>306808.2</v>
      </c>
      <c r="EJ99" s="138">
        <f t="shared" ca="1" si="683"/>
        <v>0</v>
      </c>
      <c r="EK99" s="138">
        <f t="shared" ca="1" si="684"/>
        <v>306808.2</v>
      </c>
    </row>
    <row r="100" spans="1:141" x14ac:dyDescent="0.2">
      <c r="A100" s="109" t="s">
        <v>104</v>
      </c>
      <c r="B100" s="8" t="str">
        <f t="shared" si="685"/>
        <v>ID</v>
      </c>
      <c r="C100" s="113" t="s">
        <v>32</v>
      </c>
      <c r="D100" s="109" t="s">
        <v>115</v>
      </c>
      <c r="E100" s="109" t="s">
        <v>116</v>
      </c>
      <c r="F100" s="109" t="str">
        <f t="shared" ref="F100:F119" si="686">D100&amp;E100&amp;C100</f>
        <v>AINTPID</v>
      </c>
      <c r="G100" s="109" t="str">
        <f t="shared" ref="G100:G119" si="687">E100&amp;C100</f>
        <v>INTPID</v>
      </c>
      <c r="H100" s="15"/>
      <c r="I100" s="15">
        <v>5.1665480477722167E-3</v>
      </c>
      <c r="J100" s="5">
        <v>4369418.2799999993</v>
      </c>
      <c r="K100" s="5">
        <f t="shared" si="597"/>
        <v>1881.2341237028529</v>
      </c>
      <c r="L100" s="5">
        <v>-86.248166666666677</v>
      </c>
      <c r="M100" s="5">
        <f t="shared" si="598"/>
        <v>4369332.031833333</v>
      </c>
      <c r="N100" s="5">
        <f t="shared" si="599"/>
        <v>1881.2155568154733</v>
      </c>
      <c r="O100" s="5">
        <v>-86.248166666666677</v>
      </c>
      <c r="P100" s="5">
        <f t="shared" si="600"/>
        <v>4369245.7836666666</v>
      </c>
      <c r="Q100" s="5">
        <f t="shared" si="601"/>
        <v>1881.1784230407131</v>
      </c>
      <c r="R100" s="5">
        <v>-86.248166666666677</v>
      </c>
      <c r="S100" s="5">
        <f t="shared" si="602"/>
        <v>4369159.5355000002</v>
      </c>
      <c r="T100" s="5">
        <f t="shared" si="603"/>
        <v>1881.1412892659544</v>
      </c>
      <c r="U100" s="5">
        <v>-86.248166666666677</v>
      </c>
      <c r="V100" s="5">
        <f t="shared" si="604"/>
        <v>4369073.2873333339</v>
      </c>
      <c r="W100" s="5">
        <f t="shared" si="605"/>
        <v>1881.1041554911944</v>
      </c>
      <c r="X100" s="5">
        <v>-86.248166666666677</v>
      </c>
      <c r="Y100" s="5">
        <f t="shared" si="606"/>
        <v>4368987.0391666675</v>
      </c>
      <c r="Z100" s="5">
        <f t="shared" si="607"/>
        <v>1881.0670217164352</v>
      </c>
      <c r="AA100" s="5">
        <v>-86.248166666666677</v>
      </c>
      <c r="AB100" s="5">
        <f t="shared" si="608"/>
        <v>4368900.7910000011</v>
      </c>
      <c r="AC100" s="5">
        <f t="shared" si="609"/>
        <v>1881.0298879416753</v>
      </c>
      <c r="AD100" s="5">
        <v>-86.248166666666677</v>
      </c>
      <c r="AE100" s="5">
        <f t="shared" si="610"/>
        <v>4368814.5428333348</v>
      </c>
      <c r="AF100" s="5">
        <f t="shared" si="611"/>
        <v>1880.992754166916</v>
      </c>
      <c r="AG100" s="5">
        <v>-86.248166666666677</v>
      </c>
      <c r="AH100" s="5">
        <f t="shared" si="612"/>
        <v>4368728.2946666684</v>
      </c>
      <c r="AI100" s="5">
        <f t="shared" si="613"/>
        <v>1880.9556203921563</v>
      </c>
      <c r="AJ100" s="5">
        <v>-86.248166666666677</v>
      </c>
      <c r="AK100" s="5">
        <f t="shared" si="614"/>
        <v>4368642.046500002</v>
      </c>
      <c r="AL100" s="5">
        <f t="shared" si="615"/>
        <v>1880.9184866173973</v>
      </c>
      <c r="AM100" s="5">
        <v>-86.248166666666677</v>
      </c>
      <c r="AN100" s="5">
        <f t="shared" si="616"/>
        <v>4368555.7983333357</v>
      </c>
      <c r="AO100" s="5">
        <f t="shared" si="617"/>
        <v>1880.8813528426372</v>
      </c>
      <c r="AP100" s="5">
        <v>-86.248166666666677</v>
      </c>
      <c r="AQ100" s="5">
        <f t="shared" si="618"/>
        <v>4368469.5501666693</v>
      </c>
      <c r="AR100" s="5">
        <f t="shared" si="619"/>
        <v>1880.8442190678782</v>
      </c>
      <c r="AS100" s="5">
        <v>-86.248166666666677</v>
      </c>
      <c r="AT100" s="5">
        <f t="shared" si="620"/>
        <v>4368383.3020000029</v>
      </c>
      <c r="AU100" s="5">
        <f t="shared" si="621"/>
        <v>1880.8070852931185</v>
      </c>
      <c r="AV100" s="5">
        <v>-86.248166666666677</v>
      </c>
      <c r="AW100" s="5">
        <f t="shared" si="622"/>
        <v>4368297.0538333366</v>
      </c>
      <c r="AX100" s="5">
        <f t="shared" si="623"/>
        <v>1880.7699515183592</v>
      </c>
      <c r="AY100" s="5">
        <v>-86.248166666666677</v>
      </c>
      <c r="AZ100" s="5">
        <f t="shared" si="624"/>
        <v>4368210.8056666702</v>
      </c>
      <c r="BA100" s="5">
        <f t="shared" si="625"/>
        <v>1880.7328177435993</v>
      </c>
      <c r="BB100" s="5">
        <v>-86.248166666666677</v>
      </c>
      <c r="BC100" s="5">
        <f t="shared" si="626"/>
        <v>4368124.5575000038</v>
      </c>
      <c r="BD100" s="5">
        <f t="shared" si="627"/>
        <v>1880.6956839688401</v>
      </c>
      <c r="BE100" s="5">
        <v>-86.248166666666677</v>
      </c>
      <c r="BF100" s="5">
        <f t="shared" si="628"/>
        <v>4368038.3093333375</v>
      </c>
      <c r="BG100" s="5">
        <f t="shared" si="629"/>
        <v>1880.6585501940801</v>
      </c>
      <c r="BH100" s="5">
        <v>-86.248166666666677</v>
      </c>
      <c r="BI100" s="5">
        <f t="shared" si="630"/>
        <v>4367952.0611666711</v>
      </c>
      <c r="BJ100" s="5">
        <f t="shared" si="631"/>
        <v>1880.6214164193213</v>
      </c>
      <c r="BK100" s="5">
        <v>-86.248166666666677</v>
      </c>
      <c r="BL100" s="5">
        <f t="shared" si="632"/>
        <v>4367865.8130000047</v>
      </c>
      <c r="BM100" s="5">
        <f t="shared" si="633"/>
        <v>1880.5842826445612</v>
      </c>
      <c r="BN100" s="5">
        <v>-86.248166666666677</v>
      </c>
      <c r="BO100" s="5">
        <f t="shared" si="634"/>
        <v>4367779.5648333384</v>
      </c>
      <c r="BP100" s="5">
        <f t="shared" si="635"/>
        <v>1880.5471488698022</v>
      </c>
      <c r="BQ100" s="5">
        <v>-86.248166666666677</v>
      </c>
      <c r="BR100" s="5">
        <f t="shared" si="636"/>
        <v>4367693.316666672</v>
      </c>
      <c r="BS100" s="5">
        <f t="shared" si="637"/>
        <v>1880.5100150950423</v>
      </c>
      <c r="BT100" s="5">
        <v>-86.248166666666677</v>
      </c>
      <c r="BU100" s="5">
        <f t="shared" si="638"/>
        <v>4367607.0685000056</v>
      </c>
      <c r="BV100" s="5">
        <f t="shared" si="639"/>
        <v>1880.472881320283</v>
      </c>
      <c r="BW100" s="5">
        <v>-86.248166666666677</v>
      </c>
      <c r="BX100" s="5">
        <f t="shared" si="640"/>
        <v>4367520.8203333393</v>
      </c>
      <c r="BY100" s="5">
        <f t="shared" si="641"/>
        <v>1880.4357475455233</v>
      </c>
      <c r="BZ100" s="5">
        <v>-86.248166666666677</v>
      </c>
      <c r="CA100" s="5">
        <f t="shared" si="642"/>
        <v>4367434.5721666729</v>
      </c>
      <c r="CB100" s="5">
        <f t="shared" si="643"/>
        <v>1880.3986137707641</v>
      </c>
      <c r="CC100" s="5">
        <v>-86.248166666666677</v>
      </c>
      <c r="CD100" s="5">
        <f t="shared" si="644"/>
        <v>4367348.3240000065</v>
      </c>
      <c r="CE100" s="5">
        <f t="shared" si="645"/>
        <v>1880.3614799960042</v>
      </c>
      <c r="CF100" s="5">
        <v>-86.248166666666677</v>
      </c>
      <c r="CG100" s="5">
        <f t="shared" si="646"/>
        <v>4367262.0758333402</v>
      </c>
      <c r="CH100" s="5">
        <f t="shared" si="647"/>
        <v>1880.3243462212452</v>
      </c>
      <c r="CI100" s="5">
        <v>-86.248166666666677</v>
      </c>
      <c r="CJ100" s="5">
        <f t="shared" si="648"/>
        <v>4367175.8276666738</v>
      </c>
      <c r="CK100" s="5">
        <f t="shared" si="649"/>
        <v>1880.2872124464855</v>
      </c>
      <c r="CL100" s="5">
        <v>-86.248166666666677</v>
      </c>
      <c r="CM100" s="5">
        <f t="shared" si="650"/>
        <v>4367089.5795000074</v>
      </c>
      <c r="CN100" s="5">
        <f t="shared" si="651"/>
        <v>1880.2500786717262</v>
      </c>
      <c r="CO100" s="5">
        <v>-86.248166666666677</v>
      </c>
      <c r="CP100" s="5">
        <f t="shared" si="652"/>
        <v>4367003.3313333411</v>
      </c>
      <c r="CQ100" s="5">
        <f t="shared" si="653"/>
        <v>1880.2129448969663</v>
      </c>
      <c r="CR100" s="5">
        <v>-86.248166666666677</v>
      </c>
      <c r="CS100" s="5">
        <f t="shared" si="654"/>
        <v>4366917.0831666747</v>
      </c>
      <c r="CT100" s="5">
        <f t="shared" si="655"/>
        <v>1880.1758111222071</v>
      </c>
      <c r="CU100" s="5">
        <v>-86.248166666666677</v>
      </c>
      <c r="CV100" s="5">
        <f t="shared" si="656"/>
        <v>4366830.8350000083</v>
      </c>
      <c r="CW100" s="5">
        <f t="shared" si="657"/>
        <v>1880.1386773474471</v>
      </c>
      <c r="CX100" s="5">
        <v>-86.248166666666677</v>
      </c>
      <c r="CY100" s="5">
        <f t="shared" si="658"/>
        <v>4366744.586833342</v>
      </c>
      <c r="CZ100" s="5">
        <f t="shared" si="659"/>
        <v>1880.1015435726883</v>
      </c>
      <c r="DA100" s="5">
        <v>-86.248166666666677</v>
      </c>
      <c r="DB100" s="5">
        <f t="shared" si="660"/>
        <v>4366658.3386666756</v>
      </c>
      <c r="DC100" s="5">
        <f t="shared" si="661"/>
        <v>1880.0644097979282</v>
      </c>
      <c r="DD100" s="5">
        <v>-86.248166666666677</v>
      </c>
      <c r="DE100" s="5">
        <f t="shared" si="662"/>
        <v>4366572.0905000092</v>
      </c>
      <c r="DF100" s="5">
        <f t="shared" si="663"/>
        <v>1880.0272760231692</v>
      </c>
      <c r="DG100" s="5">
        <v>-86.248166666666677</v>
      </c>
      <c r="DH100" s="5">
        <f t="shared" si="664"/>
        <v>4366485.8423333429</v>
      </c>
      <c r="DI100" s="5">
        <f t="shared" si="665"/>
        <v>1879.9901422484093</v>
      </c>
      <c r="DJ100" s="5">
        <v>-86.248166666666677</v>
      </c>
      <c r="DK100" s="5">
        <f t="shared" si="666"/>
        <v>4366399.5941666765</v>
      </c>
      <c r="DL100" s="5">
        <f t="shared" si="667"/>
        <v>1879.95300847365</v>
      </c>
      <c r="DM100" s="5">
        <v>-86.248166666666677</v>
      </c>
      <c r="DN100" s="5">
        <f t="shared" si="668"/>
        <v>4366313.3460000101</v>
      </c>
      <c r="DO100" s="5">
        <f t="shared" si="669"/>
        <v>1879.9158746988903</v>
      </c>
      <c r="DP100" s="5">
        <v>-86.248166666666677</v>
      </c>
      <c r="DQ100" s="5">
        <f t="shared" si="670"/>
        <v>4366227.0978333438</v>
      </c>
      <c r="DR100" s="5">
        <f t="shared" si="671"/>
        <v>1879.8787409241311</v>
      </c>
      <c r="DS100" s="5">
        <v>-86.248166666666677</v>
      </c>
      <c r="DT100" s="5">
        <f t="shared" si="672"/>
        <v>4366140.8496666774</v>
      </c>
      <c r="DU100" s="5">
        <f t="shared" si="673"/>
        <v>1879.8416071493712</v>
      </c>
      <c r="DV100" s="5">
        <v>-86.248166666666677</v>
      </c>
      <c r="DW100" s="5">
        <f t="shared" si="674"/>
        <v>4366054.601500011</v>
      </c>
      <c r="DX100" s="5">
        <f t="shared" si="675"/>
        <v>1879.8044733746121</v>
      </c>
      <c r="DY100" s="5">
        <v>-86.248166666666677</v>
      </c>
      <c r="DZ100" s="5">
        <f t="shared" si="676"/>
        <v>4365968.3533333447</v>
      </c>
      <c r="EA100" s="5">
        <f t="shared" si="677"/>
        <v>1879.767339599852</v>
      </c>
      <c r="EB100" s="5">
        <v>-86.248166666666677</v>
      </c>
      <c r="EC100" s="5">
        <f t="shared" si="678"/>
        <v>4365882.1051666783</v>
      </c>
      <c r="ED100" s="5">
        <f t="shared" si="679"/>
        <v>1879.7302058250932</v>
      </c>
      <c r="EE100" s="5">
        <v>-86.248166666666677</v>
      </c>
      <c r="EF100" s="5">
        <f t="shared" si="680"/>
        <v>4365795.857000012</v>
      </c>
      <c r="EG100" s="5">
        <f t="shared" si="681"/>
        <v>1879.6930720503333</v>
      </c>
      <c r="EI100" s="138">
        <f t="shared" ca="1" si="682"/>
        <v>22564.114957303496</v>
      </c>
      <c r="EJ100" s="138">
        <f t="shared" ca="1" si="683"/>
        <v>-5.3472635653633915</v>
      </c>
      <c r="EK100" s="138">
        <f t="shared" ca="1" si="684"/>
        <v>22558.767693738133</v>
      </c>
    </row>
    <row r="101" spans="1:141" x14ac:dyDescent="0.2">
      <c r="A101" s="109" t="s">
        <v>100</v>
      </c>
      <c r="B101" s="8" t="str">
        <f t="shared" si="685"/>
        <v>OR</v>
      </c>
      <c r="C101" s="8" t="s">
        <v>33</v>
      </c>
      <c r="D101" s="109" t="s">
        <v>115</v>
      </c>
      <c r="E101" s="109" t="s">
        <v>116</v>
      </c>
      <c r="F101" s="109" t="str">
        <f t="shared" si="686"/>
        <v>AINTPOR</v>
      </c>
      <c r="G101" s="109" t="str">
        <f t="shared" si="687"/>
        <v>INTPOR</v>
      </c>
      <c r="H101" s="15"/>
      <c r="I101" s="15">
        <v>2.4898332233373988E-3</v>
      </c>
      <c r="J101" s="5">
        <v>4615415.1500000004</v>
      </c>
      <c r="K101" s="5">
        <f t="shared" si="597"/>
        <v>957.63449833039704</v>
      </c>
      <c r="L101" s="5">
        <v>-363.28966666666673</v>
      </c>
      <c r="M101" s="5">
        <f t="shared" si="598"/>
        <v>4615051.8603333337</v>
      </c>
      <c r="N101" s="5">
        <f t="shared" si="599"/>
        <v>957.59680955199019</v>
      </c>
      <c r="O101" s="5">
        <v>-363.28966666666673</v>
      </c>
      <c r="P101" s="5">
        <f t="shared" si="600"/>
        <v>4614688.5706666671</v>
      </c>
      <c r="Q101" s="5">
        <f t="shared" si="601"/>
        <v>957.52143199517695</v>
      </c>
      <c r="R101" s="5">
        <v>-363.28966666666673</v>
      </c>
      <c r="S101" s="5">
        <f t="shared" si="602"/>
        <v>4614325.2810000004</v>
      </c>
      <c r="T101" s="5">
        <f t="shared" si="603"/>
        <v>957.44605443836326</v>
      </c>
      <c r="U101" s="5">
        <v>-363.28966666666673</v>
      </c>
      <c r="V101" s="5">
        <f t="shared" si="604"/>
        <v>4613961.9913333338</v>
      </c>
      <c r="W101" s="5">
        <f t="shared" si="605"/>
        <v>957.37067688155003</v>
      </c>
      <c r="X101" s="5">
        <v>-363.28966666666673</v>
      </c>
      <c r="Y101" s="5">
        <f t="shared" si="606"/>
        <v>4613598.7016666671</v>
      </c>
      <c r="Z101" s="5">
        <f t="shared" si="607"/>
        <v>957.29529932473633</v>
      </c>
      <c r="AA101" s="5">
        <v>-363.28966666666673</v>
      </c>
      <c r="AB101" s="5">
        <f t="shared" si="608"/>
        <v>4613235.4120000005</v>
      </c>
      <c r="AC101" s="5">
        <f t="shared" si="609"/>
        <v>957.2199217679231</v>
      </c>
      <c r="AD101" s="5">
        <v>-363.28966666666673</v>
      </c>
      <c r="AE101" s="5">
        <f t="shared" si="610"/>
        <v>4612872.1223333338</v>
      </c>
      <c r="AF101" s="5">
        <f t="shared" si="611"/>
        <v>957.14454421110941</v>
      </c>
      <c r="AG101" s="5">
        <v>-363.28966666666673</v>
      </c>
      <c r="AH101" s="5">
        <f t="shared" si="612"/>
        <v>4612508.8326666672</v>
      </c>
      <c r="AI101" s="5">
        <f t="shared" si="613"/>
        <v>957.06916665429605</v>
      </c>
      <c r="AJ101" s="5">
        <v>-363.28966666666673</v>
      </c>
      <c r="AK101" s="5">
        <f t="shared" si="614"/>
        <v>4612145.5430000005</v>
      </c>
      <c r="AL101" s="5">
        <f t="shared" si="615"/>
        <v>956.99378909748236</v>
      </c>
      <c r="AM101" s="5">
        <v>-363.28966666666673</v>
      </c>
      <c r="AN101" s="5">
        <f t="shared" si="616"/>
        <v>4611782.2533333339</v>
      </c>
      <c r="AO101" s="5">
        <f t="shared" si="617"/>
        <v>956.91841154066913</v>
      </c>
      <c r="AP101" s="5">
        <v>-363.28966666666673</v>
      </c>
      <c r="AQ101" s="5">
        <f t="shared" si="618"/>
        <v>4611418.9636666672</v>
      </c>
      <c r="AR101" s="5">
        <f t="shared" si="619"/>
        <v>956.84303398385543</v>
      </c>
      <c r="AS101" s="5">
        <v>-363.28966666666673</v>
      </c>
      <c r="AT101" s="5">
        <f t="shared" si="620"/>
        <v>4611055.6740000006</v>
      </c>
      <c r="AU101" s="5">
        <f t="shared" si="621"/>
        <v>956.7676564270422</v>
      </c>
      <c r="AV101" s="5">
        <v>-363.28966666666673</v>
      </c>
      <c r="AW101" s="5">
        <f t="shared" si="622"/>
        <v>4610692.3843333339</v>
      </c>
      <c r="AX101" s="5">
        <f t="shared" si="623"/>
        <v>956.69227887022851</v>
      </c>
      <c r="AY101" s="5">
        <v>-363.28966666666673</v>
      </c>
      <c r="AZ101" s="5">
        <f t="shared" si="624"/>
        <v>4610329.0946666673</v>
      </c>
      <c r="BA101" s="5">
        <f t="shared" si="625"/>
        <v>956.61690131341527</v>
      </c>
      <c r="BB101" s="5">
        <v>-363.28966666666673</v>
      </c>
      <c r="BC101" s="5">
        <f t="shared" si="626"/>
        <v>4609965.8050000006</v>
      </c>
      <c r="BD101" s="5">
        <f t="shared" si="627"/>
        <v>956.54152375660158</v>
      </c>
      <c r="BE101" s="5">
        <v>-363.28966666666673</v>
      </c>
      <c r="BF101" s="5">
        <f t="shared" si="628"/>
        <v>4609602.515333334</v>
      </c>
      <c r="BG101" s="5">
        <f t="shared" si="629"/>
        <v>956.46614619978811</v>
      </c>
      <c r="BH101" s="5">
        <v>-363.28966666666673</v>
      </c>
      <c r="BI101" s="5">
        <f t="shared" si="630"/>
        <v>4609239.2256666673</v>
      </c>
      <c r="BJ101" s="5">
        <f t="shared" si="631"/>
        <v>956.39076864297442</v>
      </c>
      <c r="BK101" s="5">
        <v>-363.28966666666673</v>
      </c>
      <c r="BL101" s="5">
        <f t="shared" si="632"/>
        <v>4608875.9360000007</v>
      </c>
      <c r="BM101" s="5">
        <f t="shared" si="633"/>
        <v>956.31539108616118</v>
      </c>
      <c r="BN101" s="5">
        <v>-363.28966666666673</v>
      </c>
      <c r="BO101" s="5">
        <f t="shared" si="634"/>
        <v>4608512.646333334</v>
      </c>
      <c r="BP101" s="5">
        <f t="shared" si="635"/>
        <v>956.24001352934749</v>
      </c>
      <c r="BQ101" s="5">
        <v>-363.28966666666673</v>
      </c>
      <c r="BR101" s="5">
        <f t="shared" si="636"/>
        <v>4608149.3566666674</v>
      </c>
      <c r="BS101" s="5">
        <f t="shared" si="637"/>
        <v>956.16463597253426</v>
      </c>
      <c r="BT101" s="5">
        <v>-363.28966666666673</v>
      </c>
      <c r="BU101" s="5">
        <f t="shared" si="638"/>
        <v>4607786.0670000007</v>
      </c>
      <c r="BV101" s="5">
        <f t="shared" si="639"/>
        <v>956.08925841572056</v>
      </c>
      <c r="BW101" s="5">
        <v>-363.28966666666673</v>
      </c>
      <c r="BX101" s="5">
        <f t="shared" si="640"/>
        <v>4607422.7773333341</v>
      </c>
      <c r="BY101" s="5">
        <f t="shared" si="641"/>
        <v>956.01388085890733</v>
      </c>
      <c r="BZ101" s="5">
        <v>-363.28966666666673</v>
      </c>
      <c r="CA101" s="5">
        <f t="shared" si="642"/>
        <v>4607059.4876666674</v>
      </c>
      <c r="CB101" s="5">
        <f t="shared" si="643"/>
        <v>955.93850330209364</v>
      </c>
      <c r="CC101" s="5">
        <v>-363.28966666666673</v>
      </c>
      <c r="CD101" s="5">
        <f t="shared" si="644"/>
        <v>4606696.1980000008</v>
      </c>
      <c r="CE101" s="5">
        <f t="shared" si="645"/>
        <v>955.86312574528029</v>
      </c>
      <c r="CF101" s="5">
        <v>-363.28966666666673</v>
      </c>
      <c r="CG101" s="5">
        <f t="shared" si="646"/>
        <v>4606332.9083333341</v>
      </c>
      <c r="CH101" s="5">
        <f t="shared" si="647"/>
        <v>955.78774818846659</v>
      </c>
      <c r="CI101" s="5">
        <v>-363.28966666666673</v>
      </c>
      <c r="CJ101" s="5">
        <f t="shared" si="648"/>
        <v>4605969.6186666675</v>
      </c>
      <c r="CK101" s="5">
        <f t="shared" si="649"/>
        <v>955.71237063165336</v>
      </c>
      <c r="CL101" s="5">
        <v>-363.28966666666673</v>
      </c>
      <c r="CM101" s="5">
        <f t="shared" si="650"/>
        <v>4605606.3290000008</v>
      </c>
      <c r="CN101" s="5">
        <f t="shared" si="651"/>
        <v>955.63699307483967</v>
      </c>
      <c r="CO101" s="5">
        <v>-363.28966666666673</v>
      </c>
      <c r="CP101" s="5">
        <f t="shared" si="652"/>
        <v>4605243.0393333342</v>
      </c>
      <c r="CQ101" s="5">
        <f t="shared" si="653"/>
        <v>955.56161551802643</v>
      </c>
      <c r="CR101" s="5">
        <v>-363.28966666666673</v>
      </c>
      <c r="CS101" s="5">
        <f t="shared" si="654"/>
        <v>4604879.7496666675</v>
      </c>
      <c r="CT101" s="5">
        <f t="shared" si="655"/>
        <v>955.48623796121274</v>
      </c>
      <c r="CU101" s="5">
        <v>-363.28966666666673</v>
      </c>
      <c r="CV101" s="5">
        <f t="shared" si="656"/>
        <v>4604516.4600000009</v>
      </c>
      <c r="CW101" s="5">
        <f t="shared" si="657"/>
        <v>955.4108604043995</v>
      </c>
      <c r="CX101" s="5">
        <v>-363.28966666666673</v>
      </c>
      <c r="CY101" s="5">
        <f t="shared" si="658"/>
        <v>4604153.1703333342</v>
      </c>
      <c r="CZ101" s="5">
        <f t="shared" si="659"/>
        <v>955.33548284758581</v>
      </c>
      <c r="DA101" s="5">
        <v>-363.28966666666673</v>
      </c>
      <c r="DB101" s="5">
        <f t="shared" si="660"/>
        <v>4603789.8806666676</v>
      </c>
      <c r="DC101" s="5">
        <f t="shared" si="661"/>
        <v>955.26010529077246</v>
      </c>
      <c r="DD101" s="5">
        <v>-363.28966666666673</v>
      </c>
      <c r="DE101" s="5">
        <f t="shared" si="662"/>
        <v>4603426.5910000009</v>
      </c>
      <c r="DF101" s="5">
        <f t="shared" si="663"/>
        <v>955.18472773395877</v>
      </c>
      <c r="DG101" s="5">
        <v>-363.28966666666673</v>
      </c>
      <c r="DH101" s="5">
        <f t="shared" si="664"/>
        <v>4603063.3013333343</v>
      </c>
      <c r="DI101" s="5">
        <f t="shared" si="665"/>
        <v>955.10935017714553</v>
      </c>
      <c r="DJ101" s="5">
        <v>-363.28966666666673</v>
      </c>
      <c r="DK101" s="5">
        <f t="shared" si="666"/>
        <v>4602700.0116666676</v>
      </c>
      <c r="DL101" s="5">
        <f t="shared" si="667"/>
        <v>955.03397262033184</v>
      </c>
      <c r="DM101" s="5">
        <v>-363.28966666666673</v>
      </c>
      <c r="DN101" s="5">
        <f t="shared" si="668"/>
        <v>4602336.722000001</v>
      </c>
      <c r="DO101" s="5">
        <f t="shared" si="669"/>
        <v>954.9585950635186</v>
      </c>
      <c r="DP101" s="5">
        <v>-363.28966666666673</v>
      </c>
      <c r="DQ101" s="5">
        <f t="shared" si="670"/>
        <v>4601973.4323333343</v>
      </c>
      <c r="DR101" s="5">
        <f t="shared" si="671"/>
        <v>954.88321750670491</v>
      </c>
      <c r="DS101" s="5">
        <v>-363.28966666666673</v>
      </c>
      <c r="DT101" s="5">
        <f t="shared" si="672"/>
        <v>4601610.1426666677</v>
      </c>
      <c r="DU101" s="5">
        <f t="shared" si="673"/>
        <v>954.80783994989167</v>
      </c>
      <c r="DV101" s="5">
        <v>-363.28966666666673</v>
      </c>
      <c r="DW101" s="5">
        <f t="shared" si="674"/>
        <v>4601246.8530000011</v>
      </c>
      <c r="DX101" s="5">
        <f t="shared" si="675"/>
        <v>954.73246239307798</v>
      </c>
      <c r="DY101" s="5">
        <v>-363.28966666666673</v>
      </c>
      <c r="DZ101" s="5">
        <f t="shared" si="676"/>
        <v>4600883.5633333344</v>
      </c>
      <c r="EA101" s="5">
        <f t="shared" si="677"/>
        <v>954.65708483626452</v>
      </c>
      <c r="EB101" s="5">
        <v>-363.28966666666673</v>
      </c>
      <c r="EC101" s="5">
        <f t="shared" si="678"/>
        <v>4600520.2736666678</v>
      </c>
      <c r="ED101" s="5">
        <f t="shared" si="679"/>
        <v>954.58170727945082</v>
      </c>
      <c r="EE101" s="5">
        <v>-363.28966666666673</v>
      </c>
      <c r="EF101" s="5">
        <f t="shared" si="680"/>
        <v>4600156.9840000011</v>
      </c>
      <c r="EG101" s="5">
        <f t="shared" si="681"/>
        <v>954.50632972263759</v>
      </c>
      <c r="EI101" s="138">
        <f t="shared" ca="1" si="682"/>
        <v>11469.905243602483</v>
      </c>
      <c r="EJ101" s="138">
        <f t="shared" ca="1" si="683"/>
        <v>-10.854368181144309</v>
      </c>
      <c r="EK101" s="138">
        <f t="shared" ca="1" si="684"/>
        <v>11459.050875421339</v>
      </c>
    </row>
    <row r="102" spans="1:141" x14ac:dyDescent="0.2">
      <c r="A102" s="109" t="s">
        <v>111</v>
      </c>
      <c r="B102" s="8" t="str">
        <f t="shared" si="685"/>
        <v>CAEE</v>
      </c>
      <c r="C102" s="8" t="s">
        <v>45</v>
      </c>
      <c r="D102" s="109" t="s">
        <v>115</v>
      </c>
      <c r="E102" s="109" t="s">
        <v>116</v>
      </c>
      <c r="F102" s="109" t="str">
        <f t="shared" si="686"/>
        <v>AINTPCAEE</v>
      </c>
      <c r="G102" s="109" t="str">
        <f t="shared" si="687"/>
        <v>INTPCAEE</v>
      </c>
      <c r="H102" s="15"/>
      <c r="I102" s="15">
        <v>0.20000043928142344</v>
      </c>
      <c r="J102" s="5">
        <v>9105.7800000000007</v>
      </c>
      <c r="K102" s="5">
        <f t="shared" si="597"/>
        <v>151.76333333333335</v>
      </c>
      <c r="L102" s="5">
        <v>-388.32666666666665</v>
      </c>
      <c r="M102" s="5">
        <f t="shared" si="598"/>
        <v>8717.4533333333347</v>
      </c>
      <c r="N102" s="5">
        <f t="shared" si="599"/>
        <v>148.52727067008234</v>
      </c>
      <c r="O102" s="5">
        <v>-388.32666666666665</v>
      </c>
      <c r="P102" s="5">
        <f t="shared" si="600"/>
        <v>8329.1266666666688</v>
      </c>
      <c r="Q102" s="5">
        <f t="shared" si="601"/>
        <v>142.05514534358031</v>
      </c>
      <c r="R102" s="5">
        <v>-388.32666666666665</v>
      </c>
      <c r="S102" s="5">
        <f t="shared" si="602"/>
        <v>7940.800000000002</v>
      </c>
      <c r="T102" s="5">
        <f t="shared" si="603"/>
        <v>135.58302001707833</v>
      </c>
      <c r="U102" s="5">
        <v>-388.32666666666665</v>
      </c>
      <c r="V102" s="5">
        <f t="shared" si="604"/>
        <v>7552.4733333333352</v>
      </c>
      <c r="W102" s="5">
        <f t="shared" si="605"/>
        <v>129.11089469057632</v>
      </c>
      <c r="X102" s="5">
        <v>-388.32666666666665</v>
      </c>
      <c r="Y102" s="5">
        <f t="shared" si="606"/>
        <v>7164.1466666666684</v>
      </c>
      <c r="Z102" s="5">
        <f t="shared" si="607"/>
        <v>122.63876936407426</v>
      </c>
      <c r="AA102" s="5">
        <v>-388.32666666666665</v>
      </c>
      <c r="AB102" s="5">
        <f t="shared" si="608"/>
        <v>6775.8200000000015</v>
      </c>
      <c r="AC102" s="5">
        <f t="shared" si="609"/>
        <v>116.16664403757227</v>
      </c>
      <c r="AD102" s="5">
        <v>-388.32666666666665</v>
      </c>
      <c r="AE102" s="5">
        <f t="shared" si="610"/>
        <v>6387.4933333333347</v>
      </c>
      <c r="AF102" s="5">
        <f t="shared" si="611"/>
        <v>109.69451871107022</v>
      </c>
      <c r="AG102" s="5">
        <v>-388.32666666666665</v>
      </c>
      <c r="AH102" s="5">
        <f t="shared" si="612"/>
        <v>5999.1666666666679</v>
      </c>
      <c r="AI102" s="5">
        <f t="shared" si="613"/>
        <v>103.22239338456821</v>
      </c>
      <c r="AJ102" s="5">
        <v>-388.32666666666665</v>
      </c>
      <c r="AK102" s="5">
        <f t="shared" si="614"/>
        <v>5610.8400000000011</v>
      </c>
      <c r="AL102" s="5">
        <f t="shared" si="615"/>
        <v>96.750268058066183</v>
      </c>
      <c r="AM102" s="5">
        <v>-388.32666666666665</v>
      </c>
      <c r="AN102" s="5">
        <f t="shared" si="616"/>
        <v>5222.5133333333342</v>
      </c>
      <c r="AO102" s="5">
        <f t="shared" si="617"/>
        <v>90.278142731564174</v>
      </c>
      <c r="AP102" s="5">
        <v>-388.32666666666665</v>
      </c>
      <c r="AQ102" s="5">
        <f t="shared" si="618"/>
        <v>4834.1866666666674</v>
      </c>
      <c r="AR102" s="5">
        <f t="shared" si="619"/>
        <v>83.806017405062136</v>
      </c>
      <c r="AS102" s="5">
        <v>-388.32666666666665</v>
      </c>
      <c r="AT102" s="5">
        <f t="shared" si="620"/>
        <v>4445.8600000000006</v>
      </c>
      <c r="AU102" s="5">
        <f t="shared" si="621"/>
        <v>77.333892078560126</v>
      </c>
      <c r="AV102" s="5">
        <v>-388.32666666666665</v>
      </c>
      <c r="AW102" s="5">
        <f t="shared" si="622"/>
        <v>4057.5333333333338</v>
      </c>
      <c r="AX102" s="5">
        <f t="shared" si="623"/>
        <v>70.861766752058102</v>
      </c>
      <c r="AY102" s="5">
        <v>-388.32666666666665</v>
      </c>
      <c r="AZ102" s="5">
        <f t="shared" si="624"/>
        <v>3669.2066666666669</v>
      </c>
      <c r="BA102" s="5">
        <f t="shared" si="625"/>
        <v>64.389641425556079</v>
      </c>
      <c r="BB102" s="5">
        <v>-388.32666666666665</v>
      </c>
      <c r="BC102" s="5">
        <f t="shared" si="626"/>
        <v>3280.88</v>
      </c>
      <c r="BD102" s="5">
        <f t="shared" si="627"/>
        <v>57.917516099054062</v>
      </c>
      <c r="BE102" s="5">
        <v>-388.32666666666665</v>
      </c>
      <c r="BF102" s="5">
        <f t="shared" si="628"/>
        <v>2892.5533333333333</v>
      </c>
      <c r="BG102" s="5">
        <f t="shared" si="629"/>
        <v>51.445390772552038</v>
      </c>
      <c r="BH102" s="5">
        <v>-388.32666666666665</v>
      </c>
      <c r="BI102" s="5">
        <f t="shared" si="630"/>
        <v>2504.2266666666665</v>
      </c>
      <c r="BJ102" s="5">
        <f t="shared" si="631"/>
        <v>44.973265446050014</v>
      </c>
      <c r="BK102" s="5">
        <v>-388.32666666666665</v>
      </c>
      <c r="BL102" s="5">
        <f t="shared" si="632"/>
        <v>2115.8999999999996</v>
      </c>
      <c r="BM102" s="5">
        <f t="shared" si="633"/>
        <v>38.501140119547991</v>
      </c>
      <c r="BN102" s="5">
        <v>-388.32666666666665</v>
      </c>
      <c r="BO102" s="5">
        <f t="shared" si="634"/>
        <v>1727.573333333333</v>
      </c>
      <c r="BP102" s="5">
        <f t="shared" si="635"/>
        <v>32.029014793045974</v>
      </c>
      <c r="BQ102" s="5">
        <v>-388.32666666666665</v>
      </c>
      <c r="BR102" s="5">
        <f t="shared" si="636"/>
        <v>1339.2466666666664</v>
      </c>
      <c r="BS102" s="5">
        <f t="shared" si="637"/>
        <v>25.556889466543961</v>
      </c>
      <c r="BT102" s="5">
        <v>-388.32666666666665</v>
      </c>
      <c r="BU102" s="5">
        <f t="shared" si="638"/>
        <v>950.91999999999985</v>
      </c>
      <c r="BV102" s="5">
        <f t="shared" si="639"/>
        <v>19.084764140041937</v>
      </c>
      <c r="BW102" s="5">
        <v>-388.32666666666665</v>
      </c>
      <c r="BX102" s="5">
        <f t="shared" si="640"/>
        <v>562.59333333333325</v>
      </c>
      <c r="BY102" s="5">
        <f t="shared" si="641"/>
        <v>12.612638813539919</v>
      </c>
      <c r="BZ102" s="5">
        <v>-388.32666666666665</v>
      </c>
      <c r="CA102" s="5">
        <f t="shared" si="642"/>
        <v>174.26666666666659</v>
      </c>
      <c r="CB102" s="5">
        <f t="shared" si="643"/>
        <v>6.1405134870379028</v>
      </c>
      <c r="CC102" s="5">
        <v>-388.32666666666665</v>
      </c>
      <c r="CD102" s="5">
        <f t="shared" si="644"/>
        <v>-214.06000000000006</v>
      </c>
      <c r="CE102" s="5">
        <f t="shared" si="645"/>
        <v>-0.33161183946411682</v>
      </c>
      <c r="CF102" s="5">
        <v>-388.32666666666665</v>
      </c>
      <c r="CG102" s="5">
        <f t="shared" si="646"/>
        <v>-602.38666666666677</v>
      </c>
      <c r="CH102" s="5">
        <f t="shared" si="647"/>
        <v>-6.8037371659661359</v>
      </c>
      <c r="CI102" s="5">
        <v>-388.32666666666665</v>
      </c>
      <c r="CJ102" s="5">
        <f t="shared" si="648"/>
        <v>-990.71333333333337</v>
      </c>
      <c r="CK102" s="5">
        <f t="shared" si="649"/>
        <v>-13.275862492468155</v>
      </c>
      <c r="CL102" s="5">
        <v>-388.32666666666665</v>
      </c>
      <c r="CM102" s="5">
        <f t="shared" si="650"/>
        <v>-1379.04</v>
      </c>
      <c r="CN102" s="5">
        <f t="shared" si="651"/>
        <v>-19.74798781897017</v>
      </c>
      <c r="CO102" s="5">
        <v>-388.32666666666665</v>
      </c>
      <c r="CP102" s="5">
        <f t="shared" si="652"/>
        <v>-1767.3666666666666</v>
      </c>
      <c r="CQ102" s="5">
        <f t="shared" si="653"/>
        <v>-26.220113145472194</v>
      </c>
      <c r="CR102" s="5">
        <v>-388.32666666666665</v>
      </c>
      <c r="CS102" s="5">
        <f t="shared" si="654"/>
        <v>-2155.6933333333332</v>
      </c>
      <c r="CT102" s="5">
        <f t="shared" si="655"/>
        <v>-32.692238471974207</v>
      </c>
      <c r="CU102" s="5">
        <v>-388.32666666666665</v>
      </c>
      <c r="CV102" s="5">
        <f t="shared" si="656"/>
        <v>-2544.02</v>
      </c>
      <c r="CW102" s="5">
        <f t="shared" si="657"/>
        <v>-39.164363798476224</v>
      </c>
      <c r="CX102" s="5">
        <v>-388.32666666666665</v>
      </c>
      <c r="CY102" s="5">
        <f t="shared" si="658"/>
        <v>-2932.3466666666668</v>
      </c>
      <c r="CZ102" s="5">
        <f t="shared" si="659"/>
        <v>-45.636489124978247</v>
      </c>
      <c r="DA102" s="5">
        <v>-388.32666666666665</v>
      </c>
      <c r="DB102" s="5">
        <f t="shared" si="660"/>
        <v>-3320.6733333333336</v>
      </c>
      <c r="DC102" s="5">
        <f t="shared" si="661"/>
        <v>-52.108614451480271</v>
      </c>
      <c r="DD102" s="5">
        <v>-388.32666666666665</v>
      </c>
      <c r="DE102" s="5">
        <f t="shared" si="662"/>
        <v>-3709.0000000000005</v>
      </c>
      <c r="DF102" s="5">
        <f t="shared" si="663"/>
        <v>-58.580739777982295</v>
      </c>
      <c r="DG102" s="5">
        <v>-388.32666666666665</v>
      </c>
      <c r="DH102" s="5">
        <f t="shared" si="664"/>
        <v>-4097.3266666666668</v>
      </c>
      <c r="DI102" s="5">
        <f t="shared" si="665"/>
        <v>-65.052865104484312</v>
      </c>
      <c r="DJ102" s="5">
        <v>-388.32666666666665</v>
      </c>
      <c r="DK102" s="5">
        <f t="shared" si="666"/>
        <v>-4485.6533333333336</v>
      </c>
      <c r="DL102" s="5">
        <f t="shared" si="667"/>
        <v>-71.524990430986321</v>
      </c>
      <c r="DM102" s="5">
        <v>-388.32666666666665</v>
      </c>
      <c r="DN102" s="5">
        <f t="shared" si="668"/>
        <v>-4873.9800000000005</v>
      </c>
      <c r="DO102" s="5">
        <f t="shared" si="669"/>
        <v>-77.997115757488359</v>
      </c>
      <c r="DP102" s="5">
        <v>-388.32666666666665</v>
      </c>
      <c r="DQ102" s="5">
        <f t="shared" si="670"/>
        <v>-5262.3066666666673</v>
      </c>
      <c r="DR102" s="5">
        <f t="shared" si="671"/>
        <v>-84.469241083990354</v>
      </c>
      <c r="DS102" s="5">
        <v>-388.32666666666665</v>
      </c>
      <c r="DT102" s="5">
        <f t="shared" si="672"/>
        <v>-5650.6333333333341</v>
      </c>
      <c r="DU102" s="5">
        <f t="shared" si="673"/>
        <v>-90.941366410492392</v>
      </c>
      <c r="DV102" s="5">
        <v>-388.32666666666665</v>
      </c>
      <c r="DW102" s="5">
        <f t="shared" si="674"/>
        <v>-6038.9600000000009</v>
      </c>
      <c r="DX102" s="5">
        <f t="shared" si="675"/>
        <v>-97.413491736994402</v>
      </c>
      <c r="DY102" s="5">
        <v>-388.32666666666665</v>
      </c>
      <c r="DZ102" s="5">
        <f t="shared" si="676"/>
        <v>-6427.2866666666678</v>
      </c>
      <c r="EA102" s="5">
        <f t="shared" si="677"/>
        <v>-103.88561706349644</v>
      </c>
      <c r="EB102" s="5">
        <v>-388.32666666666665</v>
      </c>
      <c r="EC102" s="5">
        <f t="shared" si="678"/>
        <v>-6815.6133333333346</v>
      </c>
      <c r="ED102" s="5">
        <f t="shared" si="679"/>
        <v>-110.35774238999845</v>
      </c>
      <c r="EE102" s="5">
        <v>-388.32666666666665</v>
      </c>
      <c r="EF102" s="5">
        <f t="shared" si="680"/>
        <v>-7203.9400000000014</v>
      </c>
      <c r="EG102" s="5">
        <f t="shared" si="681"/>
        <v>-116.82986771650049</v>
      </c>
      <c r="EI102" s="138">
        <f t="shared" ca="1" si="682"/>
        <v>-42.812094032581498</v>
      </c>
      <c r="EJ102" s="138">
        <f t="shared" ca="1" si="683"/>
        <v>-931.98604701629074</v>
      </c>
      <c r="EK102" s="138">
        <f t="shared" ca="1" si="684"/>
        <v>-974.79814104887225</v>
      </c>
    </row>
    <row r="103" spans="1:141" x14ac:dyDescent="0.2">
      <c r="A103" s="109" t="s">
        <v>80</v>
      </c>
      <c r="B103" s="8" t="str">
        <f t="shared" si="685"/>
        <v>SG</v>
      </c>
      <c r="C103" s="8" t="s">
        <v>16</v>
      </c>
      <c r="D103" s="109" t="s">
        <v>115</v>
      </c>
      <c r="E103" s="109" t="s">
        <v>116</v>
      </c>
      <c r="F103" s="109" t="str">
        <f t="shared" si="686"/>
        <v>AINTPSG</v>
      </c>
      <c r="G103" s="109" t="str">
        <f t="shared" si="687"/>
        <v>INTPSG</v>
      </c>
      <c r="H103" s="15"/>
      <c r="I103" s="15">
        <v>3.2534014544053011E-2</v>
      </c>
      <c r="J103" s="5">
        <v>110425702.37</v>
      </c>
      <c r="K103" s="5">
        <f t="shared" si="597"/>
        <v>299382.6172452374</v>
      </c>
      <c r="L103" s="5">
        <v>-98086.556666666671</v>
      </c>
      <c r="M103" s="5">
        <f t="shared" si="598"/>
        <v>110327615.81333333</v>
      </c>
      <c r="N103" s="5">
        <f t="shared" si="599"/>
        <v>299249.65268435533</v>
      </c>
      <c r="O103" s="5">
        <v>-35086.556666666664</v>
      </c>
      <c r="P103" s="5">
        <f t="shared" si="600"/>
        <v>110292529.25666666</v>
      </c>
      <c r="Q103" s="5">
        <f t="shared" si="601"/>
        <v>299069.12535076938</v>
      </c>
      <c r="R103" s="5">
        <v>-35086.556666666664</v>
      </c>
      <c r="S103" s="5">
        <f t="shared" si="602"/>
        <v>110257442.69999999</v>
      </c>
      <c r="T103" s="5">
        <f t="shared" si="603"/>
        <v>298973.99980536156</v>
      </c>
      <c r="U103" s="5">
        <v>3121885.3733333331</v>
      </c>
      <c r="V103" s="5">
        <f t="shared" si="604"/>
        <v>113379328.07333332</v>
      </c>
      <c r="W103" s="5">
        <f t="shared" si="605"/>
        <v>303158.41470519482</v>
      </c>
      <c r="X103" s="5">
        <v>-14086.556666666664</v>
      </c>
      <c r="Y103" s="5">
        <f t="shared" si="606"/>
        <v>113365241.51666665</v>
      </c>
      <c r="Z103" s="5">
        <f t="shared" si="607"/>
        <v>307371.29686775414</v>
      </c>
      <c r="AA103" s="5">
        <v>5796598.3133333325</v>
      </c>
      <c r="AB103" s="5">
        <f t="shared" si="608"/>
        <v>119161839.82999998</v>
      </c>
      <c r="AC103" s="5">
        <f t="shared" si="609"/>
        <v>315209.9769341104</v>
      </c>
      <c r="AD103" s="5">
        <v>-35086.556666666664</v>
      </c>
      <c r="AE103" s="5">
        <f t="shared" si="610"/>
        <v>119126753.27333331</v>
      </c>
      <c r="AF103" s="5">
        <f t="shared" si="611"/>
        <v>323020.18973774061</v>
      </c>
      <c r="AG103" s="5">
        <v>-35086.556666666664</v>
      </c>
      <c r="AH103" s="5">
        <f t="shared" si="612"/>
        <v>119091666.71666664</v>
      </c>
      <c r="AI103" s="5">
        <f t="shared" si="613"/>
        <v>322925.06419233279</v>
      </c>
      <c r="AJ103" s="5">
        <v>-35086.556666666664</v>
      </c>
      <c r="AK103" s="5">
        <f t="shared" si="614"/>
        <v>119056580.15999997</v>
      </c>
      <c r="AL103" s="5">
        <f t="shared" si="615"/>
        <v>322829.93864692491</v>
      </c>
      <c r="AM103" s="5">
        <v>-35086.556666666664</v>
      </c>
      <c r="AN103" s="5">
        <f t="shared" si="616"/>
        <v>119021493.60333329</v>
      </c>
      <c r="AO103" s="5">
        <f t="shared" si="617"/>
        <v>322734.81310151709</v>
      </c>
      <c r="AP103" s="5">
        <v>-35086.556666666664</v>
      </c>
      <c r="AQ103" s="5">
        <f t="shared" si="618"/>
        <v>118986407.04666662</v>
      </c>
      <c r="AR103" s="5">
        <f t="shared" si="619"/>
        <v>322639.68755610922</v>
      </c>
      <c r="AS103" s="5">
        <v>-35086.556666666664</v>
      </c>
      <c r="AT103" s="5">
        <f t="shared" si="620"/>
        <v>118951320.48999995</v>
      </c>
      <c r="AU103" s="5">
        <f t="shared" si="621"/>
        <v>322544.56201070134</v>
      </c>
      <c r="AV103" s="5">
        <v>-35086.556666666664</v>
      </c>
      <c r="AW103" s="5">
        <f t="shared" si="622"/>
        <v>118916233.93333328</v>
      </c>
      <c r="AX103" s="5">
        <f t="shared" si="623"/>
        <v>322449.43646529352</v>
      </c>
      <c r="AY103" s="5">
        <v>-35086.556666666664</v>
      </c>
      <c r="AZ103" s="5">
        <f t="shared" si="624"/>
        <v>118881147.37666661</v>
      </c>
      <c r="BA103" s="5">
        <f t="shared" si="625"/>
        <v>322354.3109198857</v>
      </c>
      <c r="BB103" s="5">
        <v>-35086.556666666664</v>
      </c>
      <c r="BC103" s="5">
        <f t="shared" si="626"/>
        <v>118846060.81999993</v>
      </c>
      <c r="BD103" s="5">
        <f t="shared" si="627"/>
        <v>322259.18537447782</v>
      </c>
      <c r="BE103" s="5">
        <v>-35086.556666666664</v>
      </c>
      <c r="BF103" s="5">
        <f t="shared" si="628"/>
        <v>118810974.26333326</v>
      </c>
      <c r="BG103" s="5">
        <f t="shared" si="629"/>
        <v>322164.05982906994</v>
      </c>
      <c r="BH103" s="5">
        <v>-35086.556666666664</v>
      </c>
      <c r="BI103" s="5">
        <f t="shared" si="630"/>
        <v>118775887.70666659</v>
      </c>
      <c r="BJ103" s="5">
        <f t="shared" si="631"/>
        <v>322068.93428366206</v>
      </c>
      <c r="BK103" s="5">
        <v>-35086.556666666664</v>
      </c>
      <c r="BL103" s="5">
        <f t="shared" si="632"/>
        <v>118740801.14999992</v>
      </c>
      <c r="BM103" s="5">
        <f t="shared" si="633"/>
        <v>321973.80873825424</v>
      </c>
      <c r="BN103" s="5">
        <v>-35086.556666666664</v>
      </c>
      <c r="BO103" s="5">
        <f t="shared" si="634"/>
        <v>118705714.59333324</v>
      </c>
      <c r="BP103" s="5">
        <f t="shared" si="635"/>
        <v>321878.68319284642</v>
      </c>
      <c r="BQ103" s="5">
        <v>-35086.556666666664</v>
      </c>
      <c r="BR103" s="5">
        <f t="shared" si="636"/>
        <v>118670628.03666657</v>
      </c>
      <c r="BS103" s="5">
        <f t="shared" si="637"/>
        <v>321783.55764743855</v>
      </c>
      <c r="BT103" s="5">
        <v>-35086.556666666664</v>
      </c>
      <c r="BU103" s="5">
        <f t="shared" si="638"/>
        <v>118635541.4799999</v>
      </c>
      <c r="BV103" s="5">
        <f t="shared" si="639"/>
        <v>321688.43210203067</v>
      </c>
      <c r="BW103" s="5">
        <v>-35086.556666666664</v>
      </c>
      <c r="BX103" s="5">
        <f t="shared" si="640"/>
        <v>118600454.92333323</v>
      </c>
      <c r="BY103" s="5">
        <f t="shared" si="641"/>
        <v>321593.30655662279</v>
      </c>
      <c r="BZ103" s="5">
        <v>-35086.556666666664</v>
      </c>
      <c r="CA103" s="5">
        <f t="shared" si="642"/>
        <v>118565368.36666656</v>
      </c>
      <c r="CB103" s="5">
        <f t="shared" si="643"/>
        <v>321498.18101121497</v>
      </c>
      <c r="CC103" s="5">
        <v>-35086.556666666664</v>
      </c>
      <c r="CD103" s="5">
        <f t="shared" si="644"/>
        <v>118530281.80999988</v>
      </c>
      <c r="CE103" s="5">
        <f t="shared" si="645"/>
        <v>321403.05546580715</v>
      </c>
      <c r="CF103" s="5">
        <v>-35086.556666666664</v>
      </c>
      <c r="CG103" s="5">
        <f t="shared" si="646"/>
        <v>118495195.25333321</v>
      </c>
      <c r="CH103" s="5">
        <f t="shared" si="647"/>
        <v>321307.92992039927</v>
      </c>
      <c r="CI103" s="5">
        <v>-35086.556666666664</v>
      </c>
      <c r="CJ103" s="5">
        <f t="shared" si="648"/>
        <v>118460108.69666654</v>
      </c>
      <c r="CK103" s="5">
        <f t="shared" si="649"/>
        <v>321212.80437499139</v>
      </c>
      <c r="CL103" s="5">
        <v>-35086.556666666664</v>
      </c>
      <c r="CM103" s="5">
        <f t="shared" si="650"/>
        <v>118425022.13999987</v>
      </c>
      <c r="CN103" s="5">
        <f t="shared" si="651"/>
        <v>321117.67882958351</v>
      </c>
      <c r="CO103" s="5">
        <v>-35086.556666666664</v>
      </c>
      <c r="CP103" s="5">
        <f t="shared" si="652"/>
        <v>118389935.58333319</v>
      </c>
      <c r="CQ103" s="5">
        <f t="shared" si="653"/>
        <v>321022.55328417569</v>
      </c>
      <c r="CR103" s="5">
        <v>-35086.556666666664</v>
      </c>
      <c r="CS103" s="5">
        <f t="shared" si="654"/>
        <v>118354849.02666652</v>
      </c>
      <c r="CT103" s="5">
        <f t="shared" si="655"/>
        <v>320927.42773876787</v>
      </c>
      <c r="CU103" s="5">
        <v>-35086.556666666664</v>
      </c>
      <c r="CV103" s="5">
        <f t="shared" si="656"/>
        <v>118319762.46999985</v>
      </c>
      <c r="CW103" s="5">
        <f t="shared" si="657"/>
        <v>320832.30219336</v>
      </c>
      <c r="CX103" s="5">
        <v>-35086.556666666664</v>
      </c>
      <c r="CY103" s="5">
        <f t="shared" si="658"/>
        <v>118284675.91333318</v>
      </c>
      <c r="CZ103" s="5">
        <f t="shared" si="659"/>
        <v>320737.17664795212</v>
      </c>
      <c r="DA103" s="5">
        <v>-35086.556666666664</v>
      </c>
      <c r="DB103" s="5">
        <f t="shared" si="660"/>
        <v>118249589.35666651</v>
      </c>
      <c r="DC103" s="5">
        <f t="shared" si="661"/>
        <v>320642.0511025443</v>
      </c>
      <c r="DD103" s="5">
        <v>-35086.556666666664</v>
      </c>
      <c r="DE103" s="5">
        <f t="shared" si="662"/>
        <v>118214502.79999983</v>
      </c>
      <c r="DF103" s="5">
        <f t="shared" si="663"/>
        <v>320546.92555713642</v>
      </c>
      <c r="DG103" s="5">
        <v>-35086.556666666664</v>
      </c>
      <c r="DH103" s="5">
        <f t="shared" si="664"/>
        <v>118179416.24333316</v>
      </c>
      <c r="DI103" s="5">
        <f t="shared" si="665"/>
        <v>320451.8000117286</v>
      </c>
      <c r="DJ103" s="5">
        <v>-35086.556666666664</v>
      </c>
      <c r="DK103" s="5">
        <f t="shared" si="666"/>
        <v>118144329.68666649</v>
      </c>
      <c r="DL103" s="5">
        <f t="shared" si="667"/>
        <v>320356.67446632072</v>
      </c>
      <c r="DM103" s="5">
        <v>-35086.556666666664</v>
      </c>
      <c r="DN103" s="5">
        <f t="shared" si="668"/>
        <v>118109243.12999982</v>
      </c>
      <c r="DO103" s="5">
        <f t="shared" si="669"/>
        <v>320261.54892091284</v>
      </c>
      <c r="DP103" s="5">
        <v>-35086.556666666664</v>
      </c>
      <c r="DQ103" s="5">
        <f t="shared" si="670"/>
        <v>118074156.57333314</v>
      </c>
      <c r="DR103" s="5">
        <f t="shared" si="671"/>
        <v>320166.42337550502</v>
      </c>
      <c r="DS103" s="5">
        <v>-35086.556666666664</v>
      </c>
      <c r="DT103" s="5">
        <f t="shared" si="672"/>
        <v>118039070.01666647</v>
      </c>
      <c r="DU103" s="5">
        <f t="shared" si="673"/>
        <v>320071.29783009714</v>
      </c>
      <c r="DV103" s="5">
        <v>-35086.556666666664</v>
      </c>
      <c r="DW103" s="5">
        <f t="shared" si="674"/>
        <v>118003983.4599998</v>
      </c>
      <c r="DX103" s="5">
        <f t="shared" si="675"/>
        <v>319976.17228468932</v>
      </c>
      <c r="DY103" s="5">
        <v>-35086.556666666664</v>
      </c>
      <c r="DZ103" s="5">
        <f t="shared" si="676"/>
        <v>117968896.90333313</v>
      </c>
      <c r="EA103" s="5">
        <f t="shared" si="677"/>
        <v>319881.04673928145</v>
      </c>
      <c r="EB103" s="5">
        <v>-35086.556666666664</v>
      </c>
      <c r="EC103" s="5">
        <f t="shared" si="678"/>
        <v>117933810.34666646</v>
      </c>
      <c r="ED103" s="5">
        <f t="shared" si="679"/>
        <v>319785.92119387357</v>
      </c>
      <c r="EE103" s="5">
        <v>-35086.556666666664</v>
      </c>
      <c r="EF103" s="5">
        <f t="shared" si="680"/>
        <v>117898723.78999978</v>
      </c>
      <c r="EG103" s="5">
        <f t="shared" si="681"/>
        <v>319690.79564846575</v>
      </c>
      <c r="EI103" s="138">
        <f t="shared" ca="1" si="682"/>
        <v>3856265.9123172383</v>
      </c>
      <c r="EJ103" s="138">
        <f t="shared" ca="1" si="683"/>
        <v>-13698.078538730275</v>
      </c>
      <c r="EK103" s="138">
        <f t="shared" ca="1" si="684"/>
        <v>3842567.833778508</v>
      </c>
    </row>
    <row r="104" spans="1:141" x14ac:dyDescent="0.2">
      <c r="A104" s="109" t="s">
        <v>76</v>
      </c>
      <c r="B104" s="8" t="str">
        <f t="shared" si="685"/>
        <v>CAGE</v>
      </c>
      <c r="C104" s="8" t="s">
        <v>14</v>
      </c>
      <c r="D104" s="109" t="s">
        <v>115</v>
      </c>
      <c r="E104" s="109" t="s">
        <v>116</v>
      </c>
      <c r="F104" s="109" t="str">
        <f t="shared" si="686"/>
        <v>AINTPCAGE</v>
      </c>
      <c r="G104" s="109" t="str">
        <f t="shared" si="687"/>
        <v>INTPCAGE</v>
      </c>
      <c r="H104" s="15"/>
      <c r="I104" s="15">
        <v>4.1204030105503942E-2</v>
      </c>
      <c r="J104" s="5">
        <v>69448695.25</v>
      </c>
      <c r="K104" s="5">
        <f t="shared" si="597"/>
        <v>238463.84415574736</v>
      </c>
      <c r="L104" s="5">
        <v>-16870.529333333336</v>
      </c>
      <c r="M104" s="5">
        <f t="shared" si="598"/>
        <v>69431824.720666662</v>
      </c>
      <c r="N104" s="5">
        <f t="shared" si="599"/>
        <v>238434.88024747456</v>
      </c>
      <c r="O104" s="5">
        <v>-16870.529333333336</v>
      </c>
      <c r="P104" s="5">
        <f t="shared" si="600"/>
        <v>69414954.191333324</v>
      </c>
      <c r="Q104" s="5">
        <f t="shared" si="601"/>
        <v>238376.95243092906</v>
      </c>
      <c r="R104" s="5">
        <v>-16870.529333333336</v>
      </c>
      <c r="S104" s="5">
        <f t="shared" si="602"/>
        <v>69398083.661999986</v>
      </c>
      <c r="T104" s="5">
        <f t="shared" si="603"/>
        <v>238319.02461438347</v>
      </c>
      <c r="U104" s="5">
        <v>-16870.529333333336</v>
      </c>
      <c r="V104" s="5">
        <f t="shared" si="604"/>
        <v>69381213.132666647</v>
      </c>
      <c r="W104" s="5">
        <f t="shared" si="605"/>
        <v>238261.09679783796</v>
      </c>
      <c r="X104" s="5">
        <v>-16870.529333333336</v>
      </c>
      <c r="Y104" s="5">
        <f t="shared" si="606"/>
        <v>69364342.603333309</v>
      </c>
      <c r="Z104" s="5">
        <f t="shared" si="607"/>
        <v>238203.16898129237</v>
      </c>
      <c r="AA104" s="5">
        <v>449050.87066666671</v>
      </c>
      <c r="AB104" s="5">
        <f t="shared" si="608"/>
        <v>69813393.473999977</v>
      </c>
      <c r="AC104" s="5">
        <f t="shared" si="609"/>
        <v>238945.15113943009</v>
      </c>
      <c r="AD104" s="5">
        <v>-16870.529333333336</v>
      </c>
      <c r="AE104" s="5">
        <f t="shared" si="610"/>
        <v>69796522.944666639</v>
      </c>
      <c r="AF104" s="5">
        <f t="shared" si="611"/>
        <v>239687.13329756784</v>
      </c>
      <c r="AG104" s="5">
        <v>-16870.529333333336</v>
      </c>
      <c r="AH104" s="5">
        <f t="shared" si="612"/>
        <v>69779652.415333301</v>
      </c>
      <c r="AI104" s="5">
        <f t="shared" si="613"/>
        <v>239629.20548102233</v>
      </c>
      <c r="AJ104" s="5">
        <v>-16870.529333333336</v>
      </c>
      <c r="AK104" s="5">
        <f t="shared" si="614"/>
        <v>69762781.885999963</v>
      </c>
      <c r="AL104" s="5">
        <f t="shared" si="615"/>
        <v>239571.27766447669</v>
      </c>
      <c r="AM104" s="5">
        <v>-16870.529333333336</v>
      </c>
      <c r="AN104" s="5">
        <f t="shared" si="616"/>
        <v>69745911.356666625</v>
      </c>
      <c r="AO104" s="5">
        <f t="shared" si="617"/>
        <v>239513.34984793121</v>
      </c>
      <c r="AP104" s="5">
        <v>-16870.529333333336</v>
      </c>
      <c r="AQ104" s="5">
        <f t="shared" si="618"/>
        <v>69729040.827333286</v>
      </c>
      <c r="AR104" s="5">
        <f t="shared" si="619"/>
        <v>239455.42203138559</v>
      </c>
      <c r="AS104" s="5">
        <v>-16870.529333333336</v>
      </c>
      <c r="AT104" s="5">
        <f t="shared" si="620"/>
        <v>69712170.297999948</v>
      </c>
      <c r="AU104" s="5">
        <f t="shared" si="621"/>
        <v>239397.49421484012</v>
      </c>
      <c r="AV104" s="5">
        <v>-16870.529333333336</v>
      </c>
      <c r="AW104" s="5">
        <f t="shared" si="622"/>
        <v>69695299.76866661</v>
      </c>
      <c r="AX104" s="5">
        <f t="shared" si="623"/>
        <v>239339.5663982945</v>
      </c>
      <c r="AY104" s="5">
        <v>-16870.529333333336</v>
      </c>
      <c r="AZ104" s="5">
        <f t="shared" si="624"/>
        <v>69678429.239333272</v>
      </c>
      <c r="BA104" s="5">
        <f t="shared" si="625"/>
        <v>239281.63858174896</v>
      </c>
      <c r="BB104" s="5">
        <v>-16870.529333333336</v>
      </c>
      <c r="BC104" s="5">
        <f t="shared" si="626"/>
        <v>69661558.709999934</v>
      </c>
      <c r="BD104" s="5">
        <f t="shared" si="627"/>
        <v>239223.71076520337</v>
      </c>
      <c r="BE104" s="5">
        <v>-16870.529333333336</v>
      </c>
      <c r="BF104" s="5">
        <f t="shared" si="628"/>
        <v>69644688.180666596</v>
      </c>
      <c r="BG104" s="5">
        <f t="shared" si="629"/>
        <v>239165.78294865787</v>
      </c>
      <c r="BH104" s="5">
        <v>-16870.529333333336</v>
      </c>
      <c r="BI104" s="5">
        <f t="shared" si="630"/>
        <v>69627817.651333258</v>
      </c>
      <c r="BJ104" s="5">
        <f t="shared" si="631"/>
        <v>239107.85513211228</v>
      </c>
      <c r="BK104" s="5">
        <v>-16870.529333333336</v>
      </c>
      <c r="BL104" s="5">
        <f t="shared" si="632"/>
        <v>69610947.121999919</v>
      </c>
      <c r="BM104" s="5">
        <f t="shared" si="633"/>
        <v>239049.92731556678</v>
      </c>
      <c r="BN104" s="5">
        <v>-16870.529333333336</v>
      </c>
      <c r="BO104" s="5">
        <f t="shared" si="634"/>
        <v>69594076.592666581</v>
      </c>
      <c r="BP104" s="5">
        <f t="shared" si="635"/>
        <v>238991.99949902119</v>
      </c>
      <c r="BQ104" s="5">
        <v>-16870.529333333336</v>
      </c>
      <c r="BR104" s="5">
        <f t="shared" si="636"/>
        <v>69577206.063333243</v>
      </c>
      <c r="BS104" s="5">
        <f t="shared" si="637"/>
        <v>238934.07168247565</v>
      </c>
      <c r="BT104" s="5">
        <v>-16870.529333333336</v>
      </c>
      <c r="BU104" s="5">
        <f t="shared" si="638"/>
        <v>69560335.533999905</v>
      </c>
      <c r="BV104" s="5">
        <f t="shared" si="639"/>
        <v>238876.14386593006</v>
      </c>
      <c r="BW104" s="5">
        <v>-16870.529333333336</v>
      </c>
      <c r="BX104" s="5">
        <f t="shared" si="640"/>
        <v>69543465.004666567</v>
      </c>
      <c r="BY104" s="5">
        <f t="shared" si="641"/>
        <v>238818.21604938456</v>
      </c>
      <c r="BZ104" s="5">
        <v>-16870.529333333336</v>
      </c>
      <c r="CA104" s="5">
        <f t="shared" si="642"/>
        <v>69526594.475333229</v>
      </c>
      <c r="CB104" s="5">
        <f t="shared" si="643"/>
        <v>238760.28823283897</v>
      </c>
      <c r="CC104" s="5">
        <v>-16870.529333333336</v>
      </c>
      <c r="CD104" s="5">
        <f t="shared" si="644"/>
        <v>69509723.945999891</v>
      </c>
      <c r="CE104" s="5">
        <f t="shared" si="645"/>
        <v>238702.36041629346</v>
      </c>
      <c r="CF104" s="5">
        <v>-16870.529333333336</v>
      </c>
      <c r="CG104" s="5">
        <f t="shared" si="646"/>
        <v>69492853.416666552</v>
      </c>
      <c r="CH104" s="5">
        <f t="shared" si="647"/>
        <v>238644.43259974782</v>
      </c>
      <c r="CI104" s="5">
        <v>-16870.529333333336</v>
      </c>
      <c r="CJ104" s="5">
        <f t="shared" si="648"/>
        <v>69475982.887333214</v>
      </c>
      <c r="CK104" s="5">
        <f t="shared" si="649"/>
        <v>238586.50478320234</v>
      </c>
      <c r="CL104" s="5">
        <v>-16870.529333333336</v>
      </c>
      <c r="CM104" s="5">
        <f t="shared" si="650"/>
        <v>69459112.357999876</v>
      </c>
      <c r="CN104" s="5">
        <f t="shared" si="651"/>
        <v>238528.57696665672</v>
      </c>
      <c r="CO104" s="5">
        <v>-16870.529333333336</v>
      </c>
      <c r="CP104" s="5">
        <f t="shared" si="652"/>
        <v>69442241.828666538</v>
      </c>
      <c r="CQ104" s="5">
        <f t="shared" si="653"/>
        <v>238470.64915011125</v>
      </c>
      <c r="CR104" s="5">
        <v>-16870.529333333336</v>
      </c>
      <c r="CS104" s="5">
        <f t="shared" si="654"/>
        <v>69425371.2993332</v>
      </c>
      <c r="CT104" s="5">
        <f t="shared" si="655"/>
        <v>238412.72133356563</v>
      </c>
      <c r="CU104" s="5">
        <v>-16870.529333333336</v>
      </c>
      <c r="CV104" s="5">
        <f t="shared" si="656"/>
        <v>69408500.769999862</v>
      </c>
      <c r="CW104" s="5">
        <f t="shared" si="657"/>
        <v>238354.79351702009</v>
      </c>
      <c r="CX104" s="5">
        <v>-16870.529333333336</v>
      </c>
      <c r="CY104" s="5">
        <f t="shared" si="658"/>
        <v>69391630.240666524</v>
      </c>
      <c r="CZ104" s="5">
        <f t="shared" si="659"/>
        <v>238296.8657004745</v>
      </c>
      <c r="DA104" s="5">
        <v>-16870.529333333336</v>
      </c>
      <c r="DB104" s="5">
        <f t="shared" si="660"/>
        <v>69374759.711333185</v>
      </c>
      <c r="DC104" s="5">
        <f t="shared" si="661"/>
        <v>238238.937883929</v>
      </c>
      <c r="DD104" s="5">
        <v>-16870.529333333336</v>
      </c>
      <c r="DE104" s="5">
        <f t="shared" si="662"/>
        <v>69357889.181999847</v>
      </c>
      <c r="DF104" s="5">
        <f t="shared" si="663"/>
        <v>238181.01006738341</v>
      </c>
      <c r="DG104" s="5">
        <v>-16870.529333333336</v>
      </c>
      <c r="DH104" s="5">
        <f t="shared" si="664"/>
        <v>69341018.652666509</v>
      </c>
      <c r="DI104" s="5">
        <f t="shared" si="665"/>
        <v>238123.08225083791</v>
      </c>
      <c r="DJ104" s="5">
        <v>-16870.529333333336</v>
      </c>
      <c r="DK104" s="5">
        <f t="shared" si="666"/>
        <v>69324148.123333171</v>
      </c>
      <c r="DL104" s="5">
        <f t="shared" si="667"/>
        <v>238065.15443429232</v>
      </c>
      <c r="DM104" s="5">
        <v>-16870.529333333336</v>
      </c>
      <c r="DN104" s="5">
        <f t="shared" si="668"/>
        <v>69307277.593999833</v>
      </c>
      <c r="DO104" s="5">
        <f t="shared" si="669"/>
        <v>238007.22661774678</v>
      </c>
      <c r="DP104" s="5">
        <v>-16870.529333333336</v>
      </c>
      <c r="DQ104" s="5">
        <f t="shared" si="670"/>
        <v>69290407.064666495</v>
      </c>
      <c r="DR104" s="5">
        <f t="shared" si="671"/>
        <v>237949.29880120119</v>
      </c>
      <c r="DS104" s="5">
        <v>-16870.529333333336</v>
      </c>
      <c r="DT104" s="5">
        <f t="shared" si="672"/>
        <v>69273536.535333157</v>
      </c>
      <c r="DU104" s="5">
        <f t="shared" si="673"/>
        <v>237891.37098465569</v>
      </c>
      <c r="DV104" s="5">
        <v>-16870.529333333336</v>
      </c>
      <c r="DW104" s="5">
        <f t="shared" si="674"/>
        <v>69256666.005999818</v>
      </c>
      <c r="DX104" s="5">
        <f t="shared" si="675"/>
        <v>237833.4431681101</v>
      </c>
      <c r="DY104" s="5">
        <v>-16870.529333333336</v>
      </c>
      <c r="DZ104" s="5">
        <f t="shared" si="676"/>
        <v>69239795.47666648</v>
      </c>
      <c r="EA104" s="5">
        <f t="shared" si="677"/>
        <v>237775.51535156459</v>
      </c>
      <c r="EB104" s="5">
        <v>-16870.529333333336</v>
      </c>
      <c r="EC104" s="5">
        <f t="shared" si="678"/>
        <v>69222924.947333142</v>
      </c>
      <c r="ED104" s="5">
        <f t="shared" si="679"/>
        <v>237717.58753501895</v>
      </c>
      <c r="EE104" s="5">
        <v>-16870.529333333336</v>
      </c>
      <c r="EF104" s="5">
        <f t="shared" si="680"/>
        <v>69206054.417999804</v>
      </c>
      <c r="EG104" s="5">
        <f t="shared" si="681"/>
        <v>237659.65971847347</v>
      </c>
      <c r="EI104" s="138">
        <f t="shared" ca="1" si="682"/>
        <v>2864080.7580962479</v>
      </c>
      <c r="EJ104" s="138">
        <f t="shared" ca="1" si="683"/>
        <v>-8341.6055825599469</v>
      </c>
      <c r="EK104" s="138">
        <f t="shared" ca="1" si="684"/>
        <v>2855739.152513688</v>
      </c>
    </row>
    <row r="105" spans="1:141" x14ac:dyDescent="0.2">
      <c r="A105" s="109" t="s">
        <v>79</v>
      </c>
      <c r="B105" s="8" t="str">
        <f t="shared" si="685"/>
        <v>CAGW</v>
      </c>
      <c r="C105" s="8" t="s">
        <v>15</v>
      </c>
      <c r="D105" s="109" t="s">
        <v>115</v>
      </c>
      <c r="E105" s="109" t="s">
        <v>116</v>
      </c>
      <c r="F105" s="109" t="str">
        <f t="shared" si="686"/>
        <v>AINTPCAGW</v>
      </c>
      <c r="G105" s="109" t="str">
        <f t="shared" si="687"/>
        <v>INTPCAGW</v>
      </c>
      <c r="H105" s="15"/>
      <c r="I105" s="15">
        <v>1.7828922792076509E-2</v>
      </c>
      <c r="J105" s="5">
        <v>29296315.809999999</v>
      </c>
      <c r="K105" s="5">
        <f t="shared" si="597"/>
        <v>43526.812722398361</v>
      </c>
      <c r="L105" s="5">
        <v>-1398.8408333333334</v>
      </c>
      <c r="M105" s="5">
        <f t="shared" si="598"/>
        <v>29294916.969166666</v>
      </c>
      <c r="N105" s="5">
        <f t="shared" si="599"/>
        <v>43525.773563014372</v>
      </c>
      <c r="O105" s="5">
        <v>-1398.8408333333334</v>
      </c>
      <c r="P105" s="5">
        <f t="shared" si="600"/>
        <v>29293518.128333334</v>
      </c>
      <c r="Q105" s="5">
        <f t="shared" si="601"/>
        <v>43523.695244246373</v>
      </c>
      <c r="R105" s="5">
        <v>-1398.8408333333334</v>
      </c>
      <c r="S105" s="5">
        <f t="shared" si="602"/>
        <v>29292119.287500001</v>
      </c>
      <c r="T105" s="5">
        <f t="shared" si="603"/>
        <v>43521.616925478389</v>
      </c>
      <c r="U105" s="5">
        <v>-1398.8408333333334</v>
      </c>
      <c r="V105" s="5">
        <f t="shared" si="604"/>
        <v>29290720.446666669</v>
      </c>
      <c r="W105" s="5">
        <f t="shared" si="605"/>
        <v>43519.53860671039</v>
      </c>
      <c r="X105" s="5">
        <v>-1398.8408333333334</v>
      </c>
      <c r="Y105" s="5">
        <f t="shared" si="606"/>
        <v>29289321.605833337</v>
      </c>
      <c r="Z105" s="5">
        <f t="shared" si="607"/>
        <v>43517.460287942406</v>
      </c>
      <c r="AA105" s="5">
        <v>-1398.8408333333334</v>
      </c>
      <c r="AB105" s="5">
        <f t="shared" si="608"/>
        <v>29287922.765000004</v>
      </c>
      <c r="AC105" s="5">
        <f t="shared" si="609"/>
        <v>43515.381969174414</v>
      </c>
      <c r="AD105" s="5">
        <v>-1398.8408333333334</v>
      </c>
      <c r="AE105" s="5">
        <f t="shared" si="610"/>
        <v>29286523.924166672</v>
      </c>
      <c r="AF105" s="5">
        <f t="shared" si="611"/>
        <v>43513.303650406429</v>
      </c>
      <c r="AG105" s="5">
        <v>-1398.8408333333334</v>
      </c>
      <c r="AH105" s="5">
        <f t="shared" si="612"/>
        <v>29285125.08333334</v>
      </c>
      <c r="AI105" s="5">
        <f t="shared" si="613"/>
        <v>43511.22533163843</v>
      </c>
      <c r="AJ105" s="5">
        <v>-1398.8408333333334</v>
      </c>
      <c r="AK105" s="5">
        <f t="shared" si="614"/>
        <v>29283726.242500007</v>
      </c>
      <c r="AL105" s="5">
        <f t="shared" si="615"/>
        <v>43509.147012870446</v>
      </c>
      <c r="AM105" s="5">
        <v>-1398.8408333333334</v>
      </c>
      <c r="AN105" s="5">
        <f t="shared" si="616"/>
        <v>29282327.401666675</v>
      </c>
      <c r="AO105" s="5">
        <f t="shared" si="617"/>
        <v>43507.068694102447</v>
      </c>
      <c r="AP105" s="5">
        <v>-1398.8408333333334</v>
      </c>
      <c r="AQ105" s="5">
        <f t="shared" si="618"/>
        <v>29280928.560833342</v>
      </c>
      <c r="AR105" s="5">
        <f t="shared" si="619"/>
        <v>43504.990375334462</v>
      </c>
      <c r="AS105" s="5">
        <v>-1398.8408333333334</v>
      </c>
      <c r="AT105" s="5">
        <f t="shared" si="620"/>
        <v>29279529.72000001</v>
      </c>
      <c r="AU105" s="5">
        <f t="shared" si="621"/>
        <v>43502.912056566471</v>
      </c>
      <c r="AV105" s="5">
        <v>-1398.8408333333334</v>
      </c>
      <c r="AW105" s="5">
        <f t="shared" si="622"/>
        <v>29278130.879166678</v>
      </c>
      <c r="AX105" s="5">
        <f t="shared" si="623"/>
        <v>43500.833737798479</v>
      </c>
      <c r="AY105" s="5">
        <v>-1398.8408333333334</v>
      </c>
      <c r="AZ105" s="5">
        <f t="shared" si="624"/>
        <v>29276732.038333345</v>
      </c>
      <c r="BA105" s="5">
        <f t="shared" si="625"/>
        <v>43498.755419030487</v>
      </c>
      <c r="BB105" s="5">
        <v>-1398.8408333333334</v>
      </c>
      <c r="BC105" s="5">
        <f t="shared" si="626"/>
        <v>29275333.197500013</v>
      </c>
      <c r="BD105" s="5">
        <f t="shared" si="627"/>
        <v>43496.677100262503</v>
      </c>
      <c r="BE105" s="5">
        <v>-1398.8408333333334</v>
      </c>
      <c r="BF105" s="5">
        <f t="shared" si="628"/>
        <v>29273934.35666668</v>
      </c>
      <c r="BG105" s="5">
        <f t="shared" si="629"/>
        <v>43494.598781494504</v>
      </c>
      <c r="BH105" s="5">
        <v>-1398.8408333333334</v>
      </c>
      <c r="BI105" s="5">
        <f t="shared" si="630"/>
        <v>29272535.515833348</v>
      </c>
      <c r="BJ105" s="5">
        <f t="shared" si="631"/>
        <v>43492.520462726519</v>
      </c>
      <c r="BK105" s="5">
        <v>-1398.8408333333334</v>
      </c>
      <c r="BL105" s="5">
        <f t="shared" si="632"/>
        <v>29271136.675000016</v>
      </c>
      <c r="BM105" s="5">
        <f t="shared" si="633"/>
        <v>43490.44214395852</v>
      </c>
      <c r="BN105" s="5">
        <v>-1398.8408333333334</v>
      </c>
      <c r="BO105" s="5">
        <f t="shared" si="634"/>
        <v>29269737.834166683</v>
      </c>
      <c r="BP105" s="5">
        <f t="shared" si="635"/>
        <v>43488.363825190543</v>
      </c>
      <c r="BQ105" s="5">
        <v>-1398.8408333333334</v>
      </c>
      <c r="BR105" s="5">
        <f t="shared" si="636"/>
        <v>29268338.993333351</v>
      </c>
      <c r="BS105" s="5">
        <f t="shared" si="637"/>
        <v>43486.285506422544</v>
      </c>
      <c r="BT105" s="5">
        <v>-1398.8408333333334</v>
      </c>
      <c r="BU105" s="5">
        <f t="shared" si="638"/>
        <v>29266940.152500018</v>
      </c>
      <c r="BV105" s="5">
        <f t="shared" si="639"/>
        <v>43484.20718765456</v>
      </c>
      <c r="BW105" s="5">
        <v>-1398.8408333333334</v>
      </c>
      <c r="BX105" s="5">
        <f t="shared" si="640"/>
        <v>29265541.311666686</v>
      </c>
      <c r="BY105" s="5">
        <f t="shared" si="641"/>
        <v>43482.128868886561</v>
      </c>
      <c r="BZ105" s="5">
        <v>-1398.8408333333334</v>
      </c>
      <c r="CA105" s="5">
        <f t="shared" si="642"/>
        <v>29264142.470833354</v>
      </c>
      <c r="CB105" s="5">
        <f t="shared" si="643"/>
        <v>43480.050550118576</v>
      </c>
      <c r="CC105" s="5">
        <v>-1398.8408333333334</v>
      </c>
      <c r="CD105" s="5">
        <f t="shared" si="644"/>
        <v>29262743.630000021</v>
      </c>
      <c r="CE105" s="5">
        <f t="shared" si="645"/>
        <v>43477.972231350584</v>
      </c>
      <c r="CF105" s="5">
        <v>-1398.8408333333334</v>
      </c>
      <c r="CG105" s="5">
        <f t="shared" si="646"/>
        <v>29261344.789166689</v>
      </c>
      <c r="CH105" s="5">
        <f t="shared" si="647"/>
        <v>43475.893912582593</v>
      </c>
      <c r="CI105" s="5">
        <v>-1398.8408333333334</v>
      </c>
      <c r="CJ105" s="5">
        <f t="shared" si="648"/>
        <v>29259945.948333357</v>
      </c>
      <c r="CK105" s="5">
        <f t="shared" si="649"/>
        <v>43473.815593814601</v>
      </c>
      <c r="CL105" s="5">
        <v>-1398.8408333333334</v>
      </c>
      <c r="CM105" s="5">
        <f t="shared" si="650"/>
        <v>29258547.107500024</v>
      </c>
      <c r="CN105" s="5">
        <f t="shared" si="651"/>
        <v>43471.737275046617</v>
      </c>
      <c r="CO105" s="5">
        <v>-1398.8408333333334</v>
      </c>
      <c r="CP105" s="5">
        <f t="shared" si="652"/>
        <v>29257148.266666692</v>
      </c>
      <c r="CQ105" s="5">
        <f t="shared" si="653"/>
        <v>43469.658956278618</v>
      </c>
      <c r="CR105" s="5">
        <v>-1398.8408333333334</v>
      </c>
      <c r="CS105" s="5">
        <f t="shared" si="654"/>
        <v>29255749.425833359</v>
      </c>
      <c r="CT105" s="5">
        <f t="shared" si="655"/>
        <v>43467.580637510633</v>
      </c>
      <c r="CU105" s="5">
        <v>-1398.8408333333334</v>
      </c>
      <c r="CV105" s="5">
        <f t="shared" si="656"/>
        <v>29254350.585000027</v>
      </c>
      <c r="CW105" s="5">
        <f t="shared" si="657"/>
        <v>43465.502318742634</v>
      </c>
      <c r="CX105" s="5">
        <v>-1398.8408333333334</v>
      </c>
      <c r="CY105" s="5">
        <f t="shared" si="658"/>
        <v>29252951.744166695</v>
      </c>
      <c r="CZ105" s="5">
        <f t="shared" si="659"/>
        <v>43463.423999974657</v>
      </c>
      <c r="DA105" s="5">
        <v>-1398.8408333333334</v>
      </c>
      <c r="DB105" s="5">
        <f t="shared" si="660"/>
        <v>29251552.903333362</v>
      </c>
      <c r="DC105" s="5">
        <f t="shared" si="661"/>
        <v>43461.345681206658</v>
      </c>
      <c r="DD105" s="5">
        <v>-1398.8408333333334</v>
      </c>
      <c r="DE105" s="5">
        <f t="shared" si="662"/>
        <v>29250154.06250003</v>
      </c>
      <c r="DF105" s="5">
        <f t="shared" si="663"/>
        <v>43459.267362438673</v>
      </c>
      <c r="DG105" s="5">
        <v>-1398.8408333333334</v>
      </c>
      <c r="DH105" s="5">
        <f t="shared" si="664"/>
        <v>29248755.221666697</v>
      </c>
      <c r="DI105" s="5">
        <f t="shared" si="665"/>
        <v>43457.189043670674</v>
      </c>
      <c r="DJ105" s="5">
        <v>-1398.8408333333334</v>
      </c>
      <c r="DK105" s="5">
        <f t="shared" si="666"/>
        <v>29247356.380833365</v>
      </c>
      <c r="DL105" s="5">
        <f t="shared" si="667"/>
        <v>43455.11072490269</v>
      </c>
      <c r="DM105" s="5">
        <v>-1398.8408333333334</v>
      </c>
      <c r="DN105" s="5">
        <f t="shared" si="668"/>
        <v>29245957.540000033</v>
      </c>
      <c r="DO105" s="5">
        <f t="shared" si="669"/>
        <v>43453.032406134698</v>
      </c>
      <c r="DP105" s="5">
        <v>-1398.8408333333334</v>
      </c>
      <c r="DQ105" s="5">
        <f t="shared" si="670"/>
        <v>29244558.6991667</v>
      </c>
      <c r="DR105" s="5">
        <f t="shared" si="671"/>
        <v>43450.954087366707</v>
      </c>
      <c r="DS105" s="5">
        <v>-1398.8408333333334</v>
      </c>
      <c r="DT105" s="5">
        <f t="shared" si="672"/>
        <v>29243159.858333368</v>
      </c>
      <c r="DU105" s="5">
        <f t="shared" si="673"/>
        <v>43448.875768598715</v>
      </c>
      <c r="DV105" s="5">
        <v>-1398.8408333333334</v>
      </c>
      <c r="DW105" s="5">
        <f t="shared" si="674"/>
        <v>29241761.017500035</v>
      </c>
      <c r="DX105" s="5">
        <f t="shared" si="675"/>
        <v>43446.797449830723</v>
      </c>
      <c r="DY105" s="5">
        <v>-1398.8408333333334</v>
      </c>
      <c r="DZ105" s="5">
        <f t="shared" si="676"/>
        <v>29240362.176666703</v>
      </c>
      <c r="EA105" s="5">
        <f t="shared" si="677"/>
        <v>43444.719131062731</v>
      </c>
      <c r="EB105" s="5">
        <v>-1398.8408333333334</v>
      </c>
      <c r="EC105" s="5">
        <f t="shared" si="678"/>
        <v>29238963.335833371</v>
      </c>
      <c r="ED105" s="5">
        <f t="shared" si="679"/>
        <v>43442.640812294747</v>
      </c>
      <c r="EE105" s="5">
        <v>-1398.8408333333334</v>
      </c>
      <c r="EF105" s="5">
        <f t="shared" si="680"/>
        <v>29237564.495000038</v>
      </c>
      <c r="EG105" s="5">
        <f t="shared" si="681"/>
        <v>43440.562493526748</v>
      </c>
      <c r="EI105" s="138">
        <f t="shared" ca="1" si="682"/>
        <v>521723.19686359912</v>
      </c>
      <c r="EJ105" s="138">
        <f t="shared" ca="1" si="683"/>
        <v>-299.27790259069297</v>
      </c>
      <c r="EK105" s="138">
        <f ca="1">SUMIF($CY$6:$EG$7,"Depreciation Expense",$CY105:$EG105)</f>
        <v>521423.91896100843</v>
      </c>
    </row>
    <row r="106" spans="1:141" x14ac:dyDescent="0.2">
      <c r="A106" s="109" t="s">
        <v>109</v>
      </c>
      <c r="B106" s="8" t="str">
        <f t="shared" si="685"/>
        <v>SO</v>
      </c>
      <c r="C106" s="8" t="s">
        <v>42</v>
      </c>
      <c r="D106" s="109" t="s">
        <v>115</v>
      </c>
      <c r="E106" s="109" t="s">
        <v>116</v>
      </c>
      <c r="F106" s="109" t="str">
        <f t="shared" si="686"/>
        <v>AINTPSO</v>
      </c>
      <c r="G106" s="109" t="str">
        <f t="shared" si="687"/>
        <v>INTPSO</v>
      </c>
      <c r="H106" s="15"/>
      <c r="I106" s="15">
        <v>7.0850415660855592E-2</v>
      </c>
      <c r="J106" s="5">
        <v>451886805.00999999</v>
      </c>
      <c r="K106" s="5">
        <f t="shared" si="597"/>
        <v>2668030.6638845415</v>
      </c>
      <c r="L106" s="5">
        <v>15136162.185333334</v>
      </c>
      <c r="M106" s="5">
        <f t="shared" si="598"/>
        <v>467022967.1953333</v>
      </c>
      <c r="N106" s="5">
        <f t="shared" si="599"/>
        <v>2712714.1381487497</v>
      </c>
      <c r="O106" s="5">
        <v>11107123.775333334</v>
      </c>
      <c r="P106" s="5">
        <f t="shared" si="600"/>
        <v>478130090.97066665</v>
      </c>
      <c r="Q106" s="5">
        <f t="shared" si="601"/>
        <v>2790186.9597579134</v>
      </c>
      <c r="R106" s="5">
        <v>6964038.0953333341</v>
      </c>
      <c r="S106" s="5">
        <f t="shared" si="602"/>
        <v>485094129.06599998</v>
      </c>
      <c r="T106" s="5">
        <f t="shared" si="603"/>
        <v>2843534.8485083859</v>
      </c>
      <c r="U106" s="5">
        <v>1633496.9053333334</v>
      </c>
      <c r="V106" s="5">
        <f t="shared" si="604"/>
        <v>486727625.97133332</v>
      </c>
      <c r="W106" s="5">
        <f t="shared" si="605"/>
        <v>2868915.6371940519</v>
      </c>
      <c r="X106" s="5">
        <v>2392375.8453333341</v>
      </c>
      <c r="Y106" s="5">
        <f t="shared" si="606"/>
        <v>489120001.81666666</v>
      </c>
      <c r="Z106" s="5">
        <f t="shared" si="607"/>
        <v>2880800.4187683207</v>
      </c>
      <c r="AA106" s="5">
        <v>-1188013.6746666664</v>
      </c>
      <c r="AB106" s="5">
        <f t="shared" si="608"/>
        <v>487931988.14200002</v>
      </c>
      <c r="AC106" s="5">
        <f t="shared" si="609"/>
        <v>2884355.8171182349</v>
      </c>
      <c r="AD106" s="5">
        <v>49995.606346783461</v>
      </c>
      <c r="AE106" s="5">
        <f t="shared" si="610"/>
        <v>487981983.74834681</v>
      </c>
      <c r="AF106" s="5">
        <f t="shared" si="611"/>
        <v>2880996.2732361504</v>
      </c>
      <c r="AG106" s="5">
        <v>1522518.4563681439</v>
      </c>
      <c r="AH106" s="5">
        <f t="shared" si="612"/>
        <v>489504502.20471495</v>
      </c>
      <c r="AI106" s="5">
        <f t="shared" si="613"/>
        <v>2885638.493026813</v>
      </c>
      <c r="AJ106" s="5">
        <v>6521229.8713454828</v>
      </c>
      <c r="AK106" s="5">
        <f t="shared" si="614"/>
        <v>496025732.07606041</v>
      </c>
      <c r="AL106" s="5">
        <f t="shared" si="615"/>
        <v>2909384.4477138887</v>
      </c>
      <c r="AM106" s="5">
        <v>2242847.62142698</v>
      </c>
      <c r="AN106" s="5">
        <f t="shared" si="616"/>
        <v>498268579.69748741</v>
      </c>
      <c r="AO106" s="5">
        <f t="shared" si="617"/>
        <v>2935256.8865991756</v>
      </c>
      <c r="AP106" s="5">
        <v>1744836.1652185835</v>
      </c>
      <c r="AQ106" s="5">
        <f t="shared" si="618"/>
        <v>500013415.86270601</v>
      </c>
      <c r="AR106" s="5">
        <f t="shared" si="619"/>
        <v>2947028.9305078373</v>
      </c>
      <c r="AS106" s="5">
        <v>6145898.5457289536</v>
      </c>
      <c r="AT106" s="5">
        <f t="shared" si="620"/>
        <v>506159314.40843499</v>
      </c>
      <c r="AU106" s="5">
        <f t="shared" si="621"/>
        <v>2970323.1735970117</v>
      </c>
      <c r="AV106" s="5">
        <v>8224765.8152277339</v>
      </c>
      <c r="AW106" s="5">
        <f t="shared" si="622"/>
        <v>514384080.22366273</v>
      </c>
      <c r="AX106" s="5">
        <f t="shared" si="623"/>
        <v>3012746.8212343627</v>
      </c>
      <c r="AY106" s="5">
        <v>1909320.1907804536</v>
      </c>
      <c r="AZ106" s="5">
        <f t="shared" si="624"/>
        <v>516293400.41444319</v>
      </c>
      <c r="BA106" s="5">
        <f t="shared" si="625"/>
        <v>3042663.6631455519</v>
      </c>
      <c r="BB106" s="5">
        <v>2762739.9382921038</v>
      </c>
      <c r="BC106" s="5">
        <f t="shared" si="626"/>
        <v>519056140.35273528</v>
      </c>
      <c r="BD106" s="5">
        <f t="shared" si="627"/>
        <v>3056456.0549012725</v>
      </c>
      <c r="BE106" s="5">
        <v>1893327.0515772437</v>
      </c>
      <c r="BF106" s="5">
        <f t="shared" si="628"/>
        <v>520949467.40431255</v>
      </c>
      <c r="BG106" s="5">
        <f t="shared" si="629"/>
        <v>3070201.2333003157</v>
      </c>
      <c r="BH106" s="5">
        <v>2071110.2418765335</v>
      </c>
      <c r="BI106" s="5">
        <f t="shared" si="630"/>
        <v>523020577.64618909</v>
      </c>
      <c r="BJ106" s="5">
        <f t="shared" si="631"/>
        <v>3081904.6512212572</v>
      </c>
      <c r="BK106" s="5">
        <v>15220977.311417693</v>
      </c>
      <c r="BL106" s="5">
        <f t="shared" si="632"/>
        <v>538241554.95760679</v>
      </c>
      <c r="BM106" s="5">
        <f t="shared" si="633"/>
        <v>3132952.6341710407</v>
      </c>
      <c r="BN106" s="5">
        <v>3205555.1928745732</v>
      </c>
      <c r="BO106" s="5">
        <f t="shared" si="634"/>
        <v>541447110.15048134</v>
      </c>
      <c r="BP106" s="5">
        <f t="shared" si="635"/>
        <v>3187349.6128009311</v>
      </c>
      <c r="BQ106" s="5">
        <v>2187607.0750082843</v>
      </c>
      <c r="BR106" s="5">
        <f t="shared" si="636"/>
        <v>543634717.22548962</v>
      </c>
      <c r="BS106" s="5">
        <f t="shared" si="637"/>
        <v>3203270.7706511784</v>
      </c>
      <c r="BT106" s="5">
        <v>10730408.800507655</v>
      </c>
      <c r="BU106" s="5">
        <f t="shared" si="638"/>
        <v>554365126.02599728</v>
      </c>
      <c r="BV106" s="5">
        <f t="shared" si="639"/>
        <v>3241406.0537467548</v>
      </c>
      <c r="BW106" s="5">
        <v>2477681.3592725145</v>
      </c>
      <c r="BX106" s="5">
        <f t="shared" si="640"/>
        <v>556842807.38526976</v>
      </c>
      <c r="BY106" s="5">
        <f t="shared" si="641"/>
        <v>3280397.6653261925</v>
      </c>
      <c r="BZ106" s="5">
        <v>768805.15661976347</v>
      </c>
      <c r="CA106" s="5">
        <f t="shared" si="642"/>
        <v>557611612.54188955</v>
      </c>
      <c r="CB106" s="5">
        <f t="shared" si="643"/>
        <v>3289981.6202882058</v>
      </c>
      <c r="CC106" s="5">
        <v>5573861.2732466068</v>
      </c>
      <c r="CD106" s="5">
        <f t="shared" si="644"/>
        <v>563185473.81513619</v>
      </c>
      <c r="CE106" s="5">
        <f t="shared" si="645"/>
        <v>3308705.8099946305</v>
      </c>
      <c r="CF106" s="5">
        <v>1027227.4687687038</v>
      </c>
      <c r="CG106" s="5">
        <f t="shared" si="646"/>
        <v>564212701.28390491</v>
      </c>
      <c r="CH106" s="5">
        <f t="shared" si="647"/>
        <v>3328192.8883773796</v>
      </c>
      <c r="CI106" s="5">
        <v>3485962.4319017529</v>
      </c>
      <c r="CJ106" s="5">
        <f t="shared" si="648"/>
        <v>567698663.71580672</v>
      </c>
      <c r="CK106" s="5">
        <f t="shared" si="649"/>
        <v>3341516.2792281662</v>
      </c>
      <c r="CL106" s="5">
        <v>2456160.857846803</v>
      </c>
      <c r="CM106" s="5">
        <f t="shared" si="650"/>
        <v>570154824.57365358</v>
      </c>
      <c r="CN106" s="5">
        <f t="shared" si="651"/>
        <v>3359058.0252692807</v>
      </c>
      <c r="CO106" s="5">
        <v>939558.3959258534</v>
      </c>
      <c r="CP106" s="5">
        <f t="shared" si="652"/>
        <v>571094382.96957946</v>
      </c>
      <c r="CQ106" s="5">
        <f t="shared" si="653"/>
        <v>3369082.5302941711</v>
      </c>
      <c r="CR106" s="5">
        <v>2653221.1801293464</v>
      </c>
      <c r="CS106" s="5">
        <f t="shared" si="654"/>
        <v>573747604.14970875</v>
      </c>
      <c r="CT106" s="5">
        <f t="shared" si="655"/>
        <v>3379688.7772250604</v>
      </c>
      <c r="CU106" s="5">
        <v>5639725.5105944518</v>
      </c>
      <c r="CV106" s="5">
        <f t="shared" si="656"/>
        <v>579387329.66030324</v>
      </c>
      <c r="CW106" s="5">
        <f t="shared" si="657"/>
        <v>3404170.3905621893</v>
      </c>
      <c r="CX106" s="5">
        <v>3731385.0525480732</v>
      </c>
      <c r="CY106" s="5">
        <f t="shared" si="658"/>
        <v>583118714.71285129</v>
      </c>
      <c r="CZ106" s="5">
        <f t="shared" si="659"/>
        <v>3431834.8521706271</v>
      </c>
      <c r="DA106" s="5">
        <v>1386233.2704127536</v>
      </c>
      <c r="DB106" s="5">
        <f t="shared" si="660"/>
        <v>584504947.98326409</v>
      </c>
      <c r="DC106" s="5">
        <f t="shared" si="661"/>
        <v>3446942.576561268</v>
      </c>
      <c r="DD106" s="5">
        <v>1649217.8496142838</v>
      </c>
      <c r="DE106" s="5">
        <f t="shared" si="662"/>
        <v>586154165.83287835</v>
      </c>
      <c r="DF106" s="5">
        <f t="shared" si="663"/>
        <v>3455903.5337934401</v>
      </c>
      <c r="DG106" s="5">
        <v>1287250.2371230135</v>
      </c>
      <c r="DH106" s="5">
        <f t="shared" si="664"/>
        <v>587441416.07000136</v>
      </c>
      <c r="DI106" s="5">
        <f t="shared" si="665"/>
        <v>3464572.2831484466</v>
      </c>
      <c r="DJ106" s="5">
        <v>321805.64212163549</v>
      </c>
      <c r="DK106" s="5">
        <f t="shared" si="666"/>
        <v>587763221.71212304</v>
      </c>
      <c r="DL106" s="5">
        <f t="shared" si="667"/>
        <v>3469322.378059532</v>
      </c>
      <c r="DM106" s="5">
        <v>3877699.3589220056</v>
      </c>
      <c r="DN106" s="5">
        <f t="shared" si="668"/>
        <v>591640921.07104504</v>
      </c>
      <c r="DO106" s="5">
        <f t="shared" si="669"/>
        <v>3481719.7395134387</v>
      </c>
      <c r="DP106" s="5">
        <v>1088024.5631326737</v>
      </c>
      <c r="DQ106" s="5">
        <f t="shared" si="670"/>
        <v>592728945.63417768</v>
      </c>
      <c r="DR106" s="5">
        <f t="shared" si="671"/>
        <v>3496379.0563440477</v>
      </c>
      <c r="DS106" s="5">
        <v>239482.80385970045</v>
      </c>
      <c r="DT106" s="5">
        <f t="shared" si="672"/>
        <v>592968428.4380374</v>
      </c>
      <c r="DU106" s="5">
        <f t="shared" si="673"/>
        <v>3500297.9917083923</v>
      </c>
      <c r="DV106" s="5">
        <v>145569761.57195246</v>
      </c>
      <c r="DW106" s="5">
        <f t="shared" si="674"/>
        <v>738538190.00998986</v>
      </c>
      <c r="DX106" s="5">
        <f t="shared" si="675"/>
        <v>3930741.5571759571</v>
      </c>
      <c r="DY106" s="5">
        <v>78222.565999581479</v>
      </c>
      <c r="DZ106" s="5">
        <f t="shared" si="676"/>
        <v>738616412.57598948</v>
      </c>
      <c r="EA106" s="5">
        <f t="shared" si="677"/>
        <v>4360709.0661901077</v>
      </c>
      <c r="EB106" s="5">
        <v>1290858.9070716915</v>
      </c>
      <c r="EC106" s="5">
        <f t="shared" si="678"/>
        <v>739907271.48306119</v>
      </c>
      <c r="ED106" s="5">
        <f t="shared" si="679"/>
        <v>4364750.7325001359</v>
      </c>
      <c r="EE106" s="5">
        <v>36138698.349106446</v>
      </c>
      <c r="EF106" s="5">
        <f t="shared" si="680"/>
        <v>776045969.83216763</v>
      </c>
      <c r="EG106" s="5">
        <f t="shared" si="681"/>
        <v>4475246.5529002203</v>
      </c>
      <c r="EI106" s="138">
        <f t="shared" ca="1" si="682"/>
        <v>39692820.423764147</v>
      </c>
      <c r="EJ106" s="138">
        <f t="shared" ca="1" si="683"/>
        <v>5185599.8963014632</v>
      </c>
      <c r="EK106" s="138">
        <f t="shared" ref="EK106:EK120" ca="1" si="688">SUMIF($CY$6:$EG$7,"Depreciation Expense",$CY106:$EG106)</f>
        <v>44878420.32006561</v>
      </c>
    </row>
    <row r="107" spans="1:141" x14ac:dyDescent="0.2">
      <c r="A107" s="109" t="s">
        <v>80</v>
      </c>
      <c r="B107" s="8" t="str">
        <f t="shared" si="685"/>
        <v>SG-P</v>
      </c>
      <c r="C107" s="8" t="s">
        <v>21</v>
      </c>
      <c r="D107" s="109" t="s">
        <v>115</v>
      </c>
      <c r="E107" s="109" t="s">
        <v>116</v>
      </c>
      <c r="F107" s="109" t="str">
        <f t="shared" si="686"/>
        <v>AINTPSG-P</v>
      </c>
      <c r="G107" s="109" t="str">
        <f t="shared" si="687"/>
        <v>INTPSG-P</v>
      </c>
      <c r="H107" s="15"/>
      <c r="I107" s="15">
        <v>2.5928575803631258E-2</v>
      </c>
      <c r="J107" s="5">
        <v>103455074.83</v>
      </c>
      <c r="K107" s="5">
        <f t="shared" si="597"/>
        <v>223536.89583333326</v>
      </c>
      <c r="L107" s="5">
        <v>-4665.5863333333336</v>
      </c>
      <c r="M107" s="5">
        <f t="shared" si="598"/>
        <v>103450409.24366666</v>
      </c>
      <c r="N107" s="5">
        <f t="shared" si="599"/>
        <v>223531.85533296192</v>
      </c>
      <c r="O107" s="5">
        <v>-4665.5863333333336</v>
      </c>
      <c r="P107" s="5">
        <f t="shared" si="600"/>
        <v>103445743.65733333</v>
      </c>
      <c r="Q107" s="5">
        <f t="shared" si="601"/>
        <v>223521.77433221924</v>
      </c>
      <c r="R107" s="5">
        <v>-4665.5863333333336</v>
      </c>
      <c r="S107" s="5">
        <f t="shared" si="602"/>
        <v>103441078.07099999</v>
      </c>
      <c r="T107" s="5">
        <f t="shared" si="603"/>
        <v>223511.69333147653</v>
      </c>
      <c r="U107" s="5">
        <v>-4665.5863333333336</v>
      </c>
      <c r="V107" s="5">
        <f t="shared" si="604"/>
        <v>103436412.48466666</v>
      </c>
      <c r="W107" s="5">
        <f t="shared" si="605"/>
        <v>223501.61233073383</v>
      </c>
      <c r="X107" s="5">
        <v>-4665.5863333333336</v>
      </c>
      <c r="Y107" s="5">
        <f t="shared" si="606"/>
        <v>103431746.89833333</v>
      </c>
      <c r="Z107" s="5">
        <f t="shared" si="607"/>
        <v>223491.53132999118</v>
      </c>
      <c r="AA107" s="5">
        <v>-4665.5863333333336</v>
      </c>
      <c r="AB107" s="5">
        <f t="shared" si="608"/>
        <v>103427081.31199999</v>
      </c>
      <c r="AC107" s="5">
        <f t="shared" si="609"/>
        <v>223481.45032924847</v>
      </c>
      <c r="AD107" s="5">
        <v>-4665.5863333333336</v>
      </c>
      <c r="AE107" s="5">
        <f t="shared" si="610"/>
        <v>103422415.72566666</v>
      </c>
      <c r="AF107" s="5">
        <f t="shared" si="611"/>
        <v>223471.3693285058</v>
      </c>
      <c r="AG107" s="5">
        <v>-4665.5863333333336</v>
      </c>
      <c r="AH107" s="5">
        <f t="shared" si="612"/>
        <v>103417750.13933332</v>
      </c>
      <c r="AI107" s="5">
        <f t="shared" si="613"/>
        <v>223461.28832776309</v>
      </c>
      <c r="AJ107" s="5">
        <v>-4665.5863333333336</v>
      </c>
      <c r="AK107" s="5">
        <f t="shared" si="614"/>
        <v>103413084.55299999</v>
      </c>
      <c r="AL107" s="5">
        <f t="shared" si="615"/>
        <v>223451.20732702044</v>
      </c>
      <c r="AM107" s="5">
        <v>-4665.5863333333336</v>
      </c>
      <c r="AN107" s="5">
        <f t="shared" si="616"/>
        <v>103408418.96666665</v>
      </c>
      <c r="AO107" s="5">
        <f t="shared" si="617"/>
        <v>223441.12632627774</v>
      </c>
      <c r="AP107" s="5">
        <v>-4665.5863333333336</v>
      </c>
      <c r="AQ107" s="5">
        <f t="shared" si="618"/>
        <v>103403753.38033332</v>
      </c>
      <c r="AR107" s="5">
        <f t="shared" si="619"/>
        <v>223431.04532553503</v>
      </c>
      <c r="AS107" s="5">
        <v>-4665.5863333333336</v>
      </c>
      <c r="AT107" s="5">
        <f t="shared" si="620"/>
        <v>103399087.79399998</v>
      </c>
      <c r="AU107" s="5">
        <f t="shared" si="621"/>
        <v>223420.96432479235</v>
      </c>
      <c r="AV107" s="5">
        <v>-4665.5863333333336</v>
      </c>
      <c r="AW107" s="5">
        <f t="shared" si="622"/>
        <v>103394422.20766665</v>
      </c>
      <c r="AX107" s="5">
        <f t="shared" si="623"/>
        <v>223410.88332404968</v>
      </c>
      <c r="AY107" s="5">
        <v>-4665.5863333333336</v>
      </c>
      <c r="AZ107" s="5">
        <f t="shared" si="624"/>
        <v>103389756.62133332</v>
      </c>
      <c r="BA107" s="5">
        <f t="shared" si="625"/>
        <v>223400.802323307</v>
      </c>
      <c r="BB107" s="5">
        <v>-4665.5863333333336</v>
      </c>
      <c r="BC107" s="5">
        <f t="shared" si="626"/>
        <v>103385091.03499998</v>
      </c>
      <c r="BD107" s="5">
        <f t="shared" si="627"/>
        <v>223390.72132256429</v>
      </c>
      <c r="BE107" s="5">
        <v>-4665.5863333333336</v>
      </c>
      <c r="BF107" s="5">
        <f t="shared" si="628"/>
        <v>103380425.44866665</v>
      </c>
      <c r="BG107" s="5">
        <f t="shared" si="629"/>
        <v>223380.64032182159</v>
      </c>
      <c r="BH107" s="5">
        <v>-4665.5863333333336</v>
      </c>
      <c r="BI107" s="5">
        <f t="shared" si="630"/>
        <v>103375759.86233331</v>
      </c>
      <c r="BJ107" s="5">
        <f t="shared" si="631"/>
        <v>223370.55932107891</v>
      </c>
      <c r="BK107" s="5">
        <v>-4665.5863333333336</v>
      </c>
      <c r="BL107" s="5">
        <f t="shared" si="632"/>
        <v>103371094.27599998</v>
      </c>
      <c r="BM107" s="5">
        <f t="shared" si="633"/>
        <v>223360.47832033623</v>
      </c>
      <c r="BN107" s="5">
        <v>-4665.5863333333336</v>
      </c>
      <c r="BO107" s="5">
        <f t="shared" si="634"/>
        <v>103366428.68966664</v>
      </c>
      <c r="BP107" s="5">
        <f t="shared" si="635"/>
        <v>223350.39731959355</v>
      </c>
      <c r="BQ107" s="5">
        <v>-4665.5863333333336</v>
      </c>
      <c r="BR107" s="5">
        <f t="shared" si="636"/>
        <v>103361763.10333331</v>
      </c>
      <c r="BS107" s="5">
        <f t="shared" si="637"/>
        <v>223340.31631885085</v>
      </c>
      <c r="BT107" s="5">
        <v>-4665.5863333333336</v>
      </c>
      <c r="BU107" s="5">
        <f t="shared" si="638"/>
        <v>103357097.51699997</v>
      </c>
      <c r="BV107" s="5">
        <f t="shared" si="639"/>
        <v>223330.23531810814</v>
      </c>
      <c r="BW107" s="5">
        <v>-4665.5863333333336</v>
      </c>
      <c r="BX107" s="5">
        <f t="shared" si="640"/>
        <v>103352431.93066664</v>
      </c>
      <c r="BY107" s="5">
        <f t="shared" si="641"/>
        <v>223320.15431736549</v>
      </c>
      <c r="BZ107" s="5">
        <v>-4665.5863333333336</v>
      </c>
      <c r="CA107" s="5">
        <f t="shared" si="642"/>
        <v>103347766.34433331</v>
      </c>
      <c r="CB107" s="5">
        <f t="shared" si="643"/>
        <v>223310.07331662279</v>
      </c>
      <c r="CC107" s="5">
        <v>-4665.5863333333336</v>
      </c>
      <c r="CD107" s="5">
        <f t="shared" si="644"/>
        <v>103343100.75799997</v>
      </c>
      <c r="CE107" s="5">
        <f t="shared" si="645"/>
        <v>223299.99231588011</v>
      </c>
      <c r="CF107" s="5">
        <v>-4665.5863333333336</v>
      </c>
      <c r="CG107" s="5">
        <f t="shared" si="646"/>
        <v>103338435.17166664</v>
      </c>
      <c r="CH107" s="5">
        <f t="shared" si="647"/>
        <v>223289.9113151374</v>
      </c>
      <c r="CI107" s="5">
        <v>-4665.5863333333336</v>
      </c>
      <c r="CJ107" s="5">
        <f t="shared" si="648"/>
        <v>103333769.5853333</v>
      </c>
      <c r="CK107" s="5">
        <f t="shared" si="649"/>
        <v>223279.83031439476</v>
      </c>
      <c r="CL107" s="5">
        <v>-4665.5863333333336</v>
      </c>
      <c r="CM107" s="5">
        <f t="shared" si="650"/>
        <v>103329103.99899997</v>
      </c>
      <c r="CN107" s="5">
        <f t="shared" si="651"/>
        <v>223269.74931365205</v>
      </c>
      <c r="CO107" s="5">
        <v>-4665.5863333333336</v>
      </c>
      <c r="CP107" s="5">
        <f t="shared" si="652"/>
        <v>103324438.41266663</v>
      </c>
      <c r="CQ107" s="5">
        <f t="shared" si="653"/>
        <v>223259.66831290934</v>
      </c>
      <c r="CR107" s="5">
        <v>-4665.5863333333336</v>
      </c>
      <c r="CS107" s="5">
        <f t="shared" si="654"/>
        <v>103319772.8263333</v>
      </c>
      <c r="CT107" s="5">
        <f t="shared" si="655"/>
        <v>223249.58731216667</v>
      </c>
      <c r="CU107" s="5">
        <v>-4665.5863333333336</v>
      </c>
      <c r="CV107" s="5">
        <f t="shared" si="656"/>
        <v>103315107.23999996</v>
      </c>
      <c r="CW107" s="5">
        <f t="shared" si="657"/>
        <v>223239.50631142399</v>
      </c>
      <c r="CX107" s="5">
        <v>-4665.5863333333336</v>
      </c>
      <c r="CY107" s="5">
        <f t="shared" si="658"/>
        <v>103310441.65366663</v>
      </c>
      <c r="CZ107" s="5">
        <f t="shared" si="659"/>
        <v>223229.42531068131</v>
      </c>
      <c r="DA107" s="5">
        <v>-4665.5863333333336</v>
      </c>
      <c r="DB107" s="5">
        <f t="shared" si="660"/>
        <v>103305776.0673333</v>
      </c>
      <c r="DC107" s="5">
        <f t="shared" si="661"/>
        <v>223219.34430993861</v>
      </c>
      <c r="DD107" s="5">
        <v>-4665.5863333333336</v>
      </c>
      <c r="DE107" s="5">
        <f t="shared" si="662"/>
        <v>103301110.48099996</v>
      </c>
      <c r="DF107" s="5">
        <f t="shared" si="663"/>
        <v>223209.2633091959</v>
      </c>
      <c r="DG107" s="5">
        <v>-4665.5863333333336</v>
      </c>
      <c r="DH107" s="5">
        <f t="shared" si="664"/>
        <v>103296444.89466663</v>
      </c>
      <c r="DI107" s="5">
        <f t="shared" si="665"/>
        <v>223199.18230845322</v>
      </c>
      <c r="DJ107" s="5">
        <v>-4665.5863333333336</v>
      </c>
      <c r="DK107" s="5">
        <f t="shared" si="666"/>
        <v>103291779.30833329</v>
      </c>
      <c r="DL107" s="5">
        <f t="shared" si="667"/>
        <v>223189.10130771055</v>
      </c>
      <c r="DM107" s="5">
        <v>-4665.5863333333336</v>
      </c>
      <c r="DN107" s="5">
        <f t="shared" si="668"/>
        <v>103287113.72199996</v>
      </c>
      <c r="DO107" s="5">
        <f t="shared" si="669"/>
        <v>223179.02030696787</v>
      </c>
      <c r="DP107" s="5">
        <v>-4665.5863333333336</v>
      </c>
      <c r="DQ107" s="5">
        <f t="shared" si="670"/>
        <v>103282448.13566662</v>
      </c>
      <c r="DR107" s="5">
        <f t="shared" si="671"/>
        <v>223168.93930622516</v>
      </c>
      <c r="DS107" s="5">
        <v>-4665.5863333333336</v>
      </c>
      <c r="DT107" s="5">
        <f t="shared" si="672"/>
        <v>103277782.54933329</v>
      </c>
      <c r="DU107" s="5">
        <f t="shared" si="673"/>
        <v>223158.85830548246</v>
      </c>
      <c r="DV107" s="5">
        <v>-4665.5863333333336</v>
      </c>
      <c r="DW107" s="5">
        <f t="shared" si="674"/>
        <v>103273116.96299995</v>
      </c>
      <c r="DX107" s="5">
        <f t="shared" si="675"/>
        <v>223148.77730473981</v>
      </c>
      <c r="DY107" s="5">
        <v>-4665.5863333333336</v>
      </c>
      <c r="DZ107" s="5">
        <f t="shared" si="676"/>
        <v>103268451.37666662</v>
      </c>
      <c r="EA107" s="5">
        <f t="shared" si="677"/>
        <v>223138.6963039971</v>
      </c>
      <c r="EB107" s="5">
        <v>-4665.5863333333336</v>
      </c>
      <c r="EC107" s="5">
        <f t="shared" si="678"/>
        <v>103263785.79033329</v>
      </c>
      <c r="ED107" s="5">
        <f t="shared" si="679"/>
        <v>223128.61530325442</v>
      </c>
      <c r="EE107" s="5">
        <v>-4665.5863333333336</v>
      </c>
      <c r="EF107" s="5">
        <f t="shared" si="680"/>
        <v>103259120.20399995</v>
      </c>
      <c r="EG107" s="5">
        <f t="shared" si="681"/>
        <v>223118.53430251172</v>
      </c>
      <c r="EI107" s="138">
        <f t="shared" ca="1" si="682"/>
        <v>2679539.4217861053</v>
      </c>
      <c r="EJ107" s="138">
        <f t="shared" ca="1" si="683"/>
        <v>-1451.6641069473699</v>
      </c>
      <c r="EK107" s="138">
        <f t="shared" ca="1" si="688"/>
        <v>2678087.7576791579</v>
      </c>
    </row>
    <row r="108" spans="1:141" hidden="1" x14ac:dyDescent="0.2">
      <c r="B108" s="8"/>
      <c r="C108" s="8"/>
      <c r="H108" s="15"/>
      <c r="I108" s="1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I108" s="138"/>
      <c r="EJ108" s="138"/>
      <c r="EK108" s="138"/>
    </row>
    <row r="109" spans="1:141" hidden="1" x14ac:dyDescent="0.2">
      <c r="B109" s="8"/>
      <c r="C109" s="8"/>
      <c r="H109" s="15"/>
      <c r="I109" s="1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I109" s="138"/>
      <c r="EJ109" s="138"/>
      <c r="EK109" s="138"/>
    </row>
    <row r="110" spans="1:141" hidden="1" x14ac:dyDescent="0.2">
      <c r="B110" s="8"/>
      <c r="C110" s="8"/>
      <c r="H110" s="15"/>
      <c r="I110" s="1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I110" s="138"/>
      <c r="EJ110" s="138"/>
      <c r="EK110" s="138"/>
    </row>
    <row r="111" spans="1:141" hidden="1" x14ac:dyDescent="0.2">
      <c r="B111" s="8"/>
      <c r="C111" s="8"/>
      <c r="H111" s="15"/>
      <c r="I111" s="1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I111" s="138"/>
      <c r="EJ111" s="138"/>
      <c r="EK111" s="138"/>
    </row>
    <row r="112" spans="1:141" hidden="1" x14ac:dyDescent="0.2">
      <c r="B112" s="8"/>
      <c r="C112" s="8"/>
      <c r="H112" s="15"/>
      <c r="I112" s="1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I112" s="138"/>
      <c r="EJ112" s="138"/>
      <c r="EK112" s="138"/>
    </row>
    <row r="113" spans="1:141" hidden="1" x14ac:dyDescent="0.2">
      <c r="B113" s="8"/>
      <c r="C113" s="8"/>
      <c r="H113" s="15"/>
      <c r="I113" s="1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I113" s="138"/>
      <c r="EJ113" s="138"/>
      <c r="EK113" s="138"/>
    </row>
    <row r="114" spans="1:141" hidden="1" x14ac:dyDescent="0.2">
      <c r="B114" s="8"/>
      <c r="C114" s="8"/>
      <c r="H114" s="15"/>
      <c r="I114" s="1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I114" s="138"/>
      <c r="EJ114" s="138"/>
      <c r="EK114" s="138"/>
    </row>
    <row r="115" spans="1:141" hidden="1" x14ac:dyDescent="0.2">
      <c r="B115" s="8"/>
      <c r="C115" s="8"/>
      <c r="H115" s="15"/>
      <c r="I115" s="1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I115" s="138"/>
      <c r="EJ115" s="138"/>
      <c r="EK115" s="138"/>
    </row>
    <row r="116" spans="1:141" x14ac:dyDescent="0.2">
      <c r="A116" s="109" t="s">
        <v>103</v>
      </c>
      <c r="B116" s="8" t="str">
        <f t="shared" si="685"/>
        <v>UT</v>
      </c>
      <c r="C116" s="8" t="s">
        <v>34</v>
      </c>
      <c r="D116" s="109" t="s">
        <v>115</v>
      </c>
      <c r="E116" s="109" t="s">
        <v>116</v>
      </c>
      <c r="F116" s="109" t="str">
        <f t="shared" si="686"/>
        <v>AINTPUT</v>
      </c>
      <c r="G116" s="109" t="str">
        <f t="shared" si="687"/>
        <v>INTPUT</v>
      </c>
      <c r="H116" s="15"/>
      <c r="I116" s="15">
        <v>-1.4032574410196873E-3</v>
      </c>
      <c r="J116" s="5">
        <v>-26167500.650000002</v>
      </c>
      <c r="K116" s="5">
        <f t="shared" si="597"/>
        <v>3059.9783333333339</v>
      </c>
      <c r="L116" s="5">
        <v>-771.09816666666666</v>
      </c>
      <c r="M116" s="5">
        <f t="shared" si="598"/>
        <v>-26168271.748166669</v>
      </c>
      <c r="N116" s="5">
        <f t="shared" si="599"/>
        <v>3060.0234187183396</v>
      </c>
      <c r="O116" s="5">
        <v>-771.09816666666666</v>
      </c>
      <c r="P116" s="5">
        <f t="shared" si="600"/>
        <v>-26169042.846333336</v>
      </c>
      <c r="Q116" s="5">
        <f t="shared" si="601"/>
        <v>3060.1135894883505</v>
      </c>
      <c r="R116" s="5">
        <v>-771.09816666666666</v>
      </c>
      <c r="S116" s="5">
        <f t="shared" si="602"/>
        <v>-26169813.944500003</v>
      </c>
      <c r="T116" s="5">
        <f t="shared" si="603"/>
        <v>3060.2037602583619</v>
      </c>
      <c r="U116" s="5">
        <v>1611178.5818333332</v>
      </c>
      <c r="V116" s="5">
        <f t="shared" si="604"/>
        <v>-24558635.36266667</v>
      </c>
      <c r="W116" s="5">
        <f t="shared" si="605"/>
        <v>2966.0447484029846</v>
      </c>
      <c r="X116" s="5">
        <v>-771.09816666666666</v>
      </c>
      <c r="Y116" s="5">
        <f t="shared" si="606"/>
        <v>-24559406.460833337</v>
      </c>
      <c r="Z116" s="5">
        <f t="shared" si="607"/>
        <v>2871.8857365476083</v>
      </c>
      <c r="AA116" s="5">
        <v>-771.09816666666666</v>
      </c>
      <c r="AB116" s="5">
        <f t="shared" si="608"/>
        <v>-24560177.559000004</v>
      </c>
      <c r="AC116" s="5">
        <f t="shared" si="609"/>
        <v>2871.9759073176192</v>
      </c>
      <c r="AD116" s="5">
        <v>-771.09816666666666</v>
      </c>
      <c r="AE116" s="5">
        <f t="shared" si="610"/>
        <v>-24560948.657166671</v>
      </c>
      <c r="AF116" s="5">
        <f t="shared" si="611"/>
        <v>2872.0660780876301</v>
      </c>
      <c r="AG116" s="5">
        <v>-771.09816666666666</v>
      </c>
      <c r="AH116" s="5">
        <f t="shared" si="612"/>
        <v>-24561719.755333338</v>
      </c>
      <c r="AI116" s="5">
        <f t="shared" si="613"/>
        <v>2872.1562488576415</v>
      </c>
      <c r="AJ116" s="5">
        <v>-771.09816666666666</v>
      </c>
      <c r="AK116" s="5">
        <f t="shared" si="614"/>
        <v>-24562490.853500005</v>
      </c>
      <c r="AL116" s="5">
        <f t="shared" si="615"/>
        <v>2872.2464196276524</v>
      </c>
      <c r="AM116" s="5">
        <v>-771.09816666666666</v>
      </c>
      <c r="AN116" s="5">
        <f t="shared" si="616"/>
        <v>-24563261.951666672</v>
      </c>
      <c r="AO116" s="5">
        <f t="shared" si="617"/>
        <v>2872.3365903976633</v>
      </c>
      <c r="AP116" s="5">
        <v>-771.09816666666666</v>
      </c>
      <c r="AQ116" s="5">
        <f t="shared" si="618"/>
        <v>-24564033.049833339</v>
      </c>
      <c r="AR116" s="5">
        <f t="shared" si="619"/>
        <v>2872.4267611676746</v>
      </c>
      <c r="AS116" s="5">
        <v>-771.09816666666666</v>
      </c>
      <c r="AT116" s="5">
        <f t="shared" si="620"/>
        <v>-24564804.148000006</v>
      </c>
      <c r="AU116" s="5">
        <f t="shared" si="621"/>
        <v>2872.5169319376855</v>
      </c>
      <c r="AV116" s="5">
        <v>-771.09816666666666</v>
      </c>
      <c r="AW116" s="5">
        <f t="shared" si="622"/>
        <v>-24565575.246166673</v>
      </c>
      <c r="AX116" s="5">
        <f t="shared" si="623"/>
        <v>2872.607102707696</v>
      </c>
      <c r="AY116" s="5">
        <v>-771.09816666666666</v>
      </c>
      <c r="AZ116" s="5">
        <f t="shared" si="624"/>
        <v>-24566346.344333339</v>
      </c>
      <c r="BA116" s="5">
        <f t="shared" si="625"/>
        <v>2872.6972734777069</v>
      </c>
      <c r="BB116" s="5">
        <v>-771.09816666666666</v>
      </c>
      <c r="BC116" s="5">
        <f t="shared" si="626"/>
        <v>-24567117.442500006</v>
      </c>
      <c r="BD116" s="5">
        <f t="shared" si="627"/>
        <v>2872.7874442477182</v>
      </c>
      <c r="BE116" s="5">
        <v>-771.09816666666666</v>
      </c>
      <c r="BF116" s="5">
        <f t="shared" si="628"/>
        <v>-24567888.540666673</v>
      </c>
      <c r="BG116" s="5">
        <f t="shared" si="629"/>
        <v>2872.8776150177291</v>
      </c>
      <c r="BH116" s="5">
        <v>-771.09816666666666</v>
      </c>
      <c r="BI116" s="5">
        <f t="shared" si="630"/>
        <v>-24568659.63883334</v>
      </c>
      <c r="BJ116" s="5">
        <f t="shared" si="631"/>
        <v>2872.96778578774</v>
      </c>
      <c r="BK116" s="5">
        <v>-771.09816666666666</v>
      </c>
      <c r="BL116" s="5">
        <f t="shared" si="632"/>
        <v>-24569430.737000007</v>
      </c>
      <c r="BM116" s="5">
        <f t="shared" si="633"/>
        <v>2873.0579565577514</v>
      </c>
      <c r="BN116" s="5">
        <v>-771.09816666666666</v>
      </c>
      <c r="BO116" s="5">
        <f t="shared" si="634"/>
        <v>-24570201.835166674</v>
      </c>
      <c r="BP116" s="5">
        <f t="shared" si="635"/>
        <v>2873.1481273277623</v>
      </c>
      <c r="BQ116" s="5">
        <v>-771.09816666666666</v>
      </c>
      <c r="BR116" s="5">
        <f t="shared" si="636"/>
        <v>-24570972.933333341</v>
      </c>
      <c r="BS116" s="5">
        <f t="shared" si="637"/>
        <v>2873.2382980977732</v>
      </c>
      <c r="BT116" s="5">
        <v>-771.09816666666666</v>
      </c>
      <c r="BU116" s="5">
        <f t="shared" si="638"/>
        <v>-24571744.031500008</v>
      </c>
      <c r="BV116" s="5">
        <f t="shared" si="639"/>
        <v>2873.3284688677845</v>
      </c>
      <c r="BW116" s="5">
        <v>-771.09816666666666</v>
      </c>
      <c r="BX116" s="5">
        <f t="shared" si="640"/>
        <v>-24572515.129666675</v>
      </c>
      <c r="BY116" s="5">
        <f t="shared" si="641"/>
        <v>2873.4186396377954</v>
      </c>
      <c r="BZ116" s="5">
        <v>-771.09816666666666</v>
      </c>
      <c r="CA116" s="5">
        <f t="shared" si="642"/>
        <v>-24573286.227833342</v>
      </c>
      <c r="CB116" s="5">
        <f t="shared" si="643"/>
        <v>2873.5088104078063</v>
      </c>
      <c r="CC116" s="5">
        <v>-771.09816666666666</v>
      </c>
      <c r="CD116" s="5">
        <f t="shared" si="644"/>
        <v>-24574057.326000009</v>
      </c>
      <c r="CE116" s="5">
        <f t="shared" si="645"/>
        <v>2873.5989811778177</v>
      </c>
      <c r="CF116" s="5">
        <v>-771.09816666666666</v>
      </c>
      <c r="CG116" s="5">
        <f t="shared" si="646"/>
        <v>-24574828.424166676</v>
      </c>
      <c r="CH116" s="5">
        <f t="shared" si="647"/>
        <v>2873.6891519478281</v>
      </c>
      <c r="CI116" s="5">
        <v>-771.09816666666666</v>
      </c>
      <c r="CJ116" s="5">
        <f t="shared" si="648"/>
        <v>-24575599.522333343</v>
      </c>
      <c r="CK116" s="5">
        <f t="shared" si="649"/>
        <v>2873.779322717839</v>
      </c>
      <c r="CL116" s="5">
        <v>-771.09816666666666</v>
      </c>
      <c r="CM116" s="5">
        <f t="shared" si="650"/>
        <v>-24576370.62050001</v>
      </c>
      <c r="CN116" s="5">
        <f t="shared" si="651"/>
        <v>2873.8694934878499</v>
      </c>
      <c r="CO116" s="5">
        <v>-771.09816666666666</v>
      </c>
      <c r="CP116" s="5">
        <f t="shared" si="652"/>
        <v>-24577141.718666676</v>
      </c>
      <c r="CQ116" s="5">
        <f t="shared" si="653"/>
        <v>2873.9596642578613</v>
      </c>
      <c r="CR116" s="5">
        <v>-771.09816666666666</v>
      </c>
      <c r="CS116" s="5">
        <f t="shared" si="654"/>
        <v>-24577912.816833343</v>
      </c>
      <c r="CT116" s="5">
        <f t="shared" si="655"/>
        <v>2874.0498350278722</v>
      </c>
      <c r="CU116" s="5">
        <v>-771.09816666666666</v>
      </c>
      <c r="CV116" s="5">
        <f t="shared" si="656"/>
        <v>-24578683.91500001</v>
      </c>
      <c r="CW116" s="5">
        <f t="shared" si="657"/>
        <v>2874.1400057978831</v>
      </c>
      <c r="CX116" s="5">
        <v>-771.09816666666666</v>
      </c>
      <c r="CY116" s="5">
        <f t="shared" si="658"/>
        <v>-24579455.013166677</v>
      </c>
      <c r="CZ116" s="5">
        <f t="shared" si="659"/>
        <v>2874.2301765678944</v>
      </c>
      <c r="DA116" s="5">
        <v>-771.09816666666666</v>
      </c>
      <c r="DB116" s="5">
        <f t="shared" si="660"/>
        <v>-24580226.111333344</v>
      </c>
      <c r="DC116" s="5">
        <f t="shared" si="661"/>
        <v>2874.3203473379053</v>
      </c>
      <c r="DD116" s="5">
        <v>-771.09816666666666</v>
      </c>
      <c r="DE116" s="5">
        <f t="shared" si="662"/>
        <v>-24580997.209500011</v>
      </c>
      <c r="DF116" s="5">
        <f t="shared" si="663"/>
        <v>2874.4105181079162</v>
      </c>
      <c r="DG116" s="5">
        <v>-771.09816666666666</v>
      </c>
      <c r="DH116" s="5">
        <f t="shared" si="664"/>
        <v>-24581768.307666678</v>
      </c>
      <c r="DI116" s="5">
        <f t="shared" si="665"/>
        <v>2874.5006888779276</v>
      </c>
      <c r="DJ116" s="5">
        <v>-771.09816666666666</v>
      </c>
      <c r="DK116" s="5">
        <f t="shared" si="666"/>
        <v>-24582539.405833345</v>
      </c>
      <c r="DL116" s="5">
        <f t="shared" si="667"/>
        <v>2874.5908596479385</v>
      </c>
      <c r="DM116" s="5">
        <v>-771.09816666666666</v>
      </c>
      <c r="DN116" s="5">
        <f t="shared" si="668"/>
        <v>-24583310.504000012</v>
      </c>
      <c r="DO116" s="5">
        <f t="shared" si="669"/>
        <v>2874.6810304179489</v>
      </c>
      <c r="DP116" s="5">
        <v>-771.09816666666666</v>
      </c>
      <c r="DQ116" s="5">
        <f t="shared" si="670"/>
        <v>-24584081.602166679</v>
      </c>
      <c r="DR116" s="5">
        <f t="shared" si="671"/>
        <v>2874.7712011879598</v>
      </c>
      <c r="DS116" s="5">
        <v>-771.09816666666666</v>
      </c>
      <c r="DT116" s="5">
        <f t="shared" si="672"/>
        <v>-24584852.700333346</v>
      </c>
      <c r="DU116" s="5">
        <f t="shared" si="673"/>
        <v>2874.8613719579712</v>
      </c>
      <c r="DV116" s="5">
        <v>-771.09816666666666</v>
      </c>
      <c r="DW116" s="5">
        <f t="shared" si="674"/>
        <v>-24585623.798500013</v>
      </c>
      <c r="DX116" s="5">
        <f t="shared" si="675"/>
        <v>2874.9515427279821</v>
      </c>
      <c r="DY116" s="5">
        <v>-771.09816666666666</v>
      </c>
      <c r="DZ116" s="5">
        <f t="shared" si="676"/>
        <v>-24586394.89666668</v>
      </c>
      <c r="EA116" s="5">
        <f t="shared" si="677"/>
        <v>2875.041713497993</v>
      </c>
      <c r="EB116" s="5">
        <v>-771.09816666666666</v>
      </c>
      <c r="EC116" s="5">
        <f t="shared" si="678"/>
        <v>-24587165.994833346</v>
      </c>
      <c r="ED116" s="5">
        <f t="shared" si="679"/>
        <v>2875.1318842680043</v>
      </c>
      <c r="EE116" s="5">
        <v>-771.09816666666666</v>
      </c>
      <c r="EF116" s="5">
        <f t="shared" si="680"/>
        <v>-24587937.093000013</v>
      </c>
      <c r="EG116" s="5">
        <f t="shared" si="681"/>
        <v>2875.2220550380152</v>
      </c>
      <c r="EI116" s="138">
        <f t="shared" ca="1" si="682"/>
        <v>34483.728798753873</v>
      </c>
      <c r="EJ116" s="138">
        <f t="shared" ca="1" si="683"/>
        <v>12.984590881584154</v>
      </c>
      <c r="EK116" s="138">
        <f t="shared" ca="1" si="688"/>
        <v>34496.713389635457</v>
      </c>
    </row>
    <row r="117" spans="1:141" x14ac:dyDescent="0.2">
      <c r="A117" s="109" t="s">
        <v>101</v>
      </c>
      <c r="B117" s="8" t="str">
        <f t="shared" si="685"/>
        <v>WA</v>
      </c>
      <c r="C117" s="8" t="s">
        <v>27</v>
      </c>
      <c r="D117" s="109" t="s">
        <v>115</v>
      </c>
      <c r="E117" s="109" t="s">
        <v>116</v>
      </c>
      <c r="F117" s="109" t="str">
        <f t="shared" si="686"/>
        <v>AINTPWA</v>
      </c>
      <c r="G117" s="109" t="str">
        <f t="shared" si="687"/>
        <v>INTPWA</v>
      </c>
      <c r="H117" s="15"/>
      <c r="I117" s="15">
        <v>6.1203157161941206E-5</v>
      </c>
      <c r="J117" s="5">
        <v>2036986.42</v>
      </c>
      <c r="K117" s="5">
        <f t="shared" si="597"/>
        <v>10.389166666666664</v>
      </c>
      <c r="L117" s="5">
        <v>0</v>
      </c>
      <c r="M117" s="5">
        <f t="shared" si="598"/>
        <v>2036986.42</v>
      </c>
      <c r="N117" s="5">
        <f t="shared" si="599"/>
        <v>10.389166666666664</v>
      </c>
      <c r="O117" s="5">
        <v>0</v>
      </c>
      <c r="P117" s="5">
        <f t="shared" si="600"/>
        <v>2036986.42</v>
      </c>
      <c r="Q117" s="5">
        <f t="shared" si="601"/>
        <v>10.389166666666664</v>
      </c>
      <c r="R117" s="5">
        <v>0</v>
      </c>
      <c r="S117" s="5">
        <f t="shared" si="602"/>
        <v>2036986.42</v>
      </c>
      <c r="T117" s="5">
        <f t="shared" si="603"/>
        <v>10.389166666666664</v>
      </c>
      <c r="U117" s="5">
        <v>0</v>
      </c>
      <c r="V117" s="5">
        <f t="shared" si="604"/>
        <v>2036986.42</v>
      </c>
      <c r="W117" s="5">
        <f t="shared" si="605"/>
        <v>10.389166666666664</v>
      </c>
      <c r="X117" s="5">
        <v>0</v>
      </c>
      <c r="Y117" s="5">
        <f t="shared" si="606"/>
        <v>2036986.42</v>
      </c>
      <c r="Z117" s="5">
        <f t="shared" si="607"/>
        <v>10.389166666666664</v>
      </c>
      <c r="AA117" s="5">
        <v>0</v>
      </c>
      <c r="AB117" s="5">
        <f t="shared" si="608"/>
        <v>2036986.42</v>
      </c>
      <c r="AC117" s="5">
        <f t="shared" si="609"/>
        <v>10.389166666666664</v>
      </c>
      <c r="AD117" s="5">
        <v>0</v>
      </c>
      <c r="AE117" s="5">
        <f t="shared" si="610"/>
        <v>2036986.42</v>
      </c>
      <c r="AF117" s="5">
        <f t="shared" si="611"/>
        <v>10.389166666666664</v>
      </c>
      <c r="AG117" s="5">
        <v>0</v>
      </c>
      <c r="AH117" s="5">
        <f t="shared" si="612"/>
        <v>2036986.42</v>
      </c>
      <c r="AI117" s="5">
        <f t="shared" si="613"/>
        <v>10.389166666666664</v>
      </c>
      <c r="AJ117" s="5">
        <v>0</v>
      </c>
      <c r="AK117" s="5">
        <f t="shared" si="614"/>
        <v>2036986.42</v>
      </c>
      <c r="AL117" s="5">
        <f t="shared" si="615"/>
        <v>10.389166666666664</v>
      </c>
      <c r="AM117" s="5">
        <v>0</v>
      </c>
      <c r="AN117" s="5">
        <f t="shared" si="616"/>
        <v>2036986.42</v>
      </c>
      <c r="AO117" s="5">
        <f t="shared" si="617"/>
        <v>10.389166666666664</v>
      </c>
      <c r="AP117" s="5">
        <v>0</v>
      </c>
      <c r="AQ117" s="5">
        <f t="shared" si="618"/>
        <v>2036986.42</v>
      </c>
      <c r="AR117" s="5">
        <f t="shared" si="619"/>
        <v>10.389166666666664</v>
      </c>
      <c r="AS117" s="5">
        <v>0</v>
      </c>
      <c r="AT117" s="5">
        <f t="shared" si="620"/>
        <v>2036986.42</v>
      </c>
      <c r="AU117" s="5">
        <f t="shared" si="621"/>
        <v>10.389166666666664</v>
      </c>
      <c r="AV117" s="5">
        <v>0</v>
      </c>
      <c r="AW117" s="5">
        <f t="shared" si="622"/>
        <v>2036986.42</v>
      </c>
      <c r="AX117" s="5">
        <f t="shared" si="623"/>
        <v>10.389166666666664</v>
      </c>
      <c r="AY117" s="5">
        <v>0</v>
      </c>
      <c r="AZ117" s="5">
        <f t="shared" si="624"/>
        <v>2036986.42</v>
      </c>
      <c r="BA117" s="5">
        <f t="shared" si="625"/>
        <v>10.389166666666664</v>
      </c>
      <c r="BB117" s="5">
        <v>0</v>
      </c>
      <c r="BC117" s="5">
        <f t="shared" si="626"/>
        <v>2036986.42</v>
      </c>
      <c r="BD117" s="5">
        <f t="shared" si="627"/>
        <v>10.389166666666664</v>
      </c>
      <c r="BE117" s="5">
        <v>0</v>
      </c>
      <c r="BF117" s="5">
        <f t="shared" si="628"/>
        <v>2036986.42</v>
      </c>
      <c r="BG117" s="5">
        <f t="shared" si="629"/>
        <v>10.389166666666664</v>
      </c>
      <c r="BH117" s="5">
        <v>0</v>
      </c>
      <c r="BI117" s="5">
        <f t="shared" si="630"/>
        <v>2036986.42</v>
      </c>
      <c r="BJ117" s="5">
        <f t="shared" si="631"/>
        <v>10.389166666666664</v>
      </c>
      <c r="BK117" s="5">
        <v>0</v>
      </c>
      <c r="BL117" s="5">
        <f t="shared" si="632"/>
        <v>2036986.42</v>
      </c>
      <c r="BM117" s="5">
        <f t="shared" si="633"/>
        <v>10.389166666666664</v>
      </c>
      <c r="BN117" s="5">
        <v>0</v>
      </c>
      <c r="BO117" s="5">
        <f t="shared" si="634"/>
        <v>2036986.42</v>
      </c>
      <c r="BP117" s="5">
        <f t="shared" si="635"/>
        <v>10.389166666666664</v>
      </c>
      <c r="BQ117" s="5">
        <v>0</v>
      </c>
      <c r="BR117" s="5">
        <f t="shared" si="636"/>
        <v>2036986.42</v>
      </c>
      <c r="BS117" s="5">
        <f t="shared" si="637"/>
        <v>10.389166666666664</v>
      </c>
      <c r="BT117" s="5">
        <v>0</v>
      </c>
      <c r="BU117" s="5">
        <f t="shared" si="638"/>
        <v>2036986.42</v>
      </c>
      <c r="BV117" s="5">
        <f t="shared" si="639"/>
        <v>10.389166666666664</v>
      </c>
      <c r="BW117" s="5">
        <v>0</v>
      </c>
      <c r="BX117" s="5">
        <f t="shared" si="640"/>
        <v>2036986.42</v>
      </c>
      <c r="BY117" s="5">
        <f t="shared" si="641"/>
        <v>10.389166666666664</v>
      </c>
      <c r="BZ117" s="5">
        <v>0</v>
      </c>
      <c r="CA117" s="5">
        <f t="shared" si="642"/>
        <v>2036986.42</v>
      </c>
      <c r="CB117" s="5">
        <f t="shared" si="643"/>
        <v>10.389166666666664</v>
      </c>
      <c r="CC117" s="5">
        <v>0</v>
      </c>
      <c r="CD117" s="5">
        <f t="shared" si="644"/>
        <v>2036986.42</v>
      </c>
      <c r="CE117" s="5">
        <f t="shared" si="645"/>
        <v>10.389166666666664</v>
      </c>
      <c r="CF117" s="5">
        <v>0</v>
      </c>
      <c r="CG117" s="5">
        <f t="shared" si="646"/>
        <v>2036986.42</v>
      </c>
      <c r="CH117" s="5">
        <f t="shared" si="647"/>
        <v>10.389166666666664</v>
      </c>
      <c r="CI117" s="5">
        <v>0</v>
      </c>
      <c r="CJ117" s="5">
        <f t="shared" si="648"/>
        <v>2036986.42</v>
      </c>
      <c r="CK117" s="5">
        <f t="shared" si="649"/>
        <v>10.389166666666664</v>
      </c>
      <c r="CL117" s="5">
        <v>0</v>
      </c>
      <c r="CM117" s="5">
        <f t="shared" si="650"/>
        <v>2036986.42</v>
      </c>
      <c r="CN117" s="5">
        <f t="shared" si="651"/>
        <v>10.389166666666664</v>
      </c>
      <c r="CO117" s="5">
        <v>0</v>
      </c>
      <c r="CP117" s="5">
        <f t="shared" si="652"/>
        <v>2036986.42</v>
      </c>
      <c r="CQ117" s="5">
        <f t="shared" si="653"/>
        <v>10.389166666666664</v>
      </c>
      <c r="CR117" s="5">
        <v>0</v>
      </c>
      <c r="CS117" s="5">
        <f t="shared" si="654"/>
        <v>2036986.42</v>
      </c>
      <c r="CT117" s="5">
        <f t="shared" si="655"/>
        <v>10.389166666666664</v>
      </c>
      <c r="CU117" s="5">
        <v>0</v>
      </c>
      <c r="CV117" s="5">
        <f t="shared" si="656"/>
        <v>2036986.42</v>
      </c>
      <c r="CW117" s="5">
        <f t="shared" si="657"/>
        <v>10.389166666666664</v>
      </c>
      <c r="CX117" s="5">
        <v>0</v>
      </c>
      <c r="CY117" s="5">
        <f t="shared" si="658"/>
        <v>2036986.42</v>
      </c>
      <c r="CZ117" s="5">
        <f t="shared" si="659"/>
        <v>10.389166666666664</v>
      </c>
      <c r="DA117" s="5">
        <v>0</v>
      </c>
      <c r="DB117" s="5">
        <f t="shared" si="660"/>
        <v>2036986.42</v>
      </c>
      <c r="DC117" s="5">
        <f t="shared" si="661"/>
        <v>10.389166666666664</v>
      </c>
      <c r="DD117" s="5">
        <v>0</v>
      </c>
      <c r="DE117" s="5">
        <f t="shared" si="662"/>
        <v>2036986.42</v>
      </c>
      <c r="DF117" s="5">
        <f t="shared" si="663"/>
        <v>10.389166666666664</v>
      </c>
      <c r="DG117" s="5">
        <v>0</v>
      </c>
      <c r="DH117" s="5">
        <f t="shared" si="664"/>
        <v>2036986.42</v>
      </c>
      <c r="DI117" s="5">
        <f t="shared" si="665"/>
        <v>10.389166666666664</v>
      </c>
      <c r="DJ117" s="5">
        <v>0</v>
      </c>
      <c r="DK117" s="5">
        <f t="shared" si="666"/>
        <v>2036986.42</v>
      </c>
      <c r="DL117" s="5">
        <f t="shared" si="667"/>
        <v>10.389166666666664</v>
      </c>
      <c r="DM117" s="5">
        <v>0</v>
      </c>
      <c r="DN117" s="5">
        <f t="shared" si="668"/>
        <v>2036986.42</v>
      </c>
      <c r="DO117" s="5">
        <f t="shared" si="669"/>
        <v>10.389166666666664</v>
      </c>
      <c r="DP117" s="5">
        <v>0</v>
      </c>
      <c r="DQ117" s="5">
        <f t="shared" si="670"/>
        <v>2036986.42</v>
      </c>
      <c r="DR117" s="5">
        <f t="shared" si="671"/>
        <v>10.389166666666664</v>
      </c>
      <c r="DS117" s="5">
        <v>0</v>
      </c>
      <c r="DT117" s="5">
        <f t="shared" si="672"/>
        <v>2036986.42</v>
      </c>
      <c r="DU117" s="5">
        <f t="shared" si="673"/>
        <v>10.389166666666664</v>
      </c>
      <c r="DV117" s="5">
        <v>0</v>
      </c>
      <c r="DW117" s="5">
        <f t="shared" si="674"/>
        <v>2036986.42</v>
      </c>
      <c r="DX117" s="5">
        <f t="shared" si="675"/>
        <v>10.389166666666664</v>
      </c>
      <c r="DY117" s="5">
        <v>0</v>
      </c>
      <c r="DZ117" s="5">
        <f t="shared" si="676"/>
        <v>2036986.42</v>
      </c>
      <c r="EA117" s="5">
        <f t="shared" si="677"/>
        <v>10.389166666666664</v>
      </c>
      <c r="EB117" s="5">
        <v>0</v>
      </c>
      <c r="EC117" s="5">
        <f t="shared" si="678"/>
        <v>2036986.42</v>
      </c>
      <c r="ED117" s="5">
        <f t="shared" si="679"/>
        <v>10.389166666666664</v>
      </c>
      <c r="EE117" s="5">
        <v>0</v>
      </c>
      <c r="EF117" s="5">
        <f t="shared" si="680"/>
        <v>2036986.42</v>
      </c>
      <c r="EG117" s="5">
        <f t="shared" si="681"/>
        <v>10.389166666666664</v>
      </c>
      <c r="EI117" s="138">
        <f t="shared" ca="1" si="682"/>
        <v>124.67</v>
      </c>
      <c r="EJ117" s="138">
        <f t="shared" ca="1" si="683"/>
        <v>0</v>
      </c>
      <c r="EK117" s="138">
        <f t="shared" ca="1" si="688"/>
        <v>124.67</v>
      </c>
    </row>
    <row r="118" spans="1:141" x14ac:dyDescent="0.2">
      <c r="A118" s="109" t="s">
        <v>102</v>
      </c>
      <c r="B118" s="8" t="str">
        <f t="shared" si="685"/>
        <v>WYP</v>
      </c>
      <c r="C118" s="8" t="s">
        <v>35</v>
      </c>
      <c r="D118" s="109" t="s">
        <v>115</v>
      </c>
      <c r="E118" s="109" t="s">
        <v>116</v>
      </c>
      <c r="F118" s="109" t="str">
        <f t="shared" si="686"/>
        <v>AINTPWYP</v>
      </c>
      <c r="G118" s="109" t="str">
        <f t="shared" si="687"/>
        <v>INTPWYP</v>
      </c>
      <c r="H118" s="15"/>
      <c r="I118" s="15">
        <v>2.2269769707144269E-2</v>
      </c>
      <c r="J118" s="5">
        <v>5750431.2999999998</v>
      </c>
      <c r="K118" s="5">
        <f t="shared" si="597"/>
        <v>10671.731730646186</v>
      </c>
      <c r="L118" s="5">
        <v>0</v>
      </c>
      <c r="M118" s="5">
        <f t="shared" si="598"/>
        <v>5750431.2999999998</v>
      </c>
      <c r="N118" s="5">
        <f t="shared" si="599"/>
        <v>10671.731730646186</v>
      </c>
      <c r="O118" s="5">
        <v>0</v>
      </c>
      <c r="P118" s="5">
        <f t="shared" si="600"/>
        <v>5750431.2999999998</v>
      </c>
      <c r="Q118" s="5">
        <f t="shared" si="601"/>
        <v>10671.731730646186</v>
      </c>
      <c r="R118" s="5">
        <v>0</v>
      </c>
      <c r="S118" s="5">
        <f t="shared" si="602"/>
        <v>5750431.2999999998</v>
      </c>
      <c r="T118" s="5">
        <f t="shared" si="603"/>
        <v>10671.731730646186</v>
      </c>
      <c r="U118" s="5">
        <v>0</v>
      </c>
      <c r="V118" s="5">
        <f t="shared" si="604"/>
        <v>5750431.2999999998</v>
      </c>
      <c r="W118" s="5">
        <f t="shared" si="605"/>
        <v>10671.731730646186</v>
      </c>
      <c r="X118" s="5">
        <v>0</v>
      </c>
      <c r="Y118" s="5">
        <f t="shared" si="606"/>
        <v>5750431.2999999998</v>
      </c>
      <c r="Z118" s="5">
        <f t="shared" si="607"/>
        <v>10671.731730646186</v>
      </c>
      <c r="AA118" s="5">
        <v>0</v>
      </c>
      <c r="AB118" s="5">
        <f t="shared" si="608"/>
        <v>5750431.2999999998</v>
      </c>
      <c r="AC118" s="5">
        <f t="shared" si="609"/>
        <v>10671.731730646186</v>
      </c>
      <c r="AD118" s="5">
        <v>0</v>
      </c>
      <c r="AE118" s="5">
        <f t="shared" si="610"/>
        <v>5750431.2999999998</v>
      </c>
      <c r="AF118" s="5">
        <f t="shared" si="611"/>
        <v>10671.731730646186</v>
      </c>
      <c r="AG118" s="5">
        <v>0</v>
      </c>
      <c r="AH118" s="5">
        <f t="shared" si="612"/>
        <v>5750431.2999999998</v>
      </c>
      <c r="AI118" s="5">
        <f t="shared" si="613"/>
        <v>10671.731730646186</v>
      </c>
      <c r="AJ118" s="5">
        <v>0</v>
      </c>
      <c r="AK118" s="5">
        <f t="shared" si="614"/>
        <v>5750431.2999999998</v>
      </c>
      <c r="AL118" s="5">
        <f t="shared" si="615"/>
        <v>10671.731730646186</v>
      </c>
      <c r="AM118" s="5">
        <v>0</v>
      </c>
      <c r="AN118" s="5">
        <f t="shared" si="616"/>
        <v>5750431.2999999998</v>
      </c>
      <c r="AO118" s="5">
        <f t="shared" si="617"/>
        <v>10671.731730646186</v>
      </c>
      <c r="AP118" s="5">
        <v>0</v>
      </c>
      <c r="AQ118" s="5">
        <f t="shared" si="618"/>
        <v>5750431.2999999998</v>
      </c>
      <c r="AR118" s="5">
        <f t="shared" si="619"/>
        <v>10671.731730646186</v>
      </c>
      <c r="AS118" s="5">
        <v>0</v>
      </c>
      <c r="AT118" s="5">
        <f t="shared" si="620"/>
        <v>5750431.2999999998</v>
      </c>
      <c r="AU118" s="5">
        <f t="shared" si="621"/>
        <v>10671.731730646186</v>
      </c>
      <c r="AV118" s="5">
        <v>0</v>
      </c>
      <c r="AW118" s="5">
        <f t="shared" si="622"/>
        <v>5750431.2999999998</v>
      </c>
      <c r="AX118" s="5">
        <f t="shared" si="623"/>
        <v>10671.731730646186</v>
      </c>
      <c r="AY118" s="5">
        <v>0</v>
      </c>
      <c r="AZ118" s="5">
        <f t="shared" si="624"/>
        <v>5750431.2999999998</v>
      </c>
      <c r="BA118" s="5">
        <f t="shared" si="625"/>
        <v>10671.731730646186</v>
      </c>
      <c r="BB118" s="5">
        <v>0</v>
      </c>
      <c r="BC118" s="5">
        <f t="shared" si="626"/>
        <v>5750431.2999999998</v>
      </c>
      <c r="BD118" s="5">
        <f t="shared" si="627"/>
        <v>10671.731730646186</v>
      </c>
      <c r="BE118" s="5">
        <v>0</v>
      </c>
      <c r="BF118" s="5">
        <f t="shared" si="628"/>
        <v>5750431.2999999998</v>
      </c>
      <c r="BG118" s="5">
        <f t="shared" si="629"/>
        <v>10671.731730646186</v>
      </c>
      <c r="BH118" s="5">
        <v>0</v>
      </c>
      <c r="BI118" s="5">
        <f t="shared" si="630"/>
        <v>5750431.2999999998</v>
      </c>
      <c r="BJ118" s="5">
        <f t="shared" si="631"/>
        <v>10671.731730646186</v>
      </c>
      <c r="BK118" s="5">
        <v>0</v>
      </c>
      <c r="BL118" s="5">
        <f t="shared" si="632"/>
        <v>5750431.2999999998</v>
      </c>
      <c r="BM118" s="5">
        <f t="shared" si="633"/>
        <v>10671.731730646186</v>
      </c>
      <c r="BN118" s="5">
        <v>0</v>
      </c>
      <c r="BO118" s="5">
        <f t="shared" si="634"/>
        <v>5750431.2999999998</v>
      </c>
      <c r="BP118" s="5">
        <f t="shared" si="635"/>
        <v>10671.731730646186</v>
      </c>
      <c r="BQ118" s="5">
        <v>0</v>
      </c>
      <c r="BR118" s="5">
        <f t="shared" si="636"/>
        <v>5750431.2999999998</v>
      </c>
      <c r="BS118" s="5">
        <f t="shared" si="637"/>
        <v>10671.731730646186</v>
      </c>
      <c r="BT118" s="5">
        <v>0</v>
      </c>
      <c r="BU118" s="5">
        <f t="shared" si="638"/>
        <v>5750431.2999999998</v>
      </c>
      <c r="BV118" s="5">
        <f t="shared" si="639"/>
        <v>10671.731730646186</v>
      </c>
      <c r="BW118" s="5">
        <v>0</v>
      </c>
      <c r="BX118" s="5">
        <f t="shared" si="640"/>
        <v>5750431.2999999998</v>
      </c>
      <c r="BY118" s="5">
        <f t="shared" si="641"/>
        <v>10671.731730646186</v>
      </c>
      <c r="BZ118" s="5">
        <v>0</v>
      </c>
      <c r="CA118" s="5">
        <f t="shared" si="642"/>
        <v>5750431.2999999998</v>
      </c>
      <c r="CB118" s="5">
        <f t="shared" si="643"/>
        <v>10671.731730646186</v>
      </c>
      <c r="CC118" s="5">
        <v>0</v>
      </c>
      <c r="CD118" s="5">
        <f t="shared" si="644"/>
        <v>5750431.2999999998</v>
      </c>
      <c r="CE118" s="5">
        <f t="shared" si="645"/>
        <v>10671.731730646186</v>
      </c>
      <c r="CF118" s="5">
        <v>0</v>
      </c>
      <c r="CG118" s="5">
        <f t="shared" si="646"/>
        <v>5750431.2999999998</v>
      </c>
      <c r="CH118" s="5">
        <f t="shared" si="647"/>
        <v>10671.731730646186</v>
      </c>
      <c r="CI118" s="5">
        <v>0</v>
      </c>
      <c r="CJ118" s="5">
        <f t="shared" si="648"/>
        <v>5750431.2999999998</v>
      </c>
      <c r="CK118" s="5">
        <f t="shared" si="649"/>
        <v>10671.731730646186</v>
      </c>
      <c r="CL118" s="5">
        <v>0</v>
      </c>
      <c r="CM118" s="5">
        <f t="shared" si="650"/>
        <v>5750431.2999999998</v>
      </c>
      <c r="CN118" s="5">
        <f t="shared" si="651"/>
        <v>10671.731730646186</v>
      </c>
      <c r="CO118" s="5">
        <v>0</v>
      </c>
      <c r="CP118" s="5">
        <f t="shared" si="652"/>
        <v>5750431.2999999998</v>
      </c>
      <c r="CQ118" s="5">
        <f t="shared" si="653"/>
        <v>10671.731730646186</v>
      </c>
      <c r="CR118" s="5">
        <v>0</v>
      </c>
      <c r="CS118" s="5">
        <f t="shared" si="654"/>
        <v>5750431.2999999998</v>
      </c>
      <c r="CT118" s="5">
        <f t="shared" si="655"/>
        <v>10671.731730646186</v>
      </c>
      <c r="CU118" s="5">
        <v>0</v>
      </c>
      <c r="CV118" s="5">
        <f t="shared" si="656"/>
        <v>5750431.2999999998</v>
      </c>
      <c r="CW118" s="5">
        <f t="shared" si="657"/>
        <v>10671.731730646186</v>
      </c>
      <c r="CX118" s="5">
        <v>0</v>
      </c>
      <c r="CY118" s="5">
        <f t="shared" si="658"/>
        <v>5750431.2999999998</v>
      </c>
      <c r="CZ118" s="5">
        <f t="shared" si="659"/>
        <v>10671.731730646186</v>
      </c>
      <c r="DA118" s="5">
        <v>0</v>
      </c>
      <c r="DB118" s="5">
        <f t="shared" si="660"/>
        <v>5750431.2999999998</v>
      </c>
      <c r="DC118" s="5">
        <f t="shared" si="661"/>
        <v>10671.731730646186</v>
      </c>
      <c r="DD118" s="5">
        <v>0</v>
      </c>
      <c r="DE118" s="5">
        <f t="shared" si="662"/>
        <v>5750431.2999999998</v>
      </c>
      <c r="DF118" s="5">
        <f t="shared" si="663"/>
        <v>10671.731730646186</v>
      </c>
      <c r="DG118" s="5">
        <v>0</v>
      </c>
      <c r="DH118" s="5">
        <f t="shared" si="664"/>
        <v>5750431.2999999998</v>
      </c>
      <c r="DI118" s="5">
        <f t="shared" si="665"/>
        <v>10671.731730646186</v>
      </c>
      <c r="DJ118" s="5">
        <v>0</v>
      </c>
      <c r="DK118" s="5">
        <f t="shared" si="666"/>
        <v>5750431.2999999998</v>
      </c>
      <c r="DL118" s="5">
        <f t="shared" si="667"/>
        <v>10671.731730646186</v>
      </c>
      <c r="DM118" s="5">
        <v>0</v>
      </c>
      <c r="DN118" s="5">
        <f t="shared" si="668"/>
        <v>5750431.2999999998</v>
      </c>
      <c r="DO118" s="5">
        <f t="shared" si="669"/>
        <v>10671.731730646186</v>
      </c>
      <c r="DP118" s="5">
        <v>0</v>
      </c>
      <c r="DQ118" s="5">
        <f t="shared" si="670"/>
        <v>5750431.2999999998</v>
      </c>
      <c r="DR118" s="5">
        <f t="shared" si="671"/>
        <v>10671.731730646186</v>
      </c>
      <c r="DS118" s="5">
        <v>0</v>
      </c>
      <c r="DT118" s="5">
        <f t="shared" si="672"/>
        <v>5750431.2999999998</v>
      </c>
      <c r="DU118" s="5">
        <f t="shared" si="673"/>
        <v>10671.731730646186</v>
      </c>
      <c r="DV118" s="5">
        <v>0</v>
      </c>
      <c r="DW118" s="5">
        <f t="shared" si="674"/>
        <v>5750431.2999999998</v>
      </c>
      <c r="DX118" s="5">
        <f t="shared" si="675"/>
        <v>10671.731730646186</v>
      </c>
      <c r="DY118" s="5">
        <v>0</v>
      </c>
      <c r="DZ118" s="5">
        <f t="shared" si="676"/>
        <v>5750431.2999999998</v>
      </c>
      <c r="EA118" s="5">
        <f t="shared" si="677"/>
        <v>10671.731730646186</v>
      </c>
      <c r="EB118" s="5">
        <v>0</v>
      </c>
      <c r="EC118" s="5">
        <f t="shared" si="678"/>
        <v>5750431.2999999998</v>
      </c>
      <c r="ED118" s="5">
        <f t="shared" si="679"/>
        <v>10671.731730646186</v>
      </c>
      <c r="EE118" s="5">
        <v>0</v>
      </c>
      <c r="EF118" s="5">
        <f t="shared" si="680"/>
        <v>5750431.2999999998</v>
      </c>
      <c r="EG118" s="5">
        <f t="shared" si="681"/>
        <v>10671.731730646186</v>
      </c>
      <c r="EI118" s="138">
        <f t="shared" ca="1" si="682"/>
        <v>128060.78076775426</v>
      </c>
      <c r="EJ118" s="138">
        <f t="shared" ca="1" si="683"/>
        <v>0</v>
      </c>
      <c r="EK118" s="138">
        <f t="shared" ca="1" si="688"/>
        <v>128060.78076775426</v>
      </c>
    </row>
    <row r="119" spans="1:141" x14ac:dyDescent="0.2">
      <c r="A119" s="109" t="s">
        <v>80</v>
      </c>
      <c r="B119" s="8" t="str">
        <f t="shared" si="685"/>
        <v>SG-U</v>
      </c>
      <c r="C119" s="8" t="s">
        <v>22</v>
      </c>
      <c r="D119" s="109" t="s">
        <v>115</v>
      </c>
      <c r="E119" s="109" t="s">
        <v>116</v>
      </c>
      <c r="F119" s="109" t="str">
        <f t="shared" si="686"/>
        <v>AINTPSG-U</v>
      </c>
      <c r="G119" s="109" t="str">
        <f t="shared" si="687"/>
        <v>INTPSG-U</v>
      </c>
      <c r="H119" s="15"/>
      <c r="I119" s="15">
        <v>3.1969240664787346E-2</v>
      </c>
      <c r="J119" s="5">
        <v>10499692.25</v>
      </c>
      <c r="K119" s="5">
        <f t="shared" si="597"/>
        <v>27972.265703871046</v>
      </c>
      <c r="L119" s="5">
        <v>-15064.8995</v>
      </c>
      <c r="M119" s="5">
        <f t="shared" si="598"/>
        <v>10484627.350500001</v>
      </c>
      <c r="N119" s="5">
        <f t="shared" si="599"/>
        <v>27952.198478966617</v>
      </c>
      <c r="O119" s="5">
        <v>-16768.299499999997</v>
      </c>
      <c r="P119" s="5">
        <f t="shared" si="600"/>
        <v>10467859.051000001</v>
      </c>
      <c r="Q119" s="5">
        <f t="shared" si="601"/>
        <v>27909.795012301573</v>
      </c>
      <c r="R119" s="5">
        <v>-16977.039499999999</v>
      </c>
      <c r="S119" s="5">
        <f t="shared" si="602"/>
        <v>10450882.011500001</v>
      </c>
      <c r="T119" s="5">
        <f t="shared" si="603"/>
        <v>27864.84447630966</v>
      </c>
      <c r="U119" s="5">
        <v>-16977.039499999999</v>
      </c>
      <c r="V119" s="5">
        <f t="shared" si="604"/>
        <v>10433904.972000001</v>
      </c>
      <c r="W119" s="5">
        <f t="shared" si="605"/>
        <v>27819.615887847074</v>
      </c>
      <c r="X119" s="5">
        <v>-16977.039499999999</v>
      </c>
      <c r="Y119" s="5">
        <f t="shared" si="606"/>
        <v>10416927.932500001</v>
      </c>
      <c r="Z119" s="5">
        <f t="shared" si="607"/>
        <v>27774.387299384474</v>
      </c>
      <c r="AA119" s="5">
        <v>-16977.039499999999</v>
      </c>
      <c r="AB119" s="5">
        <f t="shared" si="608"/>
        <v>10399950.893000001</v>
      </c>
      <c r="AC119" s="5">
        <f t="shared" si="609"/>
        <v>27729.158710921893</v>
      </c>
      <c r="AD119" s="5">
        <v>-16977.039499999999</v>
      </c>
      <c r="AE119" s="5">
        <f t="shared" si="610"/>
        <v>10382973.853500001</v>
      </c>
      <c r="AF119" s="5">
        <f t="shared" si="611"/>
        <v>27683.930122459293</v>
      </c>
      <c r="AG119" s="5">
        <v>-16977.039499999999</v>
      </c>
      <c r="AH119" s="5">
        <f t="shared" si="612"/>
        <v>10365996.814000001</v>
      </c>
      <c r="AI119" s="5">
        <f t="shared" si="613"/>
        <v>27638.701533996707</v>
      </c>
      <c r="AJ119" s="5">
        <v>-16977.039499999999</v>
      </c>
      <c r="AK119" s="5">
        <f t="shared" si="614"/>
        <v>10349019.774500001</v>
      </c>
      <c r="AL119" s="5">
        <f t="shared" si="615"/>
        <v>27593.472945534111</v>
      </c>
      <c r="AM119" s="5">
        <v>-16977.039499999999</v>
      </c>
      <c r="AN119" s="5">
        <f t="shared" si="616"/>
        <v>10332042.735000001</v>
      </c>
      <c r="AO119" s="5">
        <f t="shared" si="617"/>
        <v>27548.244357071526</v>
      </c>
      <c r="AP119" s="5">
        <v>-16977.039499999999</v>
      </c>
      <c r="AQ119" s="5">
        <f t="shared" si="618"/>
        <v>10315065.695500001</v>
      </c>
      <c r="AR119" s="5">
        <f t="shared" si="619"/>
        <v>27503.015768608926</v>
      </c>
      <c r="AS119" s="5">
        <v>-16977.039499999999</v>
      </c>
      <c r="AT119" s="5">
        <f t="shared" si="620"/>
        <v>10298088.656000001</v>
      </c>
      <c r="AU119" s="5">
        <f t="shared" si="621"/>
        <v>27457.787180146344</v>
      </c>
      <c r="AV119" s="5">
        <v>-16977.039499999999</v>
      </c>
      <c r="AW119" s="5">
        <f t="shared" si="622"/>
        <v>10281111.616500001</v>
      </c>
      <c r="AX119" s="5">
        <f t="shared" si="623"/>
        <v>27412.558591683744</v>
      </c>
      <c r="AY119" s="5">
        <v>-16977.039499999999</v>
      </c>
      <c r="AZ119" s="5">
        <f t="shared" si="624"/>
        <v>10264134.577000001</v>
      </c>
      <c r="BA119" s="5">
        <f t="shared" si="625"/>
        <v>27367.330003221155</v>
      </c>
      <c r="BB119" s="5">
        <v>-16977.039499999999</v>
      </c>
      <c r="BC119" s="5">
        <f t="shared" si="626"/>
        <v>10247157.537500001</v>
      </c>
      <c r="BD119" s="5">
        <f t="shared" si="627"/>
        <v>27322.101414758563</v>
      </c>
      <c r="BE119" s="5">
        <v>-16977.039499999999</v>
      </c>
      <c r="BF119" s="5">
        <f t="shared" si="628"/>
        <v>10230180.498000002</v>
      </c>
      <c r="BG119" s="5">
        <f t="shared" si="629"/>
        <v>27276.872826295974</v>
      </c>
      <c r="BH119" s="5">
        <v>-16977.039499999999</v>
      </c>
      <c r="BI119" s="5">
        <f t="shared" si="630"/>
        <v>10213203.458500002</v>
      </c>
      <c r="BJ119" s="5">
        <f t="shared" si="631"/>
        <v>27231.644237833378</v>
      </c>
      <c r="BK119" s="5">
        <v>-16977.039499999999</v>
      </c>
      <c r="BL119" s="5">
        <f t="shared" si="632"/>
        <v>10196226.419000002</v>
      </c>
      <c r="BM119" s="5">
        <f t="shared" si="633"/>
        <v>27186.415649370789</v>
      </c>
      <c r="BN119" s="5">
        <v>-16977.039499999999</v>
      </c>
      <c r="BO119" s="5">
        <f t="shared" si="634"/>
        <v>10179249.379500002</v>
      </c>
      <c r="BP119" s="5">
        <f t="shared" si="635"/>
        <v>27141.187060908196</v>
      </c>
      <c r="BQ119" s="5">
        <v>-16977.039499999999</v>
      </c>
      <c r="BR119" s="5">
        <f t="shared" si="636"/>
        <v>10162272.340000002</v>
      </c>
      <c r="BS119" s="5">
        <f t="shared" si="637"/>
        <v>27095.958472445607</v>
      </c>
      <c r="BT119" s="5">
        <v>-16977.039499999999</v>
      </c>
      <c r="BU119" s="5">
        <f t="shared" si="638"/>
        <v>10145295.300500002</v>
      </c>
      <c r="BV119" s="5">
        <f t="shared" si="639"/>
        <v>27050.729883983015</v>
      </c>
      <c r="BW119" s="5">
        <v>-16977.039499999999</v>
      </c>
      <c r="BX119" s="5">
        <f t="shared" si="640"/>
        <v>10128318.261000002</v>
      </c>
      <c r="BY119" s="5">
        <f t="shared" si="641"/>
        <v>27005.501295520426</v>
      </c>
      <c r="BZ119" s="5">
        <v>-16977.039499999999</v>
      </c>
      <c r="CA119" s="5">
        <f t="shared" si="642"/>
        <v>10111341.221500002</v>
      </c>
      <c r="CB119" s="5">
        <f t="shared" si="643"/>
        <v>26960.272707057826</v>
      </c>
      <c r="CC119" s="5">
        <v>-16977.039499999999</v>
      </c>
      <c r="CD119" s="5">
        <f t="shared" si="644"/>
        <v>10094364.182000002</v>
      </c>
      <c r="CE119" s="5">
        <f t="shared" si="645"/>
        <v>26915.04411859524</v>
      </c>
      <c r="CF119" s="5">
        <v>-16977.039499999999</v>
      </c>
      <c r="CG119" s="5">
        <f t="shared" si="646"/>
        <v>10077387.142500002</v>
      </c>
      <c r="CH119" s="5">
        <f t="shared" si="647"/>
        <v>26869.815530132644</v>
      </c>
      <c r="CI119" s="5">
        <v>-16977.039499999999</v>
      </c>
      <c r="CJ119" s="5">
        <f t="shared" si="648"/>
        <v>10060410.103000002</v>
      </c>
      <c r="CK119" s="5">
        <f t="shared" si="649"/>
        <v>26824.586941670059</v>
      </c>
      <c r="CL119" s="5">
        <v>-16977.039499999999</v>
      </c>
      <c r="CM119" s="5">
        <f t="shared" si="650"/>
        <v>10043433.063500002</v>
      </c>
      <c r="CN119" s="5">
        <f t="shared" si="651"/>
        <v>26779.358353207459</v>
      </c>
      <c r="CO119" s="5">
        <v>-16977.039499999999</v>
      </c>
      <c r="CP119" s="5">
        <f t="shared" si="652"/>
        <v>10026456.024000002</v>
      </c>
      <c r="CQ119" s="5">
        <f t="shared" si="653"/>
        <v>26734.129764744877</v>
      </c>
      <c r="CR119" s="5">
        <v>-16977.039499999999</v>
      </c>
      <c r="CS119" s="5">
        <f t="shared" si="654"/>
        <v>10009478.984500002</v>
      </c>
      <c r="CT119" s="5">
        <f t="shared" si="655"/>
        <v>26688.901176282277</v>
      </c>
      <c r="CU119" s="5">
        <v>-16977.039499999999</v>
      </c>
      <c r="CV119" s="5">
        <f t="shared" si="656"/>
        <v>9992501.9450000022</v>
      </c>
      <c r="CW119" s="5">
        <f t="shared" si="657"/>
        <v>26643.672587819692</v>
      </c>
      <c r="CX119" s="5">
        <v>-16977.039499999999</v>
      </c>
      <c r="CY119" s="5">
        <f t="shared" si="658"/>
        <v>9975524.9055000022</v>
      </c>
      <c r="CZ119" s="5">
        <f t="shared" si="659"/>
        <v>26598.443999357096</v>
      </c>
      <c r="DA119" s="5">
        <v>-16977.039499999999</v>
      </c>
      <c r="DB119" s="5">
        <f t="shared" si="660"/>
        <v>9958547.8660000023</v>
      </c>
      <c r="DC119" s="5">
        <f t="shared" si="661"/>
        <v>26553.215410894511</v>
      </c>
      <c r="DD119" s="5">
        <v>-16977.039499999999</v>
      </c>
      <c r="DE119" s="5">
        <f t="shared" si="662"/>
        <v>9941570.8265000023</v>
      </c>
      <c r="DF119" s="5">
        <f t="shared" si="663"/>
        <v>26507.986822431911</v>
      </c>
      <c r="DG119" s="5">
        <v>-16977.039499999999</v>
      </c>
      <c r="DH119" s="5">
        <f t="shared" si="664"/>
        <v>9924593.7870000023</v>
      </c>
      <c r="DI119" s="5">
        <f t="shared" si="665"/>
        <v>26462.758233969322</v>
      </c>
      <c r="DJ119" s="5">
        <v>-16977.039499999999</v>
      </c>
      <c r="DK119" s="5">
        <f t="shared" si="666"/>
        <v>9907616.7475000024</v>
      </c>
      <c r="DL119" s="5">
        <f t="shared" si="667"/>
        <v>26417.529645506729</v>
      </c>
      <c r="DM119" s="5">
        <v>-16977.039499999999</v>
      </c>
      <c r="DN119" s="5">
        <f t="shared" si="668"/>
        <v>9890639.7080000024</v>
      </c>
      <c r="DO119" s="5">
        <f t="shared" si="669"/>
        <v>26372.30105704414</v>
      </c>
      <c r="DP119" s="5">
        <v>-16977.039499999999</v>
      </c>
      <c r="DQ119" s="5">
        <f t="shared" si="670"/>
        <v>9873662.6685000025</v>
      </c>
      <c r="DR119" s="5">
        <f t="shared" si="671"/>
        <v>26327.072468581548</v>
      </c>
      <c r="DS119" s="5">
        <v>-16977.039499999999</v>
      </c>
      <c r="DT119" s="5">
        <f t="shared" si="672"/>
        <v>9856685.6290000025</v>
      </c>
      <c r="DU119" s="5">
        <f t="shared" si="673"/>
        <v>26281.843880118959</v>
      </c>
      <c r="DV119" s="5">
        <v>-16977.039499999999</v>
      </c>
      <c r="DW119" s="5">
        <f t="shared" si="674"/>
        <v>9839708.5895000026</v>
      </c>
      <c r="DX119" s="5">
        <f t="shared" si="675"/>
        <v>26236.615291656362</v>
      </c>
      <c r="DY119" s="5">
        <v>-16977.039499999999</v>
      </c>
      <c r="DZ119" s="5">
        <f t="shared" si="676"/>
        <v>9822731.5500000026</v>
      </c>
      <c r="EA119" s="5">
        <f t="shared" si="677"/>
        <v>26191.386703193773</v>
      </c>
      <c r="EB119" s="5">
        <v>-16977.039499999999</v>
      </c>
      <c r="EC119" s="5">
        <f t="shared" si="678"/>
        <v>9805754.5105000027</v>
      </c>
      <c r="ED119" s="5">
        <f t="shared" si="679"/>
        <v>26146.158114731181</v>
      </c>
      <c r="EE119" s="5">
        <v>-16977.039499999999</v>
      </c>
      <c r="EF119" s="5">
        <f t="shared" si="680"/>
        <v>9788777.4710000027</v>
      </c>
      <c r="EG119" s="5">
        <f t="shared" si="681"/>
        <v>26100.929526268592</v>
      </c>
      <c r="EI119" s="138">
        <f t="shared" ca="1" si="682"/>
        <v>322709.15789236734</v>
      </c>
      <c r="EJ119" s="138">
        <f t="shared" ca="1" si="683"/>
        <v>-6512.9167386131594</v>
      </c>
      <c r="EK119" s="138">
        <f t="shared" ca="1" si="688"/>
        <v>316196.24115375418</v>
      </c>
    </row>
    <row r="120" spans="1:141" x14ac:dyDescent="0.2">
      <c r="A120" s="109" t="s">
        <v>117</v>
      </c>
      <c r="B120" s="8" t="str">
        <f t="shared" si="685"/>
        <v>SG-P</v>
      </c>
      <c r="C120" s="109" t="s">
        <v>21</v>
      </c>
      <c r="D120" s="109" t="s">
        <v>115</v>
      </c>
      <c r="E120" s="109" t="s">
        <v>118</v>
      </c>
      <c r="F120" s="109" t="str">
        <f>D120&amp;E120&amp;C120</f>
        <v>AHYDPKASG-P</v>
      </c>
      <c r="G120" s="109" t="str">
        <f>E120&amp;C120</f>
        <v>HYDPKASG-P</v>
      </c>
      <c r="H120" s="15"/>
      <c r="I120" s="15">
        <v>0</v>
      </c>
      <c r="J120" s="5">
        <v>74111749.809999987</v>
      </c>
      <c r="K120" s="5">
        <f t="shared" si="597"/>
        <v>0</v>
      </c>
      <c r="L120" s="5">
        <v>0</v>
      </c>
      <c r="M120" s="5">
        <f t="shared" si="598"/>
        <v>74111749.809999987</v>
      </c>
      <c r="N120" s="5">
        <f t="shared" si="599"/>
        <v>0</v>
      </c>
      <c r="O120" s="5">
        <v>0</v>
      </c>
      <c r="P120" s="5">
        <f t="shared" si="600"/>
        <v>74111749.809999987</v>
      </c>
      <c r="Q120" s="5">
        <f t="shared" si="601"/>
        <v>0</v>
      </c>
      <c r="R120" s="5">
        <v>0</v>
      </c>
      <c r="S120" s="5">
        <f t="shared" si="602"/>
        <v>74111749.809999987</v>
      </c>
      <c r="T120" s="5">
        <f t="shared" si="603"/>
        <v>0</v>
      </c>
      <c r="U120" s="5">
        <v>0</v>
      </c>
      <c r="V120" s="5">
        <f t="shared" si="604"/>
        <v>74111749.809999987</v>
      </c>
      <c r="W120" s="5">
        <f t="shared" si="605"/>
        <v>0</v>
      </c>
      <c r="X120" s="5">
        <v>0</v>
      </c>
      <c r="Y120" s="5">
        <f t="shared" si="606"/>
        <v>74111749.809999987</v>
      </c>
      <c r="Z120" s="5">
        <f t="shared" si="607"/>
        <v>0</v>
      </c>
      <c r="AA120" s="5">
        <v>0</v>
      </c>
      <c r="AB120" s="5">
        <f t="shared" si="608"/>
        <v>74111749.809999987</v>
      </c>
      <c r="AC120" s="5">
        <f t="shared" si="609"/>
        <v>0</v>
      </c>
      <c r="AD120" s="5">
        <v>0</v>
      </c>
      <c r="AE120" s="5">
        <f t="shared" si="610"/>
        <v>74111749.809999987</v>
      </c>
      <c r="AF120" s="5">
        <f t="shared" si="611"/>
        <v>0</v>
      </c>
      <c r="AG120" s="5">
        <v>0</v>
      </c>
      <c r="AH120" s="5">
        <f t="shared" si="612"/>
        <v>74111749.809999987</v>
      </c>
      <c r="AI120" s="5">
        <f t="shared" si="613"/>
        <v>0</v>
      </c>
      <c r="AJ120" s="5">
        <v>0</v>
      </c>
      <c r="AK120" s="5">
        <f t="shared" si="614"/>
        <v>74111749.809999987</v>
      </c>
      <c r="AL120" s="5">
        <f t="shared" si="615"/>
        <v>0</v>
      </c>
      <c r="AM120" s="5">
        <v>0</v>
      </c>
      <c r="AN120" s="5">
        <f t="shared" si="616"/>
        <v>74111749.809999987</v>
      </c>
      <c r="AO120" s="5">
        <f t="shared" si="617"/>
        <v>0</v>
      </c>
      <c r="AP120" s="5">
        <v>0</v>
      </c>
      <c r="AQ120" s="5">
        <f t="shared" si="618"/>
        <v>74111749.809999987</v>
      </c>
      <c r="AR120" s="5">
        <f t="shared" si="619"/>
        <v>0</v>
      </c>
      <c r="AS120" s="5">
        <v>0</v>
      </c>
      <c r="AT120" s="5">
        <f t="shared" si="620"/>
        <v>74111749.809999987</v>
      </c>
      <c r="AU120" s="5">
        <f t="shared" si="621"/>
        <v>0</v>
      </c>
      <c r="AV120" s="5">
        <v>0</v>
      </c>
      <c r="AW120" s="5">
        <f t="shared" si="622"/>
        <v>74111749.809999987</v>
      </c>
      <c r="AX120" s="5">
        <f t="shared" si="623"/>
        <v>0</v>
      </c>
      <c r="AY120" s="5">
        <v>0</v>
      </c>
      <c r="AZ120" s="5">
        <f t="shared" si="624"/>
        <v>74111749.809999987</v>
      </c>
      <c r="BA120" s="5">
        <f t="shared" si="625"/>
        <v>0</v>
      </c>
      <c r="BB120" s="5">
        <v>0</v>
      </c>
      <c r="BC120" s="5">
        <f t="shared" si="626"/>
        <v>74111749.809999987</v>
      </c>
      <c r="BD120" s="5">
        <f t="shared" si="627"/>
        <v>0</v>
      </c>
      <c r="BE120" s="5">
        <v>0</v>
      </c>
      <c r="BF120" s="5">
        <f t="shared" si="628"/>
        <v>74111749.809999987</v>
      </c>
      <c r="BG120" s="5">
        <f t="shared" si="629"/>
        <v>0</v>
      </c>
      <c r="BH120" s="5">
        <v>0</v>
      </c>
      <c r="BI120" s="5">
        <f t="shared" si="630"/>
        <v>74111749.809999987</v>
      </c>
      <c r="BJ120" s="5">
        <f t="shared" si="631"/>
        <v>0</v>
      </c>
      <c r="BK120" s="5">
        <v>0</v>
      </c>
      <c r="BL120" s="5">
        <f t="shared" si="632"/>
        <v>74111749.809999987</v>
      </c>
      <c r="BM120" s="5">
        <f t="shared" si="633"/>
        <v>0</v>
      </c>
      <c r="BN120" s="5">
        <v>0</v>
      </c>
      <c r="BO120" s="5">
        <f t="shared" si="634"/>
        <v>74111749.809999987</v>
      </c>
      <c r="BP120" s="5">
        <f t="shared" si="635"/>
        <v>0</v>
      </c>
      <c r="BQ120" s="5">
        <v>0</v>
      </c>
      <c r="BR120" s="5">
        <f t="shared" si="636"/>
        <v>74111749.809999987</v>
      </c>
      <c r="BS120" s="5">
        <f t="shared" si="637"/>
        <v>0</v>
      </c>
      <c r="BT120" s="5">
        <v>0</v>
      </c>
      <c r="BU120" s="5">
        <f t="shared" si="638"/>
        <v>74111749.809999987</v>
      </c>
      <c r="BV120" s="5">
        <f t="shared" si="639"/>
        <v>0</v>
      </c>
      <c r="BW120" s="5">
        <v>0</v>
      </c>
      <c r="BX120" s="5">
        <f t="shared" si="640"/>
        <v>74111749.809999987</v>
      </c>
      <c r="BY120" s="5">
        <f t="shared" si="641"/>
        <v>0</v>
      </c>
      <c r="BZ120" s="5">
        <v>0</v>
      </c>
      <c r="CA120" s="5">
        <f t="shared" si="642"/>
        <v>74111749.809999987</v>
      </c>
      <c r="CB120" s="5">
        <f t="shared" si="643"/>
        <v>0</v>
      </c>
      <c r="CC120" s="5">
        <v>0</v>
      </c>
      <c r="CD120" s="5">
        <f t="shared" si="644"/>
        <v>74111749.809999987</v>
      </c>
      <c r="CE120" s="5">
        <f t="shared" si="645"/>
        <v>0</v>
      </c>
      <c r="CF120" s="5">
        <v>0</v>
      </c>
      <c r="CG120" s="5">
        <f t="shared" si="646"/>
        <v>74111749.809999987</v>
      </c>
      <c r="CH120" s="5">
        <f t="shared" si="647"/>
        <v>0</v>
      </c>
      <c r="CI120" s="5">
        <v>0</v>
      </c>
      <c r="CJ120" s="5">
        <f t="shared" si="648"/>
        <v>74111749.809999987</v>
      </c>
      <c r="CK120" s="5">
        <f t="shared" si="649"/>
        <v>0</v>
      </c>
      <c r="CL120" s="5">
        <v>0</v>
      </c>
      <c r="CM120" s="5">
        <f t="shared" si="650"/>
        <v>74111749.809999987</v>
      </c>
      <c r="CN120" s="5">
        <f t="shared" si="651"/>
        <v>0</v>
      </c>
      <c r="CO120" s="5">
        <v>0</v>
      </c>
      <c r="CP120" s="5">
        <f t="shared" si="652"/>
        <v>74111749.809999987</v>
      </c>
      <c r="CQ120" s="5">
        <f t="shared" si="653"/>
        <v>0</v>
      </c>
      <c r="CR120" s="5">
        <v>0</v>
      </c>
      <c r="CS120" s="5">
        <f t="shared" si="654"/>
        <v>74111749.809999987</v>
      </c>
      <c r="CT120" s="5">
        <f t="shared" si="655"/>
        <v>0</v>
      </c>
      <c r="CU120" s="5">
        <v>0</v>
      </c>
      <c r="CV120" s="5">
        <f t="shared" si="656"/>
        <v>74111749.809999987</v>
      </c>
      <c r="CW120" s="5">
        <f t="shared" si="657"/>
        <v>0</v>
      </c>
      <c r="CX120" s="5">
        <v>0</v>
      </c>
      <c r="CY120" s="5">
        <f t="shared" si="658"/>
        <v>74111749.809999987</v>
      </c>
      <c r="CZ120" s="5">
        <f t="shared" si="659"/>
        <v>0</v>
      </c>
      <c r="DA120" s="5">
        <v>0</v>
      </c>
      <c r="DB120" s="5">
        <f t="shared" si="660"/>
        <v>74111749.809999987</v>
      </c>
      <c r="DC120" s="5">
        <f t="shared" si="661"/>
        <v>0</v>
      </c>
      <c r="DD120" s="5">
        <v>0</v>
      </c>
      <c r="DE120" s="5">
        <f t="shared" si="662"/>
        <v>74111749.809999987</v>
      </c>
      <c r="DF120" s="5">
        <f t="shared" si="663"/>
        <v>0</v>
      </c>
      <c r="DG120" s="5">
        <v>0</v>
      </c>
      <c r="DH120" s="5">
        <f t="shared" si="664"/>
        <v>74111749.809999987</v>
      </c>
      <c r="DI120" s="5">
        <f t="shared" si="665"/>
        <v>0</v>
      </c>
      <c r="DJ120" s="5">
        <v>0</v>
      </c>
      <c r="DK120" s="5">
        <f t="shared" si="666"/>
        <v>74111749.809999987</v>
      </c>
      <c r="DL120" s="5">
        <f t="shared" si="667"/>
        <v>0</v>
      </c>
      <c r="DM120" s="5">
        <v>0</v>
      </c>
      <c r="DN120" s="5">
        <f t="shared" si="668"/>
        <v>74111749.809999987</v>
      </c>
      <c r="DO120" s="5">
        <f t="shared" si="669"/>
        <v>0</v>
      </c>
      <c r="DP120" s="5">
        <v>0</v>
      </c>
      <c r="DQ120" s="5">
        <f t="shared" si="670"/>
        <v>74111749.809999987</v>
      </c>
      <c r="DR120" s="5">
        <f t="shared" si="671"/>
        <v>0</v>
      </c>
      <c r="DS120" s="5">
        <v>0</v>
      </c>
      <c r="DT120" s="5">
        <f t="shared" si="672"/>
        <v>74111749.809999987</v>
      </c>
      <c r="DU120" s="5">
        <f t="shared" si="673"/>
        <v>0</v>
      </c>
      <c r="DV120" s="5">
        <v>0</v>
      </c>
      <c r="DW120" s="5">
        <f t="shared" si="674"/>
        <v>74111749.809999987</v>
      </c>
      <c r="DX120" s="5">
        <f t="shared" si="675"/>
        <v>0</v>
      </c>
      <c r="DY120" s="5">
        <v>0</v>
      </c>
      <c r="DZ120" s="5">
        <f t="shared" si="676"/>
        <v>74111749.809999987</v>
      </c>
      <c r="EA120" s="5">
        <f t="shared" si="677"/>
        <v>0</v>
      </c>
      <c r="EB120" s="5">
        <v>0</v>
      </c>
      <c r="EC120" s="5">
        <f t="shared" si="678"/>
        <v>74111749.809999987</v>
      </c>
      <c r="ED120" s="5">
        <f t="shared" si="679"/>
        <v>0</v>
      </c>
      <c r="EE120" s="5">
        <v>0</v>
      </c>
      <c r="EF120" s="5">
        <f t="shared" si="680"/>
        <v>74111749.809999987</v>
      </c>
      <c r="EG120" s="5">
        <f t="shared" si="681"/>
        <v>0</v>
      </c>
      <c r="EI120" s="138">
        <f t="shared" ca="1" si="682"/>
        <v>0</v>
      </c>
      <c r="EJ120" s="138">
        <f t="shared" ca="1" si="683"/>
        <v>0</v>
      </c>
      <c r="EK120" s="138">
        <f t="shared" ca="1" si="688"/>
        <v>0</v>
      </c>
    </row>
    <row r="121" spans="1:141" x14ac:dyDescent="0.2">
      <c r="A121" s="109" t="s">
        <v>121</v>
      </c>
      <c r="C121" s="8"/>
      <c r="I121" s="15"/>
      <c r="J121" s="6">
        <f t="shared" ref="J121:BU121" si="689">SUBTOTAL(9,J97:J120)</f>
        <v>1068697162.2199999</v>
      </c>
      <c r="K121" s="6">
        <f t="shared" si="689"/>
        <v>4793446.8407042194</v>
      </c>
      <c r="L121" s="6">
        <f t="shared" si="689"/>
        <v>14939286.826666668</v>
      </c>
      <c r="M121" s="6">
        <f t="shared" si="689"/>
        <v>1083636449.0466666</v>
      </c>
      <c r="N121" s="6">
        <f t="shared" si="689"/>
        <v>4837775.1880789204</v>
      </c>
      <c r="O121" s="6">
        <f t="shared" si="689"/>
        <v>10860687.016666668</v>
      </c>
      <c r="P121" s="6">
        <f t="shared" si="689"/>
        <v>1094497136.0633333</v>
      </c>
      <c r="Q121" s="6">
        <f t="shared" si="689"/>
        <v>4914314.0447718352</v>
      </c>
      <c r="R121" s="6">
        <f t="shared" si="689"/>
        <v>6717392.5966666667</v>
      </c>
      <c r="S121" s="6">
        <f t="shared" si="689"/>
        <v>1101214528.6600001</v>
      </c>
      <c r="T121" s="6">
        <f t="shared" si="689"/>
        <v>4966503.9794163574</v>
      </c>
      <c r="U121" s="6">
        <f t="shared" si="689"/>
        <v>6998518.8466666657</v>
      </c>
      <c r="V121" s="6">
        <f t="shared" si="689"/>
        <v>1108213047.5066664</v>
      </c>
      <c r="W121" s="6">
        <f t="shared" si="689"/>
        <v>4997244.4637718685</v>
      </c>
      <c r="X121" s="6">
        <f t="shared" si="689"/>
        <v>4584946.6166666662</v>
      </c>
      <c r="Y121" s="6">
        <f t="shared" si="689"/>
        <v>1112797994.1233332</v>
      </c>
      <c r="Z121" s="6">
        <f t="shared" si="689"/>
        <v>5021210.7901908495</v>
      </c>
      <c r="AA121" s="6">
        <f t="shared" si="689"/>
        <v>6678494.5066666659</v>
      </c>
      <c r="AB121" s="6">
        <f t="shared" si="689"/>
        <v>1119476488.6299999</v>
      </c>
      <c r="AC121" s="6">
        <f t="shared" si="689"/>
        <v>5044060.3083817298</v>
      </c>
      <c r="AD121" s="6">
        <f t="shared" si="689"/>
        <v>-196649.89231988322</v>
      </c>
      <c r="AE121" s="6">
        <f t="shared" si="689"/>
        <v>1119279838.73768</v>
      </c>
      <c r="AF121" s="6">
        <f t="shared" si="689"/>
        <v>5053273.0351657458</v>
      </c>
      <c r="AG121" s="6">
        <f t="shared" si="689"/>
        <v>1275872.9577014772</v>
      </c>
      <c r="AH121" s="6">
        <f t="shared" si="689"/>
        <v>1120555711.6953816</v>
      </c>
      <c r="AI121" s="6">
        <f t="shared" si="689"/>
        <v>5056757.0227979869</v>
      </c>
      <c r="AJ121" s="6">
        <f t="shared" si="689"/>
        <v>6274584.3726788154</v>
      </c>
      <c r="AK121" s="6">
        <f t="shared" si="689"/>
        <v>1126830296.0680604</v>
      </c>
      <c r="AL121" s="6">
        <f t="shared" si="689"/>
        <v>5079344.745326641</v>
      </c>
      <c r="AM121" s="6">
        <f t="shared" si="689"/>
        <v>1996202.1227603133</v>
      </c>
      <c r="AN121" s="6">
        <f t="shared" si="689"/>
        <v>1128826498.1908207</v>
      </c>
      <c r="AO121" s="6">
        <f t="shared" si="689"/>
        <v>5104058.9520535078</v>
      </c>
      <c r="AP121" s="6">
        <f t="shared" si="689"/>
        <v>1498190.6665519169</v>
      </c>
      <c r="AQ121" s="6">
        <f t="shared" si="689"/>
        <v>1130324688.8573725</v>
      </c>
      <c r="AR121" s="6">
        <f t="shared" si="689"/>
        <v>5114672.7638037484</v>
      </c>
      <c r="AS121" s="6">
        <f t="shared" si="689"/>
        <v>5899253.0470622862</v>
      </c>
      <c r="AT121" s="6">
        <f t="shared" si="689"/>
        <v>1136223941.9044349</v>
      </c>
      <c r="AU121" s="6">
        <f t="shared" si="689"/>
        <v>5136808.7747345008</v>
      </c>
      <c r="AV121" s="6">
        <f t="shared" si="689"/>
        <v>7978120.3165610665</v>
      </c>
      <c r="AW121" s="6">
        <f t="shared" si="689"/>
        <v>1144202062.2209959</v>
      </c>
      <c r="AX121" s="6">
        <f t="shared" si="689"/>
        <v>5178074.1902134297</v>
      </c>
      <c r="AY121" s="6">
        <f t="shared" si="689"/>
        <v>1662674.6921137869</v>
      </c>
      <c r="AZ121" s="6">
        <f t="shared" si="689"/>
        <v>1145864736.91311</v>
      </c>
      <c r="BA121" s="6">
        <f t="shared" si="689"/>
        <v>5206832.7999661993</v>
      </c>
      <c r="BB121" s="6">
        <f t="shared" si="689"/>
        <v>2516094.4396254374</v>
      </c>
      <c r="BC121" s="6">
        <f t="shared" si="689"/>
        <v>1148380831.352735</v>
      </c>
      <c r="BD121" s="6">
        <f t="shared" si="689"/>
        <v>5219466.9595634984</v>
      </c>
      <c r="BE121" s="6">
        <f t="shared" si="689"/>
        <v>1646681.552910577</v>
      </c>
      <c r="BF121" s="6">
        <f t="shared" si="689"/>
        <v>1150027512.9056456</v>
      </c>
      <c r="BG121" s="6">
        <f t="shared" si="689"/>
        <v>5232053.90580412</v>
      </c>
      <c r="BH121" s="6">
        <f t="shared" si="689"/>
        <v>1824464.7432098668</v>
      </c>
      <c r="BI121" s="6">
        <f t="shared" si="689"/>
        <v>1151851977.6488557</v>
      </c>
      <c r="BJ121" s="6">
        <f t="shared" si="689"/>
        <v>5242599.091566639</v>
      </c>
      <c r="BK121" s="6">
        <f t="shared" si="689"/>
        <v>14974331.812751027</v>
      </c>
      <c r="BL121" s="6">
        <f t="shared" si="689"/>
        <v>1166826309.4616067</v>
      </c>
      <c r="BM121" s="6">
        <f t="shared" si="689"/>
        <v>5292488.8423580024</v>
      </c>
      <c r="BN121" s="6">
        <f t="shared" si="689"/>
        <v>2958909.6942079067</v>
      </c>
      <c r="BO121" s="6">
        <f t="shared" si="689"/>
        <v>1169785219.1558146</v>
      </c>
      <c r="BP121" s="6">
        <f t="shared" si="689"/>
        <v>5345727.5888294708</v>
      </c>
      <c r="BQ121" s="6">
        <f t="shared" si="689"/>
        <v>1940961.5763416176</v>
      </c>
      <c r="BR121" s="6">
        <f t="shared" si="689"/>
        <v>1171726180.732156</v>
      </c>
      <c r="BS121" s="6">
        <f t="shared" si="689"/>
        <v>5360490.5145212971</v>
      </c>
      <c r="BT121" s="6">
        <f t="shared" si="689"/>
        <v>10483763.301840989</v>
      </c>
      <c r="BU121" s="6">
        <f t="shared" si="689"/>
        <v>1182209944.0339971</v>
      </c>
      <c r="BV121" s="6">
        <f t="shared" ref="BV121:EG121" si="690">SUBTOTAL(9,BV97:BV120)</f>
        <v>5397467.5654584514</v>
      </c>
      <c r="BW121" s="6">
        <f t="shared" si="690"/>
        <v>2231035.860605848</v>
      </c>
      <c r="BX121" s="6">
        <f t="shared" si="690"/>
        <v>1184440979.8946033</v>
      </c>
      <c r="BY121" s="6">
        <f t="shared" si="690"/>
        <v>5435300.9448794667</v>
      </c>
      <c r="BZ121" s="6">
        <f t="shared" si="690"/>
        <v>522159.65795309684</v>
      </c>
      <c r="CA121" s="6">
        <f t="shared" si="690"/>
        <v>1184963139.5525563</v>
      </c>
      <c r="CB121" s="6">
        <f t="shared" si="690"/>
        <v>5443726.6676830603</v>
      </c>
      <c r="CC121" s="6">
        <f t="shared" si="690"/>
        <v>5327215.7745799394</v>
      </c>
      <c r="CD121" s="6">
        <f t="shared" si="690"/>
        <v>1190290355.327136</v>
      </c>
      <c r="CE121" s="6">
        <f t="shared" si="690"/>
        <v>5461292.625231063</v>
      </c>
      <c r="CF121" s="6">
        <f t="shared" si="690"/>
        <v>780581.97010203719</v>
      </c>
      <c r="CG121" s="6">
        <f t="shared" si="690"/>
        <v>1191070937.2972381</v>
      </c>
      <c r="CH121" s="6">
        <f t="shared" si="690"/>
        <v>5479621.4714553915</v>
      </c>
      <c r="CI121" s="6">
        <f t="shared" si="690"/>
        <v>3239316.9332350865</v>
      </c>
      <c r="CJ121" s="6">
        <f t="shared" si="690"/>
        <v>1194310254.2304733</v>
      </c>
      <c r="CK121" s="6">
        <f t="shared" si="690"/>
        <v>5491786.6301477579</v>
      </c>
      <c r="CL121" s="6">
        <f t="shared" si="690"/>
        <v>2209515.3591801366</v>
      </c>
      <c r="CM121" s="6">
        <f t="shared" si="690"/>
        <v>1196519769.5896535</v>
      </c>
      <c r="CN121" s="6">
        <f t="shared" si="690"/>
        <v>5508170.1440304508</v>
      </c>
      <c r="CO121" s="6">
        <f t="shared" si="690"/>
        <v>692912.89725918684</v>
      </c>
      <c r="CP121" s="6">
        <f t="shared" si="690"/>
        <v>1197212682.4869125</v>
      </c>
      <c r="CQ121" s="6">
        <f t="shared" si="690"/>
        <v>5517036.4168969188</v>
      </c>
      <c r="CR121" s="6">
        <f t="shared" si="690"/>
        <v>2406575.68146268</v>
      </c>
      <c r="CS121" s="6">
        <f t="shared" si="690"/>
        <v>1199619258.1683755</v>
      </c>
      <c r="CT121" s="6">
        <f t="shared" si="690"/>
        <v>5526484.431669387</v>
      </c>
      <c r="CU121" s="6">
        <f t="shared" si="690"/>
        <v>5393080.0119277844</v>
      </c>
      <c r="CV121" s="6">
        <f t="shared" si="690"/>
        <v>1205012338.1803033</v>
      </c>
      <c r="CW121" s="6">
        <f t="shared" si="690"/>
        <v>5549807.8128480939</v>
      </c>
      <c r="CX121" s="6">
        <f t="shared" si="690"/>
        <v>3484739.5538814068</v>
      </c>
      <c r="CY121" s="6">
        <f t="shared" si="690"/>
        <v>1208497077.7341847</v>
      </c>
      <c r="CZ121" s="6">
        <f t="shared" si="690"/>
        <v>5576314.0422981121</v>
      </c>
      <c r="DA121" s="6">
        <f t="shared" si="690"/>
        <v>1139587.7717460869</v>
      </c>
      <c r="DB121" s="6">
        <f t="shared" si="690"/>
        <v>1209636665.5059307</v>
      </c>
      <c r="DC121" s="6">
        <f t="shared" si="690"/>
        <v>5590263.5345303304</v>
      </c>
      <c r="DD121" s="6">
        <f t="shared" si="690"/>
        <v>1402572.3509476171</v>
      </c>
      <c r="DE121" s="6">
        <f t="shared" si="690"/>
        <v>1211039237.8568783</v>
      </c>
      <c r="DF121" s="6">
        <f t="shared" si="690"/>
        <v>5598066.2596040806</v>
      </c>
      <c r="DG121" s="6">
        <f t="shared" si="690"/>
        <v>1040604.7384563468</v>
      </c>
      <c r="DH121" s="6">
        <f t="shared" si="690"/>
        <v>1212079842.5953345</v>
      </c>
      <c r="DI121" s="6">
        <f t="shared" si="690"/>
        <v>5605576.776800666</v>
      </c>
      <c r="DJ121" s="6">
        <f t="shared" si="690"/>
        <v>75160.143454968827</v>
      </c>
      <c r="DK121" s="6">
        <f t="shared" si="690"/>
        <v>1212155002.7387898</v>
      </c>
      <c r="DL121" s="6">
        <f t="shared" si="690"/>
        <v>5609168.6395533299</v>
      </c>
      <c r="DM121" s="6">
        <f t="shared" si="690"/>
        <v>3631053.8602553392</v>
      </c>
      <c r="DN121" s="6">
        <f t="shared" si="690"/>
        <v>1215786056.599045</v>
      </c>
      <c r="DO121" s="6">
        <f t="shared" si="690"/>
        <v>5620407.7688488159</v>
      </c>
      <c r="DP121" s="6">
        <f t="shared" si="690"/>
        <v>841379.06446600717</v>
      </c>
      <c r="DQ121" s="6">
        <f t="shared" si="690"/>
        <v>1216627435.663511</v>
      </c>
      <c r="DR121" s="6">
        <f t="shared" si="690"/>
        <v>5633908.8535210034</v>
      </c>
      <c r="DS121" s="6">
        <f t="shared" si="690"/>
        <v>-7162.6948069662139</v>
      </c>
      <c r="DT121" s="6">
        <f t="shared" si="690"/>
        <v>1216620272.968704</v>
      </c>
      <c r="DU121" s="6">
        <f t="shared" si="690"/>
        <v>5636669.556726926</v>
      </c>
      <c r="DV121" s="6">
        <f t="shared" si="690"/>
        <v>145323116.07328579</v>
      </c>
      <c r="DW121" s="6">
        <f t="shared" si="690"/>
        <v>1361943389.0419898</v>
      </c>
      <c r="DX121" s="6">
        <f t="shared" si="690"/>
        <v>6065954.8900360689</v>
      </c>
      <c r="DY121" s="6">
        <f t="shared" si="690"/>
        <v>-168422.9326670852</v>
      </c>
      <c r="DZ121" s="6">
        <f t="shared" si="690"/>
        <v>1361774966.1093225</v>
      </c>
      <c r="EA121" s="6">
        <f t="shared" si="690"/>
        <v>6494764.1668917993</v>
      </c>
      <c r="EB121" s="6">
        <f t="shared" si="690"/>
        <v>1044213.4084050248</v>
      </c>
      <c r="EC121" s="6">
        <f t="shared" si="690"/>
        <v>1362819179.5177279</v>
      </c>
      <c r="ED121" s="6">
        <f t="shared" si="690"/>
        <v>6497647.6010434059</v>
      </c>
      <c r="EE121" s="6">
        <f t="shared" si="690"/>
        <v>35892052.850439779</v>
      </c>
      <c r="EF121" s="6">
        <f t="shared" si="690"/>
        <v>1398711232.3681679</v>
      </c>
      <c r="EG121" s="6">
        <f t="shared" si="690"/>
        <v>6606985.1892850706</v>
      </c>
      <c r="EI121" s="139">
        <f ca="1">SUBTOTAL(9,EI97:EI120)</f>
        <v>65516912.813650809</v>
      </c>
      <c r="EJ121" s="139">
        <f ca="1">SUBTOTAL(9,EJ97:EJ120)</f>
        <v>5018814.4654887905</v>
      </c>
      <c r="EK121" s="139">
        <f ca="1">SUBTOTAL(9,EK97:EK120)</f>
        <v>70535727.279139593</v>
      </c>
    </row>
    <row r="122" spans="1:141" x14ac:dyDescent="0.2">
      <c r="I122" s="1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I122" s="138"/>
      <c r="EJ122" s="138"/>
      <c r="EK122" s="138"/>
    </row>
    <row r="123" spans="1:141" x14ac:dyDescent="0.2">
      <c r="A123" s="123" t="s">
        <v>85</v>
      </c>
      <c r="I123" s="1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I123" s="138"/>
      <c r="EJ123" s="138"/>
      <c r="EK123" s="138"/>
    </row>
    <row r="124" spans="1:141" x14ac:dyDescent="0.2">
      <c r="A124" s="109" t="s">
        <v>80</v>
      </c>
      <c r="B124" s="109" t="str">
        <f t="shared" ref="B124:B125" si="691">C124</f>
        <v>SG-U</v>
      </c>
      <c r="C124" s="8" t="s">
        <v>22</v>
      </c>
      <c r="D124" s="109" t="s">
        <v>115</v>
      </c>
      <c r="E124" s="109" t="s">
        <v>86</v>
      </c>
      <c r="F124" s="109" t="str">
        <f>D124&amp;E124&amp;C124</f>
        <v>AHYDPSG-U</v>
      </c>
      <c r="G124" s="109" t="str">
        <f>E124&amp;C124</f>
        <v>HYDPSG-U</v>
      </c>
      <c r="H124" s="15"/>
      <c r="I124" s="15">
        <v>0</v>
      </c>
      <c r="J124" s="5">
        <v>0</v>
      </c>
      <c r="K124" s="5">
        <f>(J124*I124)/12</f>
        <v>0</v>
      </c>
      <c r="L124" s="5">
        <v>0</v>
      </c>
      <c r="M124" s="5">
        <f t="shared" ref="M124:M125" si="692">J124+L124</f>
        <v>0</v>
      </c>
      <c r="N124" s="5">
        <f t="shared" ref="N124:N125" si="693">(((J124+M124)/2)*$I124)/12</f>
        <v>0</v>
      </c>
      <c r="O124" s="5">
        <v>0</v>
      </c>
      <c r="P124" s="5">
        <f t="shared" ref="P124:P125" si="694">M124+O124</f>
        <v>0</v>
      </c>
      <c r="Q124" s="5">
        <f t="shared" ref="Q124:Q125" si="695">(((M124+P124)/2)*$I124)/12</f>
        <v>0</v>
      </c>
      <c r="R124" s="5">
        <v>0</v>
      </c>
      <c r="S124" s="5">
        <f t="shared" ref="S124:S125" si="696">P124+R124</f>
        <v>0</v>
      </c>
      <c r="T124" s="5">
        <f t="shared" ref="T124:T125" si="697">(((P124+S124)/2)*$I124)/12</f>
        <v>0</v>
      </c>
      <c r="U124" s="5">
        <v>0</v>
      </c>
      <c r="V124" s="5">
        <f t="shared" ref="V124:V125" si="698">S124+U124</f>
        <v>0</v>
      </c>
      <c r="W124" s="5">
        <f t="shared" ref="W124:W125" si="699">(((S124+V124)/2)*$I124)/12</f>
        <v>0</v>
      </c>
      <c r="X124" s="5">
        <v>0</v>
      </c>
      <c r="Y124" s="5">
        <f t="shared" ref="Y124:Y125" si="700">V124+X124</f>
        <v>0</v>
      </c>
      <c r="Z124" s="5">
        <f t="shared" ref="Z124:Z125" si="701">(((V124+Y124)/2)*$I124)/12</f>
        <v>0</v>
      </c>
      <c r="AA124" s="5">
        <v>0</v>
      </c>
      <c r="AB124" s="5">
        <f t="shared" ref="AB124:AB125" si="702">Y124+AA124</f>
        <v>0</v>
      </c>
      <c r="AC124" s="5">
        <f t="shared" ref="AC124:AC125" si="703">(((Y124+AB124)/2)*$I124)/12</f>
        <v>0</v>
      </c>
      <c r="AD124" s="5">
        <v>0</v>
      </c>
      <c r="AE124" s="5">
        <f t="shared" ref="AE124:AE125" si="704">AB124+AD124</f>
        <v>0</v>
      </c>
      <c r="AF124" s="5">
        <f t="shared" ref="AF124:AF125" si="705">(((AB124+AE124)/2)*$I124)/12</f>
        <v>0</v>
      </c>
      <c r="AG124" s="5">
        <v>0</v>
      </c>
      <c r="AH124" s="5">
        <f t="shared" ref="AH124:AH125" si="706">AE124+AG124</f>
        <v>0</v>
      </c>
      <c r="AI124" s="5">
        <f t="shared" ref="AI124:AI125" si="707">(((AE124+AH124)/2)*$I124)/12</f>
        <v>0</v>
      </c>
      <c r="AJ124" s="5">
        <v>0</v>
      </c>
      <c r="AK124" s="5">
        <f t="shared" ref="AK124:AK125" si="708">AH124+AJ124</f>
        <v>0</v>
      </c>
      <c r="AL124" s="5">
        <f t="shared" ref="AL124:AL125" si="709">(((AH124+AK124)/2)*$I124)/12</f>
        <v>0</v>
      </c>
      <c r="AM124" s="5">
        <v>0</v>
      </c>
      <c r="AN124" s="5">
        <f t="shared" ref="AN124:AN125" si="710">AK124+AM124</f>
        <v>0</v>
      </c>
      <c r="AO124" s="5">
        <f t="shared" ref="AO124:AO125" si="711">(((AK124+AN124)/2)*$I124)/12</f>
        <v>0</v>
      </c>
      <c r="AP124" s="5">
        <v>0</v>
      </c>
      <c r="AQ124" s="5">
        <f t="shared" ref="AQ124:AQ125" si="712">AN124+AP124</f>
        <v>0</v>
      </c>
      <c r="AR124" s="5">
        <f t="shared" ref="AR124:AR125" si="713">(((AN124+AQ124)/2)*$I124)/12</f>
        <v>0</v>
      </c>
      <c r="AS124" s="5">
        <v>0</v>
      </c>
      <c r="AT124" s="5">
        <f t="shared" ref="AT124:AT125" si="714">AQ124+AS124</f>
        <v>0</v>
      </c>
      <c r="AU124" s="5">
        <f t="shared" ref="AU124:AU125" si="715">(((AQ124+AT124)/2)*$I124)/12</f>
        <v>0</v>
      </c>
      <c r="AV124" s="5">
        <v>0</v>
      </c>
      <c r="AW124" s="5">
        <f t="shared" ref="AW124:AW125" si="716">AT124+AV124</f>
        <v>0</v>
      </c>
      <c r="AX124" s="5">
        <f t="shared" ref="AX124:AX125" si="717">(((AT124+AW124)/2)*$I124)/12</f>
        <v>0</v>
      </c>
      <c r="AY124" s="5">
        <v>0</v>
      </c>
      <c r="AZ124" s="5">
        <f t="shared" ref="AZ124:AZ125" si="718">AW124+AY124</f>
        <v>0</v>
      </c>
      <c r="BA124" s="5">
        <f t="shared" ref="BA124:BA125" si="719">(((AW124+AZ124)/2)*$I124)/12</f>
        <v>0</v>
      </c>
      <c r="BB124" s="5">
        <v>0</v>
      </c>
      <c r="BC124" s="5">
        <f t="shared" ref="BC124:BC125" si="720">AZ124+BB124</f>
        <v>0</v>
      </c>
      <c r="BD124" s="5">
        <f t="shared" ref="BD124:BD125" si="721">(((AZ124+BC124)/2)*$I124)/12</f>
        <v>0</v>
      </c>
      <c r="BE124" s="5">
        <v>0</v>
      </c>
      <c r="BF124" s="5">
        <f t="shared" ref="BF124:BF125" si="722">BC124+BE124</f>
        <v>0</v>
      </c>
      <c r="BG124" s="5">
        <f t="shared" ref="BG124:BG125" si="723">(((BC124+BF124)/2)*$I124)/12</f>
        <v>0</v>
      </c>
      <c r="BH124" s="5">
        <v>0</v>
      </c>
      <c r="BI124" s="5">
        <f t="shared" ref="BI124:BI125" si="724">BF124+BH124</f>
        <v>0</v>
      </c>
      <c r="BJ124" s="5">
        <f t="shared" ref="BJ124:BJ125" si="725">(((BF124+BI124)/2)*$I124)/12</f>
        <v>0</v>
      </c>
      <c r="BK124" s="5">
        <v>0</v>
      </c>
      <c r="BL124" s="5">
        <f t="shared" ref="BL124:BL125" si="726">BI124+BK124</f>
        <v>0</v>
      </c>
      <c r="BM124" s="5">
        <f t="shared" ref="BM124:BM125" si="727">(((BI124+BL124)/2)*$I124)/12</f>
        <v>0</v>
      </c>
      <c r="BN124" s="5">
        <v>0</v>
      </c>
      <c r="BO124" s="5">
        <f t="shared" ref="BO124:BO125" si="728">BL124+BN124</f>
        <v>0</v>
      </c>
      <c r="BP124" s="5">
        <f t="shared" ref="BP124:BP125" si="729">(((BL124+BO124)/2)*$I124)/12</f>
        <v>0</v>
      </c>
      <c r="BQ124" s="5">
        <v>0</v>
      </c>
      <c r="BR124" s="5">
        <f t="shared" ref="BR124:BR125" si="730">BO124+BQ124</f>
        <v>0</v>
      </c>
      <c r="BS124" s="5">
        <f t="shared" ref="BS124:BS125" si="731">(((BO124+BR124)/2)*$I124)/12</f>
        <v>0</v>
      </c>
      <c r="BT124" s="5">
        <v>0</v>
      </c>
      <c r="BU124" s="5">
        <f t="shared" ref="BU124:BU125" si="732">BR124+BT124</f>
        <v>0</v>
      </c>
      <c r="BV124" s="5">
        <f t="shared" ref="BV124:BV125" si="733">(((BR124+BU124)/2)*$I124)/12</f>
        <v>0</v>
      </c>
      <c r="BW124" s="5">
        <v>0</v>
      </c>
      <c r="BX124" s="5">
        <f t="shared" ref="BX124:BX125" si="734">BU124+BW124</f>
        <v>0</v>
      </c>
      <c r="BY124" s="5">
        <f t="shared" ref="BY124:BY125" si="735">(((BU124+BX124)/2)*$I124)/12</f>
        <v>0</v>
      </c>
      <c r="BZ124" s="5">
        <v>0</v>
      </c>
      <c r="CA124" s="5">
        <f t="shared" ref="CA124:CA125" si="736">BX124+BZ124</f>
        <v>0</v>
      </c>
      <c r="CB124" s="5">
        <f t="shared" ref="CB124:CB125" si="737">(((BX124+CA124)/2)*$I124)/12</f>
        <v>0</v>
      </c>
      <c r="CC124" s="5">
        <v>0</v>
      </c>
      <c r="CD124" s="5">
        <f t="shared" ref="CD124:CD125" si="738">CA124+CC124</f>
        <v>0</v>
      </c>
      <c r="CE124" s="5">
        <f t="shared" ref="CE124:CE125" si="739">(((CA124+CD124)/2)*$I124)/12</f>
        <v>0</v>
      </c>
      <c r="CF124" s="5">
        <v>0</v>
      </c>
      <c r="CG124" s="5">
        <f t="shared" ref="CG124:CG125" si="740">CD124+CF124</f>
        <v>0</v>
      </c>
      <c r="CH124" s="5">
        <f t="shared" ref="CH124:CH125" si="741">(((CD124+CG124)/2)*$I124)/12</f>
        <v>0</v>
      </c>
      <c r="CI124" s="5">
        <v>0</v>
      </c>
      <c r="CJ124" s="5">
        <f t="shared" ref="CJ124:CJ125" si="742">CG124+CI124</f>
        <v>0</v>
      </c>
      <c r="CK124" s="5">
        <f t="shared" ref="CK124:CK125" si="743">(((CG124+CJ124)/2)*$I124)/12</f>
        <v>0</v>
      </c>
      <c r="CL124" s="5">
        <v>0</v>
      </c>
      <c r="CM124" s="5">
        <f t="shared" ref="CM124:CM125" si="744">CJ124+CL124</f>
        <v>0</v>
      </c>
      <c r="CN124" s="5">
        <f t="shared" ref="CN124:CN125" si="745">(((CJ124+CM124)/2)*$I124)/12</f>
        <v>0</v>
      </c>
      <c r="CO124" s="5">
        <v>0</v>
      </c>
      <c r="CP124" s="5">
        <f t="shared" ref="CP124:CP125" si="746">CM124+CO124</f>
        <v>0</v>
      </c>
      <c r="CQ124" s="5">
        <f t="shared" ref="CQ124:CQ125" si="747">(((CM124+CP124)/2)*$I124)/12</f>
        <v>0</v>
      </c>
      <c r="CR124" s="5">
        <v>0</v>
      </c>
      <c r="CS124" s="5">
        <f t="shared" ref="CS124:CS125" si="748">CP124+CR124</f>
        <v>0</v>
      </c>
      <c r="CT124" s="5">
        <f t="shared" ref="CT124:CT125" si="749">(((CP124+CS124)/2)*$I124)/12</f>
        <v>0</v>
      </c>
      <c r="CU124" s="5">
        <v>0</v>
      </c>
      <c r="CV124" s="5">
        <f t="shared" ref="CV124:CV125" si="750">CS124+CU124</f>
        <v>0</v>
      </c>
      <c r="CW124" s="5">
        <f t="shared" ref="CW124:CW125" si="751">(((CS124+CV124)/2)*$I124)/12</f>
        <v>0</v>
      </c>
      <c r="CX124" s="5">
        <v>0</v>
      </c>
      <c r="CY124" s="5">
        <f t="shared" ref="CY124:CY125" si="752">CV124+CX124</f>
        <v>0</v>
      </c>
      <c r="CZ124" s="5">
        <f t="shared" ref="CZ124:CZ125" si="753">(((CV124+CY124)/2)*$I124)/12</f>
        <v>0</v>
      </c>
      <c r="DA124" s="5">
        <v>0</v>
      </c>
      <c r="DB124" s="5">
        <f t="shared" ref="DB124:DB125" si="754">CY124+DA124</f>
        <v>0</v>
      </c>
      <c r="DC124" s="5">
        <f t="shared" ref="DC124:DC125" si="755">(((CY124+DB124)/2)*$I124)/12</f>
        <v>0</v>
      </c>
      <c r="DD124" s="5">
        <v>0</v>
      </c>
      <c r="DE124" s="5">
        <f t="shared" ref="DE124:DE125" si="756">DB124+DD124</f>
        <v>0</v>
      </c>
      <c r="DF124" s="5">
        <f t="shared" ref="DF124:DF125" si="757">(((DB124+DE124)/2)*$I124)/12</f>
        <v>0</v>
      </c>
      <c r="DG124" s="5">
        <v>0</v>
      </c>
      <c r="DH124" s="5">
        <f t="shared" ref="DH124:DH125" si="758">DE124+DG124</f>
        <v>0</v>
      </c>
      <c r="DI124" s="5">
        <f t="shared" ref="DI124:DI125" si="759">(((DE124+DH124)/2)*$I124)/12</f>
        <v>0</v>
      </c>
      <c r="DJ124" s="5">
        <v>0</v>
      </c>
      <c r="DK124" s="5">
        <f t="shared" ref="DK124:DK125" si="760">DH124+DJ124</f>
        <v>0</v>
      </c>
      <c r="DL124" s="5">
        <f t="shared" ref="DL124:DL125" si="761">(((DH124+DK124)/2)*$I124)/12</f>
        <v>0</v>
      </c>
      <c r="DM124" s="5">
        <v>0</v>
      </c>
      <c r="DN124" s="5">
        <f t="shared" ref="DN124:DN125" si="762">DK124+DM124</f>
        <v>0</v>
      </c>
      <c r="DO124" s="5">
        <f t="shared" ref="DO124:DO125" si="763">(((DK124+DN124)/2)*$I124)/12</f>
        <v>0</v>
      </c>
      <c r="DP124" s="5">
        <v>0</v>
      </c>
      <c r="DQ124" s="5">
        <f t="shared" ref="DQ124:DQ125" si="764">DN124+DP124</f>
        <v>0</v>
      </c>
      <c r="DR124" s="5">
        <f t="shared" ref="DR124:DR125" si="765">(((DN124+DQ124)/2)*$I124)/12</f>
        <v>0</v>
      </c>
      <c r="DS124" s="5">
        <v>0</v>
      </c>
      <c r="DT124" s="5">
        <f t="shared" ref="DT124:DT125" si="766">DQ124+DS124</f>
        <v>0</v>
      </c>
      <c r="DU124" s="5">
        <f t="shared" ref="DU124:DU125" si="767">(((DQ124+DT124)/2)*$I124)/12</f>
        <v>0</v>
      </c>
      <c r="DV124" s="5">
        <v>0</v>
      </c>
      <c r="DW124" s="5">
        <f t="shared" ref="DW124:DW125" si="768">DT124+DV124</f>
        <v>0</v>
      </c>
      <c r="DX124" s="5">
        <f t="shared" ref="DX124:DX125" si="769">(((DT124+DW124)/2)*$I124)/12</f>
        <v>0</v>
      </c>
      <c r="DY124" s="5">
        <v>0</v>
      </c>
      <c r="DZ124" s="5">
        <f t="shared" ref="DZ124:DZ125" si="770">DW124+DY124</f>
        <v>0</v>
      </c>
      <c r="EA124" s="5">
        <f t="shared" ref="EA124:EA125" si="771">(((DW124+DZ124)/2)*$I124)/12</f>
        <v>0</v>
      </c>
      <c r="EB124" s="5">
        <v>0</v>
      </c>
      <c r="EC124" s="5">
        <f t="shared" ref="EC124:EC125" si="772">DZ124+EB124</f>
        <v>0</v>
      </c>
      <c r="ED124" s="5">
        <f t="shared" ref="ED124:ED125" si="773">(((DZ124+EC124)/2)*$I124)/12</f>
        <v>0</v>
      </c>
      <c r="EE124" s="5">
        <v>0</v>
      </c>
      <c r="EF124" s="5">
        <f t="shared" ref="EF124:EF125" si="774">EC124+EE124</f>
        <v>0</v>
      </c>
      <c r="EG124" s="5">
        <f t="shared" ref="EG124:EG125" si="775">(((EC124+EF124)/2)*$I124)/12</f>
        <v>0</v>
      </c>
      <c r="EI124" s="138">
        <f t="shared" ref="EI124:EI125" ca="1" si="776">SUMIF($BO$6:$CW$7,"Depreciation Expense",$BO124:$CW124)</f>
        <v>0</v>
      </c>
      <c r="EJ124" s="138">
        <f t="shared" ref="EJ124:EJ125" ca="1" si="777">EK124-EI124</f>
        <v>0</v>
      </c>
      <c r="EK124" s="138">
        <f t="shared" ref="EK124:EK125" ca="1" si="778">SUMIF($CY$6:$EG$7,"Depreciation Expense",$CY124:$EG124)</f>
        <v>0</v>
      </c>
    </row>
    <row r="125" spans="1:141" x14ac:dyDescent="0.2">
      <c r="A125" s="109" t="s">
        <v>80</v>
      </c>
      <c r="B125" s="109" t="str">
        <f t="shared" si="691"/>
        <v>SG-P</v>
      </c>
      <c r="C125" s="8" t="s">
        <v>21</v>
      </c>
      <c r="D125" s="109" t="s">
        <v>115</v>
      </c>
      <c r="E125" s="109" t="s">
        <v>86</v>
      </c>
      <c r="F125" s="109" t="str">
        <f>D125&amp;E125&amp;C125</f>
        <v>AHYDPSG-P</v>
      </c>
      <c r="G125" s="109" t="str">
        <f>E125&amp;C125</f>
        <v>HYDPSG-P</v>
      </c>
      <c r="H125" s="15"/>
      <c r="I125" s="15">
        <v>2.1254346992150293E-2</v>
      </c>
      <c r="J125" s="5">
        <v>14697017.970000001</v>
      </c>
      <c r="K125" s="5">
        <f>(J125*I125)/12</f>
        <v>26031.293307020693</v>
      </c>
      <c r="L125" s="5">
        <v>0</v>
      </c>
      <c r="M125" s="5">
        <f t="shared" si="692"/>
        <v>14697017.970000001</v>
      </c>
      <c r="N125" s="5">
        <f t="shared" si="693"/>
        <v>26031.293307020693</v>
      </c>
      <c r="O125" s="5">
        <v>0</v>
      </c>
      <c r="P125" s="5">
        <f t="shared" si="694"/>
        <v>14697017.970000001</v>
      </c>
      <c r="Q125" s="5">
        <f t="shared" si="695"/>
        <v>26031.293307020693</v>
      </c>
      <c r="R125" s="5">
        <v>0</v>
      </c>
      <c r="S125" s="5">
        <f t="shared" si="696"/>
        <v>14697017.970000001</v>
      </c>
      <c r="T125" s="5">
        <f t="shared" si="697"/>
        <v>26031.293307020693</v>
      </c>
      <c r="U125" s="5">
        <v>0</v>
      </c>
      <c r="V125" s="5">
        <f t="shared" si="698"/>
        <v>14697017.970000001</v>
      </c>
      <c r="W125" s="5">
        <f t="shared" si="699"/>
        <v>26031.293307020693</v>
      </c>
      <c r="X125" s="5">
        <v>0</v>
      </c>
      <c r="Y125" s="5">
        <f t="shared" si="700"/>
        <v>14697017.970000001</v>
      </c>
      <c r="Z125" s="5">
        <f t="shared" si="701"/>
        <v>26031.293307020693</v>
      </c>
      <c r="AA125" s="5">
        <v>0</v>
      </c>
      <c r="AB125" s="5">
        <f t="shared" si="702"/>
        <v>14697017.970000001</v>
      </c>
      <c r="AC125" s="5">
        <f t="shared" si="703"/>
        <v>26031.293307020693</v>
      </c>
      <c r="AD125" s="5">
        <v>0</v>
      </c>
      <c r="AE125" s="5">
        <f t="shared" si="704"/>
        <v>14697017.970000001</v>
      </c>
      <c r="AF125" s="5">
        <f t="shared" si="705"/>
        <v>26031.293307020693</v>
      </c>
      <c r="AG125" s="5">
        <v>0</v>
      </c>
      <c r="AH125" s="5">
        <f t="shared" si="706"/>
        <v>14697017.970000001</v>
      </c>
      <c r="AI125" s="5">
        <f t="shared" si="707"/>
        <v>26031.293307020693</v>
      </c>
      <c r="AJ125" s="5">
        <v>0</v>
      </c>
      <c r="AK125" s="5">
        <f t="shared" si="708"/>
        <v>14697017.970000001</v>
      </c>
      <c r="AL125" s="5">
        <f t="shared" si="709"/>
        <v>26031.293307020693</v>
      </c>
      <c r="AM125" s="5">
        <v>0</v>
      </c>
      <c r="AN125" s="5">
        <f t="shared" si="710"/>
        <v>14697017.970000001</v>
      </c>
      <c r="AO125" s="5">
        <f t="shared" si="711"/>
        <v>26031.293307020693</v>
      </c>
      <c r="AP125" s="5">
        <v>0</v>
      </c>
      <c r="AQ125" s="5">
        <f t="shared" si="712"/>
        <v>14697017.970000001</v>
      </c>
      <c r="AR125" s="5">
        <f t="shared" si="713"/>
        <v>26031.293307020693</v>
      </c>
      <c r="AS125" s="5">
        <v>0</v>
      </c>
      <c r="AT125" s="5">
        <f t="shared" si="714"/>
        <v>14697017.970000001</v>
      </c>
      <c r="AU125" s="5">
        <f t="shared" si="715"/>
        <v>26031.293307020693</v>
      </c>
      <c r="AV125" s="5">
        <v>0</v>
      </c>
      <c r="AW125" s="5">
        <f t="shared" si="716"/>
        <v>14697017.970000001</v>
      </c>
      <c r="AX125" s="5">
        <f t="shared" si="717"/>
        <v>26031.293307020693</v>
      </c>
      <c r="AY125" s="5">
        <v>0</v>
      </c>
      <c r="AZ125" s="5">
        <f t="shared" si="718"/>
        <v>14697017.970000001</v>
      </c>
      <c r="BA125" s="5">
        <f t="shared" si="719"/>
        <v>26031.293307020693</v>
      </c>
      <c r="BB125" s="5">
        <v>0</v>
      </c>
      <c r="BC125" s="5">
        <f t="shared" si="720"/>
        <v>14697017.970000001</v>
      </c>
      <c r="BD125" s="5">
        <f t="shared" si="721"/>
        <v>26031.293307020693</v>
      </c>
      <c r="BE125" s="5">
        <v>0</v>
      </c>
      <c r="BF125" s="5">
        <f t="shared" si="722"/>
        <v>14697017.970000001</v>
      </c>
      <c r="BG125" s="5">
        <f t="shared" si="723"/>
        <v>26031.293307020693</v>
      </c>
      <c r="BH125" s="5">
        <v>0</v>
      </c>
      <c r="BI125" s="5">
        <f t="shared" si="724"/>
        <v>14697017.970000001</v>
      </c>
      <c r="BJ125" s="5">
        <f t="shared" si="725"/>
        <v>26031.293307020693</v>
      </c>
      <c r="BK125" s="5">
        <v>0</v>
      </c>
      <c r="BL125" s="5">
        <f t="shared" si="726"/>
        <v>14697017.970000001</v>
      </c>
      <c r="BM125" s="5">
        <f t="shared" si="727"/>
        <v>26031.293307020693</v>
      </c>
      <c r="BN125" s="5">
        <v>0</v>
      </c>
      <c r="BO125" s="5">
        <f t="shared" si="728"/>
        <v>14697017.970000001</v>
      </c>
      <c r="BP125" s="5">
        <f t="shared" si="729"/>
        <v>26031.293307020693</v>
      </c>
      <c r="BQ125" s="5">
        <v>0</v>
      </c>
      <c r="BR125" s="5">
        <f t="shared" si="730"/>
        <v>14697017.970000001</v>
      </c>
      <c r="BS125" s="5">
        <f t="shared" si="731"/>
        <v>26031.293307020693</v>
      </c>
      <c r="BT125" s="5">
        <v>0</v>
      </c>
      <c r="BU125" s="5">
        <f t="shared" si="732"/>
        <v>14697017.970000001</v>
      </c>
      <c r="BV125" s="5">
        <f t="shared" si="733"/>
        <v>26031.293307020693</v>
      </c>
      <c r="BW125" s="5">
        <v>0</v>
      </c>
      <c r="BX125" s="5">
        <f t="shared" si="734"/>
        <v>14697017.970000001</v>
      </c>
      <c r="BY125" s="5">
        <f t="shared" si="735"/>
        <v>26031.293307020693</v>
      </c>
      <c r="BZ125" s="5">
        <v>0</v>
      </c>
      <c r="CA125" s="5">
        <f t="shared" si="736"/>
        <v>14697017.970000001</v>
      </c>
      <c r="CB125" s="5">
        <f t="shared" si="737"/>
        <v>26031.293307020693</v>
      </c>
      <c r="CC125" s="5">
        <v>0</v>
      </c>
      <c r="CD125" s="5">
        <f t="shared" si="738"/>
        <v>14697017.970000001</v>
      </c>
      <c r="CE125" s="5">
        <f t="shared" si="739"/>
        <v>26031.293307020693</v>
      </c>
      <c r="CF125" s="5">
        <v>0</v>
      </c>
      <c r="CG125" s="5">
        <f t="shared" si="740"/>
        <v>14697017.970000001</v>
      </c>
      <c r="CH125" s="5">
        <f t="shared" si="741"/>
        <v>26031.293307020693</v>
      </c>
      <c r="CI125" s="5">
        <v>0</v>
      </c>
      <c r="CJ125" s="5">
        <f t="shared" si="742"/>
        <v>14697017.970000001</v>
      </c>
      <c r="CK125" s="5">
        <f t="shared" si="743"/>
        <v>26031.293307020693</v>
      </c>
      <c r="CL125" s="5">
        <v>0</v>
      </c>
      <c r="CM125" s="5">
        <f t="shared" si="744"/>
        <v>14697017.970000001</v>
      </c>
      <c r="CN125" s="5">
        <f t="shared" si="745"/>
        <v>26031.293307020693</v>
      </c>
      <c r="CO125" s="5">
        <v>0</v>
      </c>
      <c r="CP125" s="5">
        <f t="shared" si="746"/>
        <v>14697017.970000001</v>
      </c>
      <c r="CQ125" s="5">
        <f t="shared" si="747"/>
        <v>26031.293307020693</v>
      </c>
      <c r="CR125" s="5">
        <v>0</v>
      </c>
      <c r="CS125" s="5">
        <f t="shared" si="748"/>
        <v>14697017.970000001</v>
      </c>
      <c r="CT125" s="5">
        <f t="shared" si="749"/>
        <v>26031.293307020693</v>
      </c>
      <c r="CU125" s="5">
        <v>0</v>
      </c>
      <c r="CV125" s="5">
        <f t="shared" si="750"/>
        <v>14697017.970000001</v>
      </c>
      <c r="CW125" s="5">
        <f t="shared" si="751"/>
        <v>26031.293307020693</v>
      </c>
      <c r="CX125" s="5">
        <v>0</v>
      </c>
      <c r="CY125" s="5">
        <f t="shared" si="752"/>
        <v>14697017.970000001</v>
      </c>
      <c r="CZ125" s="5">
        <f t="shared" si="753"/>
        <v>26031.293307020693</v>
      </c>
      <c r="DA125" s="5">
        <v>0</v>
      </c>
      <c r="DB125" s="5">
        <f t="shared" si="754"/>
        <v>14697017.970000001</v>
      </c>
      <c r="DC125" s="5">
        <f t="shared" si="755"/>
        <v>26031.293307020693</v>
      </c>
      <c r="DD125" s="5">
        <v>0</v>
      </c>
      <c r="DE125" s="5">
        <f t="shared" si="756"/>
        <v>14697017.970000001</v>
      </c>
      <c r="DF125" s="5">
        <f t="shared" si="757"/>
        <v>26031.293307020693</v>
      </c>
      <c r="DG125" s="5">
        <v>0</v>
      </c>
      <c r="DH125" s="5">
        <f t="shared" si="758"/>
        <v>14697017.970000001</v>
      </c>
      <c r="DI125" s="5">
        <f t="shared" si="759"/>
        <v>26031.293307020693</v>
      </c>
      <c r="DJ125" s="5">
        <v>0</v>
      </c>
      <c r="DK125" s="5">
        <f t="shared" si="760"/>
        <v>14697017.970000001</v>
      </c>
      <c r="DL125" s="5">
        <f t="shared" si="761"/>
        <v>26031.293307020693</v>
      </c>
      <c r="DM125" s="5">
        <v>0</v>
      </c>
      <c r="DN125" s="5">
        <f t="shared" si="762"/>
        <v>14697017.970000001</v>
      </c>
      <c r="DO125" s="5">
        <f t="shared" si="763"/>
        <v>26031.293307020693</v>
      </c>
      <c r="DP125" s="5">
        <v>0</v>
      </c>
      <c r="DQ125" s="5">
        <f t="shared" si="764"/>
        <v>14697017.970000001</v>
      </c>
      <c r="DR125" s="5">
        <f t="shared" si="765"/>
        <v>26031.293307020693</v>
      </c>
      <c r="DS125" s="5">
        <v>0</v>
      </c>
      <c r="DT125" s="5">
        <f t="shared" si="766"/>
        <v>14697017.970000001</v>
      </c>
      <c r="DU125" s="5">
        <f t="shared" si="767"/>
        <v>26031.293307020693</v>
      </c>
      <c r="DV125" s="5">
        <v>0</v>
      </c>
      <c r="DW125" s="5">
        <f t="shared" si="768"/>
        <v>14697017.970000001</v>
      </c>
      <c r="DX125" s="5">
        <f t="shared" si="769"/>
        <v>26031.293307020693</v>
      </c>
      <c r="DY125" s="5">
        <v>0</v>
      </c>
      <c r="DZ125" s="5">
        <f t="shared" si="770"/>
        <v>14697017.970000001</v>
      </c>
      <c r="EA125" s="5">
        <f t="shared" si="771"/>
        <v>26031.293307020693</v>
      </c>
      <c r="EB125" s="5">
        <v>0</v>
      </c>
      <c r="EC125" s="5">
        <f t="shared" si="772"/>
        <v>14697017.970000001</v>
      </c>
      <c r="ED125" s="5">
        <f t="shared" si="773"/>
        <v>26031.293307020693</v>
      </c>
      <c r="EE125" s="5">
        <v>0</v>
      </c>
      <c r="EF125" s="5">
        <f t="shared" si="774"/>
        <v>14697017.970000001</v>
      </c>
      <c r="EG125" s="5">
        <f t="shared" si="775"/>
        <v>26031.293307020693</v>
      </c>
      <c r="EI125" s="138">
        <f t="shared" ca="1" si="776"/>
        <v>312375.51968424825</v>
      </c>
      <c r="EJ125" s="138">
        <f t="shared" ca="1" si="777"/>
        <v>0</v>
      </c>
      <c r="EK125" s="138">
        <f t="shared" ca="1" si="778"/>
        <v>312375.51968424825</v>
      </c>
    </row>
    <row r="126" spans="1:141" x14ac:dyDescent="0.2">
      <c r="A126" s="109" t="s">
        <v>89</v>
      </c>
      <c r="I126" s="15"/>
      <c r="J126" s="6">
        <f>SUBTOTAL(9,J124:J125)</f>
        <v>14697017.970000001</v>
      </c>
      <c r="K126" s="6">
        <f t="shared" ref="K126:BV126" si="779">SUBTOTAL(9,K124:K125)</f>
        <v>26031.293307020693</v>
      </c>
      <c r="L126" s="6">
        <f t="shared" si="779"/>
        <v>0</v>
      </c>
      <c r="M126" s="6">
        <f t="shared" si="779"/>
        <v>14697017.970000001</v>
      </c>
      <c r="N126" s="6">
        <f t="shared" si="779"/>
        <v>26031.293307020693</v>
      </c>
      <c r="O126" s="6">
        <f t="shared" si="779"/>
        <v>0</v>
      </c>
      <c r="P126" s="6">
        <f t="shared" si="779"/>
        <v>14697017.970000001</v>
      </c>
      <c r="Q126" s="6">
        <f t="shared" si="779"/>
        <v>26031.293307020693</v>
      </c>
      <c r="R126" s="6">
        <f t="shared" si="779"/>
        <v>0</v>
      </c>
      <c r="S126" s="6">
        <f t="shared" si="779"/>
        <v>14697017.970000001</v>
      </c>
      <c r="T126" s="6">
        <f t="shared" si="779"/>
        <v>26031.293307020693</v>
      </c>
      <c r="U126" s="6">
        <f t="shared" si="779"/>
        <v>0</v>
      </c>
      <c r="V126" s="6">
        <f t="shared" si="779"/>
        <v>14697017.970000001</v>
      </c>
      <c r="W126" s="6">
        <f t="shared" si="779"/>
        <v>26031.293307020693</v>
      </c>
      <c r="X126" s="6">
        <f t="shared" si="779"/>
        <v>0</v>
      </c>
      <c r="Y126" s="6">
        <f t="shared" si="779"/>
        <v>14697017.970000001</v>
      </c>
      <c r="Z126" s="6">
        <f t="shared" si="779"/>
        <v>26031.293307020693</v>
      </c>
      <c r="AA126" s="6">
        <f t="shared" si="779"/>
        <v>0</v>
      </c>
      <c r="AB126" s="6">
        <f t="shared" si="779"/>
        <v>14697017.970000001</v>
      </c>
      <c r="AC126" s="6">
        <f t="shared" si="779"/>
        <v>26031.293307020693</v>
      </c>
      <c r="AD126" s="6">
        <f t="shared" si="779"/>
        <v>0</v>
      </c>
      <c r="AE126" s="6">
        <f t="shared" si="779"/>
        <v>14697017.970000001</v>
      </c>
      <c r="AF126" s="6">
        <f t="shared" si="779"/>
        <v>26031.293307020693</v>
      </c>
      <c r="AG126" s="6">
        <f t="shared" si="779"/>
        <v>0</v>
      </c>
      <c r="AH126" s="6">
        <f t="shared" si="779"/>
        <v>14697017.970000001</v>
      </c>
      <c r="AI126" s="6">
        <f t="shared" si="779"/>
        <v>26031.293307020693</v>
      </c>
      <c r="AJ126" s="6">
        <f t="shared" si="779"/>
        <v>0</v>
      </c>
      <c r="AK126" s="6">
        <f t="shared" si="779"/>
        <v>14697017.970000001</v>
      </c>
      <c r="AL126" s="6">
        <f t="shared" si="779"/>
        <v>26031.293307020693</v>
      </c>
      <c r="AM126" s="6">
        <f t="shared" si="779"/>
        <v>0</v>
      </c>
      <c r="AN126" s="6">
        <f t="shared" si="779"/>
        <v>14697017.970000001</v>
      </c>
      <c r="AO126" s="6">
        <f t="shared" si="779"/>
        <v>26031.293307020693</v>
      </c>
      <c r="AP126" s="6">
        <f t="shared" si="779"/>
        <v>0</v>
      </c>
      <c r="AQ126" s="6">
        <f t="shared" si="779"/>
        <v>14697017.970000001</v>
      </c>
      <c r="AR126" s="6">
        <f t="shared" si="779"/>
        <v>26031.293307020693</v>
      </c>
      <c r="AS126" s="6">
        <f t="shared" si="779"/>
        <v>0</v>
      </c>
      <c r="AT126" s="6">
        <f t="shared" si="779"/>
        <v>14697017.970000001</v>
      </c>
      <c r="AU126" s="6">
        <f t="shared" si="779"/>
        <v>26031.293307020693</v>
      </c>
      <c r="AV126" s="6">
        <f t="shared" si="779"/>
        <v>0</v>
      </c>
      <c r="AW126" s="6">
        <f t="shared" si="779"/>
        <v>14697017.970000001</v>
      </c>
      <c r="AX126" s="6">
        <f t="shared" si="779"/>
        <v>26031.293307020693</v>
      </c>
      <c r="AY126" s="6">
        <f t="shared" si="779"/>
        <v>0</v>
      </c>
      <c r="AZ126" s="6">
        <f t="shared" si="779"/>
        <v>14697017.970000001</v>
      </c>
      <c r="BA126" s="6">
        <f t="shared" si="779"/>
        <v>26031.293307020693</v>
      </c>
      <c r="BB126" s="6">
        <f t="shared" si="779"/>
        <v>0</v>
      </c>
      <c r="BC126" s="6">
        <f t="shared" si="779"/>
        <v>14697017.970000001</v>
      </c>
      <c r="BD126" s="6">
        <f t="shared" si="779"/>
        <v>26031.293307020693</v>
      </c>
      <c r="BE126" s="6">
        <f t="shared" si="779"/>
        <v>0</v>
      </c>
      <c r="BF126" s="6">
        <f t="shared" si="779"/>
        <v>14697017.970000001</v>
      </c>
      <c r="BG126" s="6">
        <f t="shared" si="779"/>
        <v>26031.293307020693</v>
      </c>
      <c r="BH126" s="6">
        <f t="shared" si="779"/>
        <v>0</v>
      </c>
      <c r="BI126" s="6">
        <f t="shared" si="779"/>
        <v>14697017.970000001</v>
      </c>
      <c r="BJ126" s="6">
        <f t="shared" si="779"/>
        <v>26031.293307020693</v>
      </c>
      <c r="BK126" s="6">
        <f t="shared" si="779"/>
        <v>0</v>
      </c>
      <c r="BL126" s="6">
        <f t="shared" si="779"/>
        <v>14697017.970000001</v>
      </c>
      <c r="BM126" s="6">
        <f t="shared" si="779"/>
        <v>26031.293307020693</v>
      </c>
      <c r="BN126" s="6">
        <f t="shared" si="779"/>
        <v>0</v>
      </c>
      <c r="BO126" s="6">
        <f t="shared" si="779"/>
        <v>14697017.970000001</v>
      </c>
      <c r="BP126" s="6">
        <f t="shared" si="779"/>
        <v>26031.293307020693</v>
      </c>
      <c r="BQ126" s="6">
        <f t="shared" si="779"/>
        <v>0</v>
      </c>
      <c r="BR126" s="6">
        <f t="shared" si="779"/>
        <v>14697017.970000001</v>
      </c>
      <c r="BS126" s="6">
        <f t="shared" si="779"/>
        <v>26031.293307020693</v>
      </c>
      <c r="BT126" s="6">
        <f t="shared" si="779"/>
        <v>0</v>
      </c>
      <c r="BU126" s="6">
        <f t="shared" si="779"/>
        <v>14697017.970000001</v>
      </c>
      <c r="BV126" s="6">
        <f t="shared" si="779"/>
        <v>26031.293307020693</v>
      </c>
      <c r="BW126" s="6">
        <f t="shared" ref="BW126:EG126" si="780">SUBTOTAL(9,BW124:BW125)</f>
        <v>0</v>
      </c>
      <c r="BX126" s="6">
        <f t="shared" si="780"/>
        <v>14697017.970000001</v>
      </c>
      <c r="BY126" s="6">
        <f t="shared" si="780"/>
        <v>26031.293307020693</v>
      </c>
      <c r="BZ126" s="6">
        <f t="shared" si="780"/>
        <v>0</v>
      </c>
      <c r="CA126" s="6">
        <f t="shared" si="780"/>
        <v>14697017.970000001</v>
      </c>
      <c r="CB126" s="6">
        <f t="shared" si="780"/>
        <v>26031.293307020693</v>
      </c>
      <c r="CC126" s="6">
        <f t="shared" si="780"/>
        <v>0</v>
      </c>
      <c r="CD126" s="6">
        <f t="shared" si="780"/>
        <v>14697017.970000001</v>
      </c>
      <c r="CE126" s="6">
        <f t="shared" si="780"/>
        <v>26031.293307020693</v>
      </c>
      <c r="CF126" s="6">
        <f t="shared" si="780"/>
        <v>0</v>
      </c>
      <c r="CG126" s="6">
        <f t="shared" si="780"/>
        <v>14697017.970000001</v>
      </c>
      <c r="CH126" s="6">
        <f t="shared" si="780"/>
        <v>26031.293307020693</v>
      </c>
      <c r="CI126" s="6">
        <f t="shared" si="780"/>
        <v>0</v>
      </c>
      <c r="CJ126" s="6">
        <f t="shared" si="780"/>
        <v>14697017.970000001</v>
      </c>
      <c r="CK126" s="6">
        <f t="shared" si="780"/>
        <v>26031.293307020693</v>
      </c>
      <c r="CL126" s="6">
        <f t="shared" si="780"/>
        <v>0</v>
      </c>
      <c r="CM126" s="6">
        <f t="shared" si="780"/>
        <v>14697017.970000001</v>
      </c>
      <c r="CN126" s="6">
        <f t="shared" si="780"/>
        <v>26031.293307020693</v>
      </c>
      <c r="CO126" s="6">
        <f t="shared" si="780"/>
        <v>0</v>
      </c>
      <c r="CP126" s="6">
        <f t="shared" si="780"/>
        <v>14697017.970000001</v>
      </c>
      <c r="CQ126" s="6">
        <f t="shared" si="780"/>
        <v>26031.293307020693</v>
      </c>
      <c r="CR126" s="6">
        <f t="shared" si="780"/>
        <v>0</v>
      </c>
      <c r="CS126" s="6">
        <f t="shared" si="780"/>
        <v>14697017.970000001</v>
      </c>
      <c r="CT126" s="6">
        <f t="shared" si="780"/>
        <v>26031.293307020693</v>
      </c>
      <c r="CU126" s="6">
        <f t="shared" si="780"/>
        <v>0</v>
      </c>
      <c r="CV126" s="6">
        <f t="shared" si="780"/>
        <v>14697017.970000001</v>
      </c>
      <c r="CW126" s="6">
        <f t="shared" si="780"/>
        <v>26031.293307020693</v>
      </c>
      <c r="CX126" s="6">
        <f t="shared" si="780"/>
        <v>0</v>
      </c>
      <c r="CY126" s="6">
        <f t="shared" si="780"/>
        <v>14697017.970000001</v>
      </c>
      <c r="CZ126" s="6">
        <f t="shared" si="780"/>
        <v>26031.293307020693</v>
      </c>
      <c r="DA126" s="6">
        <f t="shared" si="780"/>
        <v>0</v>
      </c>
      <c r="DB126" s="6">
        <f t="shared" si="780"/>
        <v>14697017.970000001</v>
      </c>
      <c r="DC126" s="6">
        <f t="shared" si="780"/>
        <v>26031.293307020693</v>
      </c>
      <c r="DD126" s="6">
        <f t="shared" si="780"/>
        <v>0</v>
      </c>
      <c r="DE126" s="6">
        <f t="shared" si="780"/>
        <v>14697017.970000001</v>
      </c>
      <c r="DF126" s="6">
        <f t="shared" si="780"/>
        <v>26031.293307020693</v>
      </c>
      <c r="DG126" s="6">
        <f t="shared" si="780"/>
        <v>0</v>
      </c>
      <c r="DH126" s="6">
        <f t="shared" si="780"/>
        <v>14697017.970000001</v>
      </c>
      <c r="DI126" s="6">
        <f t="shared" si="780"/>
        <v>26031.293307020693</v>
      </c>
      <c r="DJ126" s="6">
        <f t="shared" si="780"/>
        <v>0</v>
      </c>
      <c r="DK126" s="6">
        <f t="shared" si="780"/>
        <v>14697017.970000001</v>
      </c>
      <c r="DL126" s="6">
        <f t="shared" si="780"/>
        <v>26031.293307020693</v>
      </c>
      <c r="DM126" s="6">
        <f t="shared" si="780"/>
        <v>0</v>
      </c>
      <c r="DN126" s="6">
        <f t="shared" si="780"/>
        <v>14697017.970000001</v>
      </c>
      <c r="DO126" s="6">
        <f t="shared" si="780"/>
        <v>26031.293307020693</v>
      </c>
      <c r="DP126" s="6">
        <f t="shared" si="780"/>
        <v>0</v>
      </c>
      <c r="DQ126" s="6">
        <f t="shared" si="780"/>
        <v>14697017.970000001</v>
      </c>
      <c r="DR126" s="6">
        <f t="shared" si="780"/>
        <v>26031.293307020693</v>
      </c>
      <c r="DS126" s="6">
        <f t="shared" si="780"/>
        <v>0</v>
      </c>
      <c r="DT126" s="6">
        <f t="shared" si="780"/>
        <v>14697017.970000001</v>
      </c>
      <c r="DU126" s="6">
        <f t="shared" si="780"/>
        <v>26031.293307020693</v>
      </c>
      <c r="DV126" s="6">
        <f t="shared" si="780"/>
        <v>0</v>
      </c>
      <c r="DW126" s="6">
        <f t="shared" si="780"/>
        <v>14697017.970000001</v>
      </c>
      <c r="DX126" s="6">
        <f t="shared" si="780"/>
        <v>26031.293307020693</v>
      </c>
      <c r="DY126" s="6">
        <f t="shared" si="780"/>
        <v>0</v>
      </c>
      <c r="DZ126" s="6">
        <f t="shared" si="780"/>
        <v>14697017.970000001</v>
      </c>
      <c r="EA126" s="6">
        <f t="shared" si="780"/>
        <v>26031.293307020693</v>
      </c>
      <c r="EB126" s="6">
        <f t="shared" si="780"/>
        <v>0</v>
      </c>
      <c r="EC126" s="6">
        <f t="shared" si="780"/>
        <v>14697017.970000001</v>
      </c>
      <c r="ED126" s="6">
        <f t="shared" si="780"/>
        <v>26031.293307020693</v>
      </c>
      <c r="EE126" s="6">
        <f t="shared" si="780"/>
        <v>0</v>
      </c>
      <c r="EF126" s="6">
        <f t="shared" si="780"/>
        <v>14697017.970000001</v>
      </c>
      <c r="EG126" s="6">
        <f t="shared" si="780"/>
        <v>26031.293307020693</v>
      </c>
      <c r="EI126" s="139">
        <f ca="1">SUBTOTAL(9,EI124:EI125)</f>
        <v>312375.51968424825</v>
      </c>
      <c r="EJ126" s="139">
        <f ca="1">SUBTOTAL(9,EJ124:EJ125)</f>
        <v>0</v>
      </c>
      <c r="EK126" s="139">
        <f ca="1">SUBTOTAL(9,EK124:EK125)</f>
        <v>312375.51968424825</v>
      </c>
    </row>
    <row r="127" spans="1:141" x14ac:dyDescent="0.2">
      <c r="I127" s="1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I127" s="138"/>
      <c r="EJ127" s="138"/>
      <c r="EK127" s="138"/>
    </row>
    <row r="128" spans="1:141" x14ac:dyDescent="0.2">
      <c r="A128" s="123" t="s">
        <v>90</v>
      </c>
      <c r="I128" s="1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I128" s="138"/>
      <c r="EJ128" s="138"/>
      <c r="EK128" s="138"/>
    </row>
    <row r="129" spans="1:141" x14ac:dyDescent="0.2">
      <c r="A129" s="109" t="s">
        <v>76</v>
      </c>
      <c r="B129" s="109" t="str">
        <f t="shared" ref="B129" si="781">C129</f>
        <v>CAGE</v>
      </c>
      <c r="C129" s="8" t="s">
        <v>14</v>
      </c>
      <c r="D129" s="109" t="s">
        <v>115</v>
      </c>
      <c r="E129" s="109" t="s">
        <v>91</v>
      </c>
      <c r="F129" s="109" t="str">
        <f>D129&amp;E129&amp;C129</f>
        <v>AOTHPCAGE</v>
      </c>
      <c r="G129" s="109" t="str">
        <f>E129&amp;C129</f>
        <v>OTHPCAGE</v>
      </c>
      <c r="H129" s="15"/>
      <c r="I129" s="15">
        <v>0</v>
      </c>
      <c r="J129" s="5">
        <v>0</v>
      </c>
      <c r="K129" s="5">
        <f>(J129*I129)/12</f>
        <v>0</v>
      </c>
      <c r="L129" s="5">
        <v>0</v>
      </c>
      <c r="M129" s="5">
        <f t="shared" ref="M129" si="782">J129+L129</f>
        <v>0</v>
      </c>
      <c r="N129" s="5">
        <f t="shared" ref="N129" si="783">(((J129+M129)/2)*$I129)/12</f>
        <v>0</v>
      </c>
      <c r="O129" s="5">
        <v>0</v>
      </c>
      <c r="P129" s="5">
        <f t="shared" ref="P129" si="784">M129+O129</f>
        <v>0</v>
      </c>
      <c r="Q129" s="5">
        <f t="shared" ref="Q129" si="785">(((M129+P129)/2)*$I129)/12</f>
        <v>0</v>
      </c>
      <c r="R129" s="5">
        <v>0</v>
      </c>
      <c r="S129" s="5">
        <f t="shared" ref="S129" si="786">P129+R129</f>
        <v>0</v>
      </c>
      <c r="T129" s="5">
        <f t="shared" ref="T129" si="787">(((P129+S129)/2)*$I129)/12</f>
        <v>0</v>
      </c>
      <c r="U129" s="5">
        <v>0</v>
      </c>
      <c r="V129" s="5">
        <f t="shared" ref="V129" si="788">S129+U129</f>
        <v>0</v>
      </c>
      <c r="W129" s="5">
        <f t="shared" ref="W129" si="789">(((S129+V129)/2)*$I129)/12</f>
        <v>0</v>
      </c>
      <c r="X129" s="5">
        <v>0</v>
      </c>
      <c r="Y129" s="5">
        <f t="shared" ref="Y129" si="790">V129+X129</f>
        <v>0</v>
      </c>
      <c r="Z129" s="5">
        <f t="shared" ref="Z129" si="791">(((V129+Y129)/2)*$I129)/12</f>
        <v>0</v>
      </c>
      <c r="AA129" s="5">
        <v>0</v>
      </c>
      <c r="AB129" s="5">
        <f t="shared" ref="AB129" si="792">Y129+AA129</f>
        <v>0</v>
      </c>
      <c r="AC129" s="5">
        <f t="shared" ref="AC129" si="793">(((Y129+AB129)/2)*$I129)/12</f>
        <v>0</v>
      </c>
      <c r="AD129" s="5">
        <v>0</v>
      </c>
      <c r="AE129" s="5">
        <f t="shared" ref="AE129" si="794">AB129+AD129</f>
        <v>0</v>
      </c>
      <c r="AF129" s="5">
        <f t="shared" ref="AF129" si="795">(((AB129+AE129)/2)*$I129)/12</f>
        <v>0</v>
      </c>
      <c r="AG129" s="5">
        <v>0</v>
      </c>
      <c r="AH129" s="5">
        <f t="shared" ref="AH129" si="796">AE129+AG129</f>
        <v>0</v>
      </c>
      <c r="AI129" s="5">
        <f t="shared" ref="AI129" si="797">(((AE129+AH129)/2)*$I129)/12</f>
        <v>0</v>
      </c>
      <c r="AJ129" s="5">
        <v>0</v>
      </c>
      <c r="AK129" s="5">
        <f t="shared" ref="AK129" si="798">AH129+AJ129</f>
        <v>0</v>
      </c>
      <c r="AL129" s="5">
        <f t="shared" ref="AL129" si="799">(((AH129+AK129)/2)*$I129)/12</f>
        <v>0</v>
      </c>
      <c r="AM129" s="5">
        <v>0</v>
      </c>
      <c r="AN129" s="5">
        <f t="shared" ref="AN129" si="800">AK129+AM129</f>
        <v>0</v>
      </c>
      <c r="AO129" s="5">
        <f t="shared" ref="AO129" si="801">(((AK129+AN129)/2)*$I129)/12</f>
        <v>0</v>
      </c>
      <c r="AP129" s="5">
        <v>0</v>
      </c>
      <c r="AQ129" s="5">
        <f t="shared" ref="AQ129" si="802">AN129+AP129</f>
        <v>0</v>
      </c>
      <c r="AR129" s="5">
        <f t="shared" ref="AR129" si="803">(((AN129+AQ129)/2)*$I129)/12</f>
        <v>0</v>
      </c>
      <c r="AS129" s="5">
        <v>0</v>
      </c>
      <c r="AT129" s="5">
        <f t="shared" ref="AT129" si="804">AQ129+AS129</f>
        <v>0</v>
      </c>
      <c r="AU129" s="5">
        <f t="shared" ref="AU129" si="805">(((AQ129+AT129)/2)*$I129)/12</f>
        <v>0</v>
      </c>
      <c r="AV129" s="5">
        <v>0</v>
      </c>
      <c r="AW129" s="5">
        <f t="shared" ref="AW129" si="806">AT129+AV129</f>
        <v>0</v>
      </c>
      <c r="AX129" s="5">
        <f t="shared" ref="AX129" si="807">(((AT129+AW129)/2)*$I129)/12</f>
        <v>0</v>
      </c>
      <c r="AY129" s="5">
        <v>0</v>
      </c>
      <c r="AZ129" s="5">
        <f t="shared" ref="AZ129" si="808">AW129+AY129</f>
        <v>0</v>
      </c>
      <c r="BA129" s="5">
        <f t="shared" ref="BA129" si="809">(((AW129+AZ129)/2)*$I129)/12</f>
        <v>0</v>
      </c>
      <c r="BB129" s="5">
        <v>0</v>
      </c>
      <c r="BC129" s="5">
        <f t="shared" ref="BC129" si="810">AZ129+BB129</f>
        <v>0</v>
      </c>
      <c r="BD129" s="5">
        <f t="shared" ref="BD129" si="811">(((AZ129+BC129)/2)*$I129)/12</f>
        <v>0</v>
      </c>
      <c r="BE129" s="5">
        <v>0</v>
      </c>
      <c r="BF129" s="5">
        <f t="shared" ref="BF129" si="812">BC129+BE129</f>
        <v>0</v>
      </c>
      <c r="BG129" s="5">
        <f t="shared" ref="BG129" si="813">(((BC129+BF129)/2)*$I129)/12</f>
        <v>0</v>
      </c>
      <c r="BH129" s="5">
        <v>0</v>
      </c>
      <c r="BI129" s="5">
        <f t="shared" ref="BI129" si="814">BF129+BH129</f>
        <v>0</v>
      </c>
      <c r="BJ129" s="5">
        <f t="shared" ref="BJ129" si="815">(((BF129+BI129)/2)*$I129)/12</f>
        <v>0</v>
      </c>
      <c r="BK129" s="5">
        <v>0</v>
      </c>
      <c r="BL129" s="5">
        <f t="shared" ref="BL129" si="816">BI129+BK129</f>
        <v>0</v>
      </c>
      <c r="BM129" s="5">
        <f t="shared" ref="BM129" si="817">(((BI129+BL129)/2)*$I129)/12</f>
        <v>0</v>
      </c>
      <c r="BN129" s="5">
        <v>0</v>
      </c>
      <c r="BO129" s="5">
        <f>BL129+BN129</f>
        <v>0</v>
      </c>
      <c r="BP129" s="5">
        <f>(((BL129+BO129)/2)*$I129)/12</f>
        <v>0</v>
      </c>
      <c r="BQ129" s="5">
        <v>0</v>
      </c>
      <c r="BR129" s="5">
        <f>BO129+BQ129</f>
        <v>0</v>
      </c>
      <c r="BS129" s="5">
        <f>(((BO129+BR129)/2)*$I129)/12</f>
        <v>0</v>
      </c>
      <c r="BT129" s="5">
        <v>0</v>
      </c>
      <c r="BU129" s="5">
        <f>BR129+BT129</f>
        <v>0</v>
      </c>
      <c r="BV129" s="5">
        <f>(((BR129+BU129)/2)*$I129)/12</f>
        <v>0</v>
      </c>
      <c r="BW129" s="5">
        <v>0</v>
      </c>
      <c r="BX129" s="5">
        <f>BU129+BW129</f>
        <v>0</v>
      </c>
      <c r="BY129" s="5">
        <f>(((BU129+BX129)/2)*$I129)/12</f>
        <v>0</v>
      </c>
      <c r="BZ129" s="5">
        <v>0</v>
      </c>
      <c r="CA129" s="5">
        <f>BX129+BZ129</f>
        <v>0</v>
      </c>
      <c r="CB129" s="5">
        <f>(((BX129+CA129)/2)*$I129)/12</f>
        <v>0</v>
      </c>
      <c r="CC129" s="5">
        <v>0</v>
      </c>
      <c r="CD129" s="5">
        <f>CA129+CC129</f>
        <v>0</v>
      </c>
      <c r="CE129" s="5">
        <f>(((CA129+CD129)/2)*$I129)/12</f>
        <v>0</v>
      </c>
      <c r="CF129" s="5">
        <v>0</v>
      </c>
      <c r="CG129" s="5">
        <f>CD129+CF129</f>
        <v>0</v>
      </c>
      <c r="CH129" s="5">
        <f>(((CD129+CG129)/2)*$I129)/12</f>
        <v>0</v>
      </c>
      <c r="CI129" s="5">
        <v>0</v>
      </c>
      <c r="CJ129" s="5">
        <f>CG129+CI129</f>
        <v>0</v>
      </c>
      <c r="CK129" s="5">
        <f>(((CG129+CJ129)/2)*$I129)/12</f>
        <v>0</v>
      </c>
      <c r="CL129" s="5">
        <v>0</v>
      </c>
      <c r="CM129" s="5">
        <f>CJ129+CL129</f>
        <v>0</v>
      </c>
      <c r="CN129" s="5">
        <f>(((CJ129+CM129)/2)*$I129)/12</f>
        <v>0</v>
      </c>
      <c r="CO129" s="5">
        <v>0</v>
      </c>
      <c r="CP129" s="5">
        <f>CM129+CO129</f>
        <v>0</v>
      </c>
      <c r="CQ129" s="5">
        <f>(((CM129+CP129)/2)*$I129)/12</f>
        <v>0</v>
      </c>
      <c r="CR129" s="5">
        <v>0</v>
      </c>
      <c r="CS129" s="5">
        <f>CP129+CR129</f>
        <v>0</v>
      </c>
      <c r="CT129" s="5">
        <f>(((CP129+CS129)/2)*$I129)/12</f>
        <v>0</v>
      </c>
      <c r="CU129" s="5">
        <v>0</v>
      </c>
      <c r="CV129" s="5">
        <f>CS129+CU129</f>
        <v>0</v>
      </c>
      <c r="CW129" s="5">
        <f>(((CS129+CV129)/2)*$I129)/12</f>
        <v>0</v>
      </c>
      <c r="CX129" s="5">
        <v>0</v>
      </c>
      <c r="CY129" s="5">
        <f>CV129+CX129</f>
        <v>0</v>
      </c>
      <c r="CZ129" s="5">
        <f>(((CV129+CY129)/2)*$I129)/12</f>
        <v>0</v>
      </c>
      <c r="DA129" s="5">
        <v>0</v>
      </c>
      <c r="DB129" s="5">
        <f>CY129+DA129</f>
        <v>0</v>
      </c>
      <c r="DC129" s="5">
        <f>(((CY129+DB129)/2)*$I129)/12</f>
        <v>0</v>
      </c>
      <c r="DD129" s="5">
        <v>0</v>
      </c>
      <c r="DE129" s="5">
        <f>DB129+DD129</f>
        <v>0</v>
      </c>
      <c r="DF129" s="5">
        <f>(((DB129+DE129)/2)*$I129)/12</f>
        <v>0</v>
      </c>
      <c r="DG129" s="5">
        <v>0</v>
      </c>
      <c r="DH129" s="5">
        <f>DE129+DG129</f>
        <v>0</v>
      </c>
      <c r="DI129" s="5">
        <f>(((DE129+DH129)/2)*$I129)/12</f>
        <v>0</v>
      </c>
      <c r="DJ129" s="5">
        <v>0</v>
      </c>
      <c r="DK129" s="5">
        <f>DH129+DJ129</f>
        <v>0</v>
      </c>
      <c r="DL129" s="5">
        <f>(((DH129+DK129)/2)*$I129)/12</f>
        <v>0</v>
      </c>
      <c r="DM129" s="5">
        <v>0</v>
      </c>
      <c r="DN129" s="5">
        <f>DK129+DM129</f>
        <v>0</v>
      </c>
      <c r="DO129" s="5">
        <f>(((DK129+DN129)/2)*$I129)/12</f>
        <v>0</v>
      </c>
      <c r="DP129" s="5">
        <v>0</v>
      </c>
      <c r="DQ129" s="5">
        <f>DN129+DP129</f>
        <v>0</v>
      </c>
      <c r="DR129" s="5">
        <f>(((DN129+DQ129)/2)*$I129)/12</f>
        <v>0</v>
      </c>
      <c r="DS129" s="5">
        <v>0</v>
      </c>
      <c r="DT129" s="5">
        <f>DQ129+DS129</f>
        <v>0</v>
      </c>
      <c r="DU129" s="5">
        <f>(((DQ129+DT129)/2)*$I129)/12</f>
        <v>0</v>
      </c>
      <c r="DV129" s="5">
        <v>0</v>
      </c>
      <c r="DW129" s="5">
        <f>DT129+DV129</f>
        <v>0</v>
      </c>
      <c r="DX129" s="5">
        <f>(((DT129+DW129)/2)*$I129)/12</f>
        <v>0</v>
      </c>
      <c r="DY129" s="5">
        <v>0</v>
      </c>
      <c r="DZ129" s="5">
        <f>DW129+DY129</f>
        <v>0</v>
      </c>
      <c r="EA129" s="5">
        <f>(((DW129+DZ129)/2)*$I129)/12</f>
        <v>0</v>
      </c>
      <c r="EB129" s="5">
        <v>0</v>
      </c>
      <c r="EC129" s="5">
        <f>DZ129+EB129</f>
        <v>0</v>
      </c>
      <c r="ED129" s="5">
        <f>(((DZ129+EC129)/2)*$I129)/12</f>
        <v>0</v>
      </c>
      <c r="EE129" s="5">
        <v>0</v>
      </c>
      <c r="EF129" s="5">
        <f>EC129+EE129</f>
        <v>0</v>
      </c>
      <c r="EG129" s="5">
        <f>(((EC129+EF129)/2)*$I129)/12</f>
        <v>0</v>
      </c>
      <c r="EI129" s="138">
        <f ca="1">SUMIF($BO$6:$CW$7,"Depreciation Expense",$BO129:$CW129)</f>
        <v>0</v>
      </c>
      <c r="EJ129" s="138">
        <f ca="1">EK129-EI129</f>
        <v>0</v>
      </c>
      <c r="EK129" s="138">
        <f ca="1">SUMIF($CY$6:$EG$7,"Depreciation Expense",$CY129:$EG129)</f>
        <v>0</v>
      </c>
    </row>
    <row r="130" spans="1:141" x14ac:dyDescent="0.2">
      <c r="A130" s="109" t="s">
        <v>122</v>
      </c>
      <c r="I130" s="15"/>
      <c r="J130" s="6">
        <f>SUBTOTAL(9,J129)</f>
        <v>0</v>
      </c>
      <c r="K130" s="6">
        <f t="shared" ref="K130:BV130" si="818">SUBTOTAL(9,K129)</f>
        <v>0</v>
      </c>
      <c r="L130" s="6">
        <f t="shared" si="818"/>
        <v>0</v>
      </c>
      <c r="M130" s="6">
        <f t="shared" si="818"/>
        <v>0</v>
      </c>
      <c r="N130" s="6">
        <f t="shared" si="818"/>
        <v>0</v>
      </c>
      <c r="O130" s="6">
        <f t="shared" si="818"/>
        <v>0</v>
      </c>
      <c r="P130" s="6">
        <f t="shared" si="818"/>
        <v>0</v>
      </c>
      <c r="Q130" s="6">
        <f t="shared" si="818"/>
        <v>0</v>
      </c>
      <c r="R130" s="6">
        <f t="shared" si="818"/>
        <v>0</v>
      </c>
      <c r="S130" s="6">
        <f t="shared" si="818"/>
        <v>0</v>
      </c>
      <c r="T130" s="6">
        <f t="shared" si="818"/>
        <v>0</v>
      </c>
      <c r="U130" s="6">
        <f t="shared" si="818"/>
        <v>0</v>
      </c>
      <c r="V130" s="6">
        <f t="shared" si="818"/>
        <v>0</v>
      </c>
      <c r="W130" s="6">
        <f t="shared" si="818"/>
        <v>0</v>
      </c>
      <c r="X130" s="6">
        <f t="shared" si="818"/>
        <v>0</v>
      </c>
      <c r="Y130" s="6">
        <f t="shared" si="818"/>
        <v>0</v>
      </c>
      <c r="Z130" s="6">
        <f t="shared" si="818"/>
        <v>0</v>
      </c>
      <c r="AA130" s="6">
        <f t="shared" si="818"/>
        <v>0</v>
      </c>
      <c r="AB130" s="6">
        <f t="shared" si="818"/>
        <v>0</v>
      </c>
      <c r="AC130" s="6">
        <f t="shared" si="818"/>
        <v>0</v>
      </c>
      <c r="AD130" s="6">
        <f t="shared" si="818"/>
        <v>0</v>
      </c>
      <c r="AE130" s="6">
        <f t="shared" si="818"/>
        <v>0</v>
      </c>
      <c r="AF130" s="6">
        <f t="shared" si="818"/>
        <v>0</v>
      </c>
      <c r="AG130" s="6">
        <f t="shared" si="818"/>
        <v>0</v>
      </c>
      <c r="AH130" s="6">
        <f t="shared" si="818"/>
        <v>0</v>
      </c>
      <c r="AI130" s="6">
        <f t="shared" si="818"/>
        <v>0</v>
      </c>
      <c r="AJ130" s="6">
        <f t="shared" si="818"/>
        <v>0</v>
      </c>
      <c r="AK130" s="6">
        <f t="shared" si="818"/>
        <v>0</v>
      </c>
      <c r="AL130" s="6">
        <f t="shared" si="818"/>
        <v>0</v>
      </c>
      <c r="AM130" s="6">
        <f t="shared" si="818"/>
        <v>0</v>
      </c>
      <c r="AN130" s="6">
        <f t="shared" si="818"/>
        <v>0</v>
      </c>
      <c r="AO130" s="6">
        <f t="shared" si="818"/>
        <v>0</v>
      </c>
      <c r="AP130" s="6">
        <f t="shared" si="818"/>
        <v>0</v>
      </c>
      <c r="AQ130" s="6">
        <f t="shared" si="818"/>
        <v>0</v>
      </c>
      <c r="AR130" s="6">
        <f t="shared" si="818"/>
        <v>0</v>
      </c>
      <c r="AS130" s="6">
        <f t="shared" si="818"/>
        <v>0</v>
      </c>
      <c r="AT130" s="6">
        <f t="shared" si="818"/>
        <v>0</v>
      </c>
      <c r="AU130" s="6">
        <f t="shared" si="818"/>
        <v>0</v>
      </c>
      <c r="AV130" s="6">
        <f t="shared" si="818"/>
        <v>0</v>
      </c>
      <c r="AW130" s="6">
        <f t="shared" si="818"/>
        <v>0</v>
      </c>
      <c r="AX130" s="6">
        <f t="shared" si="818"/>
        <v>0</v>
      </c>
      <c r="AY130" s="6">
        <f t="shared" si="818"/>
        <v>0</v>
      </c>
      <c r="AZ130" s="6">
        <f t="shared" si="818"/>
        <v>0</v>
      </c>
      <c r="BA130" s="6">
        <f t="shared" si="818"/>
        <v>0</v>
      </c>
      <c r="BB130" s="6">
        <f t="shared" si="818"/>
        <v>0</v>
      </c>
      <c r="BC130" s="6">
        <f t="shared" si="818"/>
        <v>0</v>
      </c>
      <c r="BD130" s="6">
        <f t="shared" si="818"/>
        <v>0</v>
      </c>
      <c r="BE130" s="6">
        <f t="shared" si="818"/>
        <v>0</v>
      </c>
      <c r="BF130" s="6">
        <f t="shared" si="818"/>
        <v>0</v>
      </c>
      <c r="BG130" s="6">
        <f t="shared" si="818"/>
        <v>0</v>
      </c>
      <c r="BH130" s="6">
        <f t="shared" si="818"/>
        <v>0</v>
      </c>
      <c r="BI130" s="6">
        <f t="shared" si="818"/>
        <v>0</v>
      </c>
      <c r="BJ130" s="6">
        <f t="shared" si="818"/>
        <v>0</v>
      </c>
      <c r="BK130" s="6">
        <f t="shared" si="818"/>
        <v>0</v>
      </c>
      <c r="BL130" s="6">
        <f t="shared" si="818"/>
        <v>0</v>
      </c>
      <c r="BM130" s="6">
        <f t="shared" si="818"/>
        <v>0</v>
      </c>
      <c r="BN130" s="6">
        <f t="shared" si="818"/>
        <v>0</v>
      </c>
      <c r="BO130" s="6">
        <f t="shared" si="818"/>
        <v>0</v>
      </c>
      <c r="BP130" s="6">
        <f t="shared" si="818"/>
        <v>0</v>
      </c>
      <c r="BQ130" s="6">
        <f t="shared" si="818"/>
        <v>0</v>
      </c>
      <c r="BR130" s="6">
        <f t="shared" si="818"/>
        <v>0</v>
      </c>
      <c r="BS130" s="6">
        <f t="shared" si="818"/>
        <v>0</v>
      </c>
      <c r="BT130" s="6">
        <f t="shared" si="818"/>
        <v>0</v>
      </c>
      <c r="BU130" s="6">
        <f t="shared" si="818"/>
        <v>0</v>
      </c>
      <c r="BV130" s="6">
        <f t="shared" si="818"/>
        <v>0</v>
      </c>
      <c r="BW130" s="6">
        <f t="shared" ref="BW130:EG130" si="819">SUBTOTAL(9,BW129)</f>
        <v>0</v>
      </c>
      <c r="BX130" s="6">
        <f t="shared" si="819"/>
        <v>0</v>
      </c>
      <c r="BY130" s="6">
        <f t="shared" si="819"/>
        <v>0</v>
      </c>
      <c r="BZ130" s="6">
        <f t="shared" si="819"/>
        <v>0</v>
      </c>
      <c r="CA130" s="6">
        <f t="shared" si="819"/>
        <v>0</v>
      </c>
      <c r="CB130" s="6">
        <f t="shared" si="819"/>
        <v>0</v>
      </c>
      <c r="CC130" s="6">
        <f t="shared" si="819"/>
        <v>0</v>
      </c>
      <c r="CD130" s="6">
        <f t="shared" si="819"/>
        <v>0</v>
      </c>
      <c r="CE130" s="6">
        <f t="shared" si="819"/>
        <v>0</v>
      </c>
      <c r="CF130" s="6">
        <f t="shared" si="819"/>
        <v>0</v>
      </c>
      <c r="CG130" s="6">
        <f t="shared" si="819"/>
        <v>0</v>
      </c>
      <c r="CH130" s="6">
        <f t="shared" si="819"/>
        <v>0</v>
      </c>
      <c r="CI130" s="6">
        <f t="shared" si="819"/>
        <v>0</v>
      </c>
      <c r="CJ130" s="6">
        <f t="shared" si="819"/>
        <v>0</v>
      </c>
      <c r="CK130" s="6">
        <f t="shared" si="819"/>
        <v>0</v>
      </c>
      <c r="CL130" s="6">
        <f t="shared" si="819"/>
        <v>0</v>
      </c>
      <c r="CM130" s="6">
        <f t="shared" si="819"/>
        <v>0</v>
      </c>
      <c r="CN130" s="6">
        <f t="shared" si="819"/>
        <v>0</v>
      </c>
      <c r="CO130" s="6">
        <f t="shared" si="819"/>
        <v>0</v>
      </c>
      <c r="CP130" s="6">
        <f t="shared" si="819"/>
        <v>0</v>
      </c>
      <c r="CQ130" s="6">
        <f t="shared" si="819"/>
        <v>0</v>
      </c>
      <c r="CR130" s="6">
        <f t="shared" si="819"/>
        <v>0</v>
      </c>
      <c r="CS130" s="6">
        <f t="shared" si="819"/>
        <v>0</v>
      </c>
      <c r="CT130" s="6">
        <f t="shared" si="819"/>
        <v>0</v>
      </c>
      <c r="CU130" s="6">
        <f t="shared" si="819"/>
        <v>0</v>
      </c>
      <c r="CV130" s="6">
        <f t="shared" si="819"/>
        <v>0</v>
      </c>
      <c r="CW130" s="6">
        <f t="shared" si="819"/>
        <v>0</v>
      </c>
      <c r="CX130" s="6">
        <f t="shared" si="819"/>
        <v>0</v>
      </c>
      <c r="CY130" s="6">
        <f t="shared" si="819"/>
        <v>0</v>
      </c>
      <c r="CZ130" s="6">
        <f t="shared" si="819"/>
        <v>0</v>
      </c>
      <c r="DA130" s="6">
        <f t="shared" si="819"/>
        <v>0</v>
      </c>
      <c r="DB130" s="6">
        <f t="shared" si="819"/>
        <v>0</v>
      </c>
      <c r="DC130" s="6">
        <f t="shared" si="819"/>
        <v>0</v>
      </c>
      <c r="DD130" s="6">
        <f t="shared" si="819"/>
        <v>0</v>
      </c>
      <c r="DE130" s="6">
        <f t="shared" si="819"/>
        <v>0</v>
      </c>
      <c r="DF130" s="6">
        <f t="shared" si="819"/>
        <v>0</v>
      </c>
      <c r="DG130" s="6">
        <f t="shared" si="819"/>
        <v>0</v>
      </c>
      <c r="DH130" s="6">
        <f t="shared" si="819"/>
        <v>0</v>
      </c>
      <c r="DI130" s="6">
        <f t="shared" si="819"/>
        <v>0</v>
      </c>
      <c r="DJ130" s="6">
        <f t="shared" si="819"/>
        <v>0</v>
      </c>
      <c r="DK130" s="6">
        <f t="shared" si="819"/>
        <v>0</v>
      </c>
      <c r="DL130" s="6">
        <f t="shared" si="819"/>
        <v>0</v>
      </c>
      <c r="DM130" s="6">
        <f t="shared" si="819"/>
        <v>0</v>
      </c>
      <c r="DN130" s="6">
        <f t="shared" si="819"/>
        <v>0</v>
      </c>
      <c r="DO130" s="6">
        <f t="shared" si="819"/>
        <v>0</v>
      </c>
      <c r="DP130" s="6">
        <f t="shared" si="819"/>
        <v>0</v>
      </c>
      <c r="DQ130" s="6">
        <f t="shared" si="819"/>
        <v>0</v>
      </c>
      <c r="DR130" s="6">
        <f t="shared" si="819"/>
        <v>0</v>
      </c>
      <c r="DS130" s="6">
        <f t="shared" si="819"/>
        <v>0</v>
      </c>
      <c r="DT130" s="6">
        <f t="shared" si="819"/>
        <v>0</v>
      </c>
      <c r="DU130" s="6">
        <f t="shared" si="819"/>
        <v>0</v>
      </c>
      <c r="DV130" s="6">
        <f t="shared" si="819"/>
        <v>0</v>
      </c>
      <c r="DW130" s="6">
        <f t="shared" si="819"/>
        <v>0</v>
      </c>
      <c r="DX130" s="6">
        <f t="shared" si="819"/>
        <v>0</v>
      </c>
      <c r="DY130" s="6">
        <f t="shared" si="819"/>
        <v>0</v>
      </c>
      <c r="DZ130" s="6">
        <f t="shared" si="819"/>
        <v>0</v>
      </c>
      <c r="EA130" s="6">
        <f t="shared" si="819"/>
        <v>0</v>
      </c>
      <c r="EB130" s="6">
        <f t="shared" si="819"/>
        <v>0</v>
      </c>
      <c r="EC130" s="6">
        <f t="shared" si="819"/>
        <v>0</v>
      </c>
      <c r="ED130" s="6">
        <f t="shared" si="819"/>
        <v>0</v>
      </c>
      <c r="EE130" s="6">
        <f t="shared" si="819"/>
        <v>0</v>
      </c>
      <c r="EF130" s="6">
        <f t="shared" si="819"/>
        <v>0</v>
      </c>
      <c r="EG130" s="6">
        <f t="shared" si="819"/>
        <v>0</v>
      </c>
      <c r="EI130" s="139">
        <f ca="1">SUBTOTAL(9,EI129)</f>
        <v>0</v>
      </c>
      <c r="EJ130" s="139">
        <f ca="1">SUBTOTAL(9,EJ129)</f>
        <v>0</v>
      </c>
      <c r="EK130" s="139">
        <f ca="1">SUBTOTAL(9,EK129)</f>
        <v>0</v>
      </c>
    </row>
    <row r="131" spans="1:141" x14ac:dyDescent="0.2">
      <c r="I131" s="1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I131" s="138"/>
      <c r="EJ131" s="138"/>
      <c r="EK131" s="138"/>
    </row>
    <row r="132" spans="1:141" x14ac:dyDescent="0.2">
      <c r="A132" s="123" t="s">
        <v>107</v>
      </c>
      <c r="I132" s="1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I132" s="138"/>
      <c r="EJ132" s="138"/>
      <c r="EK132" s="138"/>
    </row>
    <row r="133" spans="1:141" x14ac:dyDescent="0.2">
      <c r="A133" s="109" t="s">
        <v>98</v>
      </c>
      <c r="B133" s="109" t="s">
        <v>31</v>
      </c>
      <c r="C133" s="109" t="s">
        <v>31</v>
      </c>
      <c r="D133" s="109" t="s">
        <v>115</v>
      </c>
      <c r="E133" s="109" t="s">
        <v>108</v>
      </c>
      <c r="F133" s="109" t="str">
        <f t="shared" ref="F133:F141" si="820">D133&amp;E133&amp;C133</f>
        <v>AGNLPCA</v>
      </c>
      <c r="G133" s="109" t="str">
        <f t="shared" ref="G133:G141" si="821">E133&amp;C133</f>
        <v>GNLPCA</v>
      </c>
      <c r="H133" s="15"/>
      <c r="I133" s="15">
        <v>0</v>
      </c>
      <c r="J133" s="5">
        <v>505859.56999999995</v>
      </c>
      <c r="K133" s="5">
        <f t="shared" ref="K133:K141" si="822">(J133*I133)/12</f>
        <v>0</v>
      </c>
      <c r="L133" s="5">
        <v>0</v>
      </c>
      <c r="M133" s="5">
        <f t="shared" ref="M133:M141" si="823">J133+L133</f>
        <v>505859.56999999995</v>
      </c>
      <c r="N133" s="5">
        <f t="shared" ref="N133:N141" si="824">(((J133+M133)/2)*$I133)/12</f>
        <v>0</v>
      </c>
      <c r="O133" s="5">
        <v>0</v>
      </c>
      <c r="P133" s="5">
        <f t="shared" ref="P133:P141" si="825">M133+O133</f>
        <v>505859.56999999995</v>
      </c>
      <c r="Q133" s="5">
        <f t="shared" ref="Q133:Q141" si="826">(((M133+P133)/2)*$I133)/12</f>
        <v>0</v>
      </c>
      <c r="R133" s="5">
        <v>0</v>
      </c>
      <c r="S133" s="5">
        <f t="shared" ref="S133:S141" si="827">P133+R133</f>
        <v>505859.56999999995</v>
      </c>
      <c r="T133" s="5">
        <f t="shared" ref="T133:T141" si="828">(((P133+S133)/2)*$I133)/12</f>
        <v>0</v>
      </c>
      <c r="U133" s="5">
        <v>0</v>
      </c>
      <c r="V133" s="5">
        <f t="shared" ref="V133:V141" si="829">S133+U133</f>
        <v>505859.56999999995</v>
      </c>
      <c r="W133" s="5">
        <f t="shared" ref="W133:W141" si="830">(((S133+V133)/2)*$I133)/12</f>
        <v>0</v>
      </c>
      <c r="X133" s="5">
        <v>0</v>
      </c>
      <c r="Y133" s="5">
        <f t="shared" ref="Y133:Y141" si="831">V133+X133</f>
        <v>505859.56999999995</v>
      </c>
      <c r="Z133" s="5">
        <f t="shared" ref="Z133:Z141" si="832">(((V133+Y133)/2)*$I133)/12</f>
        <v>0</v>
      </c>
      <c r="AA133" s="5">
        <v>0</v>
      </c>
      <c r="AB133" s="5">
        <f t="shared" ref="AB133:AB141" si="833">Y133+AA133</f>
        <v>505859.56999999995</v>
      </c>
      <c r="AC133" s="5">
        <f t="shared" ref="AC133:AC141" si="834">(((Y133+AB133)/2)*$I133)/12</f>
        <v>0</v>
      </c>
      <c r="AD133" s="5">
        <v>0</v>
      </c>
      <c r="AE133" s="5">
        <f t="shared" ref="AE133:AE141" si="835">AB133+AD133</f>
        <v>505859.56999999995</v>
      </c>
      <c r="AF133" s="5">
        <f t="shared" ref="AF133:AF141" si="836">(((AB133+AE133)/2)*$I133)/12</f>
        <v>0</v>
      </c>
      <c r="AG133" s="5">
        <v>0</v>
      </c>
      <c r="AH133" s="5">
        <f t="shared" ref="AH133:AH141" si="837">AE133+AG133</f>
        <v>505859.56999999995</v>
      </c>
      <c r="AI133" s="5">
        <f t="shared" ref="AI133:AI141" si="838">(((AE133+AH133)/2)*$I133)/12</f>
        <v>0</v>
      </c>
      <c r="AJ133" s="5">
        <v>0</v>
      </c>
      <c r="AK133" s="5">
        <f t="shared" ref="AK133:AK141" si="839">AH133+AJ133</f>
        <v>505859.56999999995</v>
      </c>
      <c r="AL133" s="5">
        <f t="shared" ref="AL133:AL141" si="840">(((AH133+AK133)/2)*$I133)/12</f>
        <v>0</v>
      </c>
      <c r="AM133" s="5">
        <v>0</v>
      </c>
      <c r="AN133" s="5">
        <f t="shared" ref="AN133:AN141" si="841">AK133+AM133</f>
        <v>505859.56999999995</v>
      </c>
      <c r="AO133" s="5">
        <f t="shared" ref="AO133:AO141" si="842">(((AK133+AN133)/2)*$I133)/12</f>
        <v>0</v>
      </c>
      <c r="AP133" s="5">
        <v>0</v>
      </c>
      <c r="AQ133" s="5">
        <f t="shared" ref="AQ133:AQ141" si="843">AN133+AP133</f>
        <v>505859.56999999995</v>
      </c>
      <c r="AR133" s="5">
        <f t="shared" ref="AR133:AR141" si="844">(((AN133+AQ133)/2)*$I133)/12</f>
        <v>0</v>
      </c>
      <c r="AS133" s="5">
        <v>0</v>
      </c>
      <c r="AT133" s="5">
        <f t="shared" ref="AT133:AT141" si="845">AQ133+AS133</f>
        <v>505859.56999999995</v>
      </c>
      <c r="AU133" s="5">
        <f t="shared" ref="AU133:AU141" si="846">(((AQ133+AT133)/2)*$I133)/12</f>
        <v>0</v>
      </c>
      <c r="AV133" s="5">
        <v>0</v>
      </c>
      <c r="AW133" s="5">
        <f t="shared" ref="AW133:AW141" si="847">AT133+AV133</f>
        <v>505859.56999999995</v>
      </c>
      <c r="AX133" s="5">
        <f t="shared" ref="AX133:AX141" si="848">(((AT133+AW133)/2)*$I133)/12</f>
        <v>0</v>
      </c>
      <c r="AY133" s="5">
        <v>0</v>
      </c>
      <c r="AZ133" s="5">
        <f t="shared" ref="AZ133:AZ141" si="849">AW133+AY133</f>
        <v>505859.56999999995</v>
      </c>
      <c r="BA133" s="5">
        <f t="shared" ref="BA133:BA141" si="850">(((AW133+AZ133)/2)*$I133)/12</f>
        <v>0</v>
      </c>
      <c r="BB133" s="5">
        <v>0</v>
      </c>
      <c r="BC133" s="5">
        <f t="shared" ref="BC133:BC141" si="851">AZ133+BB133</f>
        <v>505859.56999999995</v>
      </c>
      <c r="BD133" s="5">
        <f t="shared" ref="BD133:BD141" si="852">(((AZ133+BC133)/2)*$I133)/12</f>
        <v>0</v>
      </c>
      <c r="BE133" s="5">
        <v>0</v>
      </c>
      <c r="BF133" s="5">
        <f t="shared" ref="BF133:BF141" si="853">BC133+BE133</f>
        <v>505859.56999999995</v>
      </c>
      <c r="BG133" s="5">
        <f t="shared" ref="BG133:BG141" si="854">(((BC133+BF133)/2)*$I133)/12</f>
        <v>0</v>
      </c>
      <c r="BH133" s="5">
        <v>0</v>
      </c>
      <c r="BI133" s="5">
        <f t="shared" ref="BI133:BI141" si="855">BF133+BH133</f>
        <v>505859.56999999995</v>
      </c>
      <c r="BJ133" s="5">
        <f t="shared" ref="BJ133:BJ141" si="856">(((BF133+BI133)/2)*$I133)/12</f>
        <v>0</v>
      </c>
      <c r="BK133" s="5">
        <v>0</v>
      </c>
      <c r="BL133" s="5">
        <f t="shared" ref="BL133:BL141" si="857">BI133+BK133</f>
        <v>505859.56999999995</v>
      </c>
      <c r="BM133" s="5">
        <f t="shared" ref="BM133:BM141" si="858">(((BI133+BL133)/2)*$I133)/12</f>
        <v>0</v>
      </c>
      <c r="BN133" s="5">
        <v>0</v>
      </c>
      <c r="BO133" s="5">
        <f t="shared" ref="BO133:BO141" si="859">BL133+BN133</f>
        <v>505859.56999999995</v>
      </c>
      <c r="BP133" s="5">
        <f t="shared" ref="BP133:BP141" si="860">(((BL133+BO133)/2)*$I133)/12</f>
        <v>0</v>
      </c>
      <c r="BQ133" s="5">
        <v>0</v>
      </c>
      <c r="BR133" s="5">
        <f t="shared" ref="BR133:BR141" si="861">BO133+BQ133</f>
        <v>505859.56999999995</v>
      </c>
      <c r="BS133" s="5">
        <f t="shared" ref="BS133:BS141" si="862">(((BO133+BR133)/2)*$I133)/12</f>
        <v>0</v>
      </c>
      <c r="BT133" s="5">
        <v>0</v>
      </c>
      <c r="BU133" s="5">
        <f t="shared" ref="BU133:BU141" si="863">BR133+BT133</f>
        <v>505859.56999999995</v>
      </c>
      <c r="BV133" s="5">
        <f t="shared" ref="BV133:BV141" si="864">(((BR133+BU133)/2)*$I133)/12</f>
        <v>0</v>
      </c>
      <c r="BW133" s="5">
        <v>0</v>
      </c>
      <c r="BX133" s="5">
        <f t="shared" ref="BX133:BX141" si="865">BU133+BW133</f>
        <v>505859.56999999995</v>
      </c>
      <c r="BY133" s="5">
        <f t="shared" ref="BY133:BY141" si="866">(((BU133+BX133)/2)*$I133)/12</f>
        <v>0</v>
      </c>
      <c r="BZ133" s="5">
        <v>0</v>
      </c>
      <c r="CA133" s="5">
        <f t="shared" ref="CA133:CA141" si="867">BX133+BZ133</f>
        <v>505859.56999999995</v>
      </c>
      <c r="CB133" s="5">
        <f t="shared" ref="CB133:CB141" si="868">(((BX133+CA133)/2)*$I133)/12</f>
        <v>0</v>
      </c>
      <c r="CC133" s="5">
        <v>0</v>
      </c>
      <c r="CD133" s="5">
        <f t="shared" ref="CD133:CD141" si="869">CA133+CC133</f>
        <v>505859.56999999995</v>
      </c>
      <c r="CE133" s="5">
        <f t="shared" ref="CE133:CE141" si="870">(((CA133+CD133)/2)*$I133)/12</f>
        <v>0</v>
      </c>
      <c r="CF133" s="5">
        <v>0</v>
      </c>
      <c r="CG133" s="5">
        <f t="shared" ref="CG133:CG141" si="871">CD133+CF133</f>
        <v>505859.56999999995</v>
      </c>
      <c r="CH133" s="5">
        <f t="shared" ref="CH133:CH141" si="872">(((CD133+CG133)/2)*$I133)/12</f>
        <v>0</v>
      </c>
      <c r="CI133" s="5">
        <v>0</v>
      </c>
      <c r="CJ133" s="5">
        <f t="shared" ref="CJ133:CJ141" si="873">CG133+CI133</f>
        <v>505859.56999999995</v>
      </c>
      <c r="CK133" s="5">
        <f t="shared" ref="CK133:CK141" si="874">(((CG133+CJ133)/2)*$I133)/12</f>
        <v>0</v>
      </c>
      <c r="CL133" s="5">
        <v>0</v>
      </c>
      <c r="CM133" s="5">
        <f t="shared" ref="CM133:CM141" si="875">CJ133+CL133</f>
        <v>505859.56999999995</v>
      </c>
      <c r="CN133" s="5">
        <f t="shared" ref="CN133:CN141" si="876">(((CJ133+CM133)/2)*$I133)/12</f>
        <v>0</v>
      </c>
      <c r="CO133" s="5">
        <v>0</v>
      </c>
      <c r="CP133" s="5">
        <f t="shared" ref="CP133:CP141" si="877">CM133+CO133</f>
        <v>505859.56999999995</v>
      </c>
      <c r="CQ133" s="5">
        <f t="shared" ref="CQ133:CQ141" si="878">(((CM133+CP133)/2)*$I133)/12</f>
        <v>0</v>
      </c>
      <c r="CR133" s="5">
        <v>0</v>
      </c>
      <c r="CS133" s="5">
        <f t="shared" ref="CS133:CS141" si="879">CP133+CR133</f>
        <v>505859.56999999995</v>
      </c>
      <c r="CT133" s="5">
        <f t="shared" ref="CT133:CT141" si="880">(((CP133+CS133)/2)*$I133)/12</f>
        <v>0</v>
      </c>
      <c r="CU133" s="5">
        <v>0</v>
      </c>
      <c r="CV133" s="5">
        <f t="shared" ref="CV133:CV141" si="881">CS133+CU133</f>
        <v>505859.56999999995</v>
      </c>
      <c r="CW133" s="5">
        <f t="shared" ref="CW133:CW141" si="882">(((CS133+CV133)/2)*$I133)/12</f>
        <v>0</v>
      </c>
      <c r="CX133" s="5">
        <v>0</v>
      </c>
      <c r="CY133" s="5">
        <f t="shared" ref="CY133:CY141" si="883">CV133+CX133</f>
        <v>505859.56999999995</v>
      </c>
      <c r="CZ133" s="5">
        <f t="shared" ref="CZ133:CZ141" si="884">(((CV133+CY133)/2)*$I133)/12</f>
        <v>0</v>
      </c>
      <c r="DA133" s="5">
        <v>0</v>
      </c>
      <c r="DB133" s="5">
        <f t="shared" ref="DB133:DB141" si="885">CY133+DA133</f>
        <v>505859.56999999995</v>
      </c>
      <c r="DC133" s="5">
        <f t="shared" ref="DC133:DC141" si="886">(((CY133+DB133)/2)*$I133)/12</f>
        <v>0</v>
      </c>
      <c r="DD133" s="5">
        <v>0</v>
      </c>
      <c r="DE133" s="5">
        <f t="shared" ref="DE133:DE141" si="887">DB133+DD133</f>
        <v>505859.56999999995</v>
      </c>
      <c r="DF133" s="5">
        <f t="shared" ref="DF133:DF141" si="888">(((DB133+DE133)/2)*$I133)/12</f>
        <v>0</v>
      </c>
      <c r="DG133" s="5">
        <v>0</v>
      </c>
      <c r="DH133" s="5">
        <f t="shared" ref="DH133:DH141" si="889">DE133+DG133</f>
        <v>505859.56999999995</v>
      </c>
      <c r="DI133" s="5">
        <f t="shared" ref="DI133:DI141" si="890">(((DE133+DH133)/2)*$I133)/12</f>
        <v>0</v>
      </c>
      <c r="DJ133" s="5">
        <v>0</v>
      </c>
      <c r="DK133" s="5">
        <f t="shared" ref="DK133:DK141" si="891">DH133+DJ133</f>
        <v>505859.56999999995</v>
      </c>
      <c r="DL133" s="5">
        <f t="shared" ref="DL133:DL141" si="892">(((DH133+DK133)/2)*$I133)/12</f>
        <v>0</v>
      </c>
      <c r="DM133" s="5">
        <v>0</v>
      </c>
      <c r="DN133" s="5">
        <f t="shared" ref="DN133:DN141" si="893">DK133+DM133</f>
        <v>505859.56999999995</v>
      </c>
      <c r="DO133" s="5">
        <f t="shared" ref="DO133:DO141" si="894">(((DK133+DN133)/2)*$I133)/12</f>
        <v>0</v>
      </c>
      <c r="DP133" s="5">
        <v>0</v>
      </c>
      <c r="DQ133" s="5">
        <f t="shared" ref="DQ133:DQ141" si="895">DN133+DP133</f>
        <v>505859.56999999995</v>
      </c>
      <c r="DR133" s="5">
        <f t="shared" ref="DR133:DR141" si="896">(((DN133+DQ133)/2)*$I133)/12</f>
        <v>0</v>
      </c>
      <c r="DS133" s="5">
        <v>0</v>
      </c>
      <c r="DT133" s="5">
        <f t="shared" ref="DT133:DT141" si="897">DQ133+DS133</f>
        <v>505859.56999999995</v>
      </c>
      <c r="DU133" s="5">
        <f t="shared" ref="DU133:DU141" si="898">(((DQ133+DT133)/2)*$I133)/12</f>
        <v>0</v>
      </c>
      <c r="DV133" s="5">
        <v>0</v>
      </c>
      <c r="DW133" s="5">
        <f t="shared" ref="DW133:DW141" si="899">DT133+DV133</f>
        <v>505859.56999999995</v>
      </c>
      <c r="DX133" s="5">
        <f t="shared" ref="DX133:DX141" si="900">(((DT133+DW133)/2)*$I133)/12</f>
        <v>0</v>
      </c>
      <c r="DY133" s="5">
        <v>0</v>
      </c>
      <c r="DZ133" s="5">
        <f t="shared" ref="DZ133:DZ141" si="901">DW133+DY133</f>
        <v>505859.56999999995</v>
      </c>
      <c r="EA133" s="5">
        <f t="shared" ref="EA133:EA141" si="902">(((DW133+DZ133)/2)*$I133)/12</f>
        <v>0</v>
      </c>
      <c r="EB133" s="5">
        <v>0</v>
      </c>
      <c r="EC133" s="5">
        <f t="shared" ref="EC133:EC141" si="903">DZ133+EB133</f>
        <v>505859.56999999995</v>
      </c>
      <c r="ED133" s="5">
        <f t="shared" ref="ED133:ED141" si="904">(((DZ133+EC133)/2)*$I133)/12</f>
        <v>0</v>
      </c>
      <c r="EE133" s="5">
        <v>0</v>
      </c>
      <c r="EF133" s="5">
        <f t="shared" ref="EF133:EF141" si="905">EC133+EE133</f>
        <v>505859.56999999995</v>
      </c>
      <c r="EG133" s="5">
        <f t="shared" ref="EG133:EG141" si="906">(((EC133+EF133)/2)*$I133)/12</f>
        <v>0</v>
      </c>
      <c r="EI133" s="138">
        <f t="shared" ref="EI133:EI141" ca="1" si="907">SUMIF($BO$6:$CW$7,"Depreciation Expense",$BO133:$CW133)</f>
        <v>0</v>
      </c>
      <c r="EJ133" s="138">
        <f t="shared" ref="EJ133:EJ141" ca="1" si="908">EK133-EI133</f>
        <v>0</v>
      </c>
      <c r="EK133" s="138">
        <f t="shared" ref="EK133:EK141" ca="1" si="909">SUMIF($CY$6:$EG$7,"Depreciation Expense",$CY133:$EG133)</f>
        <v>0</v>
      </c>
    </row>
    <row r="134" spans="1:141" x14ac:dyDescent="0.2">
      <c r="A134" s="109" t="s">
        <v>109</v>
      </c>
      <c r="B134" s="109" t="s">
        <v>44</v>
      </c>
      <c r="C134" s="109" t="s">
        <v>44</v>
      </c>
      <c r="D134" s="109" t="s">
        <v>115</v>
      </c>
      <c r="E134" s="109" t="s">
        <v>108</v>
      </c>
      <c r="F134" s="109" t="str">
        <f t="shared" si="820"/>
        <v>AGNLPCN</v>
      </c>
      <c r="G134" s="109" t="str">
        <f t="shared" si="821"/>
        <v>GNLPCN</v>
      </c>
      <c r="H134" s="15"/>
      <c r="I134" s="15">
        <v>0</v>
      </c>
      <c r="J134" s="5">
        <v>0</v>
      </c>
      <c r="K134" s="5">
        <f t="shared" si="822"/>
        <v>0</v>
      </c>
      <c r="L134" s="5">
        <v>0</v>
      </c>
      <c r="M134" s="5">
        <f t="shared" si="823"/>
        <v>0</v>
      </c>
      <c r="N134" s="5">
        <f t="shared" si="824"/>
        <v>0</v>
      </c>
      <c r="O134" s="5">
        <v>0</v>
      </c>
      <c r="P134" s="5">
        <f t="shared" si="825"/>
        <v>0</v>
      </c>
      <c r="Q134" s="5">
        <f t="shared" si="826"/>
        <v>0</v>
      </c>
      <c r="R134" s="5">
        <v>0</v>
      </c>
      <c r="S134" s="5">
        <f t="shared" si="827"/>
        <v>0</v>
      </c>
      <c r="T134" s="5">
        <f t="shared" si="828"/>
        <v>0</v>
      </c>
      <c r="U134" s="5">
        <v>0</v>
      </c>
      <c r="V134" s="5">
        <f t="shared" si="829"/>
        <v>0</v>
      </c>
      <c r="W134" s="5">
        <f t="shared" si="830"/>
        <v>0</v>
      </c>
      <c r="X134" s="5">
        <v>0</v>
      </c>
      <c r="Y134" s="5">
        <f t="shared" si="831"/>
        <v>0</v>
      </c>
      <c r="Z134" s="5">
        <f t="shared" si="832"/>
        <v>0</v>
      </c>
      <c r="AA134" s="5">
        <v>0</v>
      </c>
      <c r="AB134" s="5">
        <f t="shared" si="833"/>
        <v>0</v>
      </c>
      <c r="AC134" s="5">
        <f t="shared" si="834"/>
        <v>0</v>
      </c>
      <c r="AD134" s="5">
        <v>0</v>
      </c>
      <c r="AE134" s="5">
        <f t="shared" si="835"/>
        <v>0</v>
      </c>
      <c r="AF134" s="5">
        <f t="shared" si="836"/>
        <v>0</v>
      </c>
      <c r="AG134" s="5">
        <v>0</v>
      </c>
      <c r="AH134" s="5">
        <f t="shared" si="837"/>
        <v>0</v>
      </c>
      <c r="AI134" s="5">
        <f t="shared" si="838"/>
        <v>0</v>
      </c>
      <c r="AJ134" s="5">
        <v>0</v>
      </c>
      <c r="AK134" s="5">
        <f t="shared" si="839"/>
        <v>0</v>
      </c>
      <c r="AL134" s="5">
        <f t="shared" si="840"/>
        <v>0</v>
      </c>
      <c r="AM134" s="5">
        <v>0</v>
      </c>
      <c r="AN134" s="5">
        <f t="shared" si="841"/>
        <v>0</v>
      </c>
      <c r="AO134" s="5">
        <f t="shared" si="842"/>
        <v>0</v>
      </c>
      <c r="AP134" s="5">
        <v>0</v>
      </c>
      <c r="AQ134" s="5">
        <f t="shared" si="843"/>
        <v>0</v>
      </c>
      <c r="AR134" s="5">
        <f t="shared" si="844"/>
        <v>0</v>
      </c>
      <c r="AS134" s="5">
        <v>0</v>
      </c>
      <c r="AT134" s="5">
        <f t="shared" si="845"/>
        <v>0</v>
      </c>
      <c r="AU134" s="5">
        <f t="shared" si="846"/>
        <v>0</v>
      </c>
      <c r="AV134" s="5">
        <v>0</v>
      </c>
      <c r="AW134" s="5">
        <f t="shared" si="847"/>
        <v>0</v>
      </c>
      <c r="AX134" s="5">
        <f t="shared" si="848"/>
        <v>0</v>
      </c>
      <c r="AY134" s="5">
        <v>0</v>
      </c>
      <c r="AZ134" s="5">
        <f t="shared" si="849"/>
        <v>0</v>
      </c>
      <c r="BA134" s="5">
        <f t="shared" si="850"/>
        <v>0</v>
      </c>
      <c r="BB134" s="5">
        <v>0</v>
      </c>
      <c r="BC134" s="5">
        <f t="shared" si="851"/>
        <v>0</v>
      </c>
      <c r="BD134" s="5">
        <f t="shared" si="852"/>
        <v>0</v>
      </c>
      <c r="BE134" s="5">
        <v>0</v>
      </c>
      <c r="BF134" s="5">
        <f t="shared" si="853"/>
        <v>0</v>
      </c>
      <c r="BG134" s="5">
        <f t="shared" si="854"/>
        <v>0</v>
      </c>
      <c r="BH134" s="5">
        <v>0</v>
      </c>
      <c r="BI134" s="5">
        <f t="shared" si="855"/>
        <v>0</v>
      </c>
      <c r="BJ134" s="5">
        <f t="shared" si="856"/>
        <v>0</v>
      </c>
      <c r="BK134" s="5">
        <v>0</v>
      </c>
      <c r="BL134" s="5">
        <f t="shared" si="857"/>
        <v>0</v>
      </c>
      <c r="BM134" s="5">
        <f t="shared" si="858"/>
        <v>0</v>
      </c>
      <c r="BN134" s="5">
        <v>0</v>
      </c>
      <c r="BO134" s="5">
        <f t="shared" si="859"/>
        <v>0</v>
      </c>
      <c r="BP134" s="5">
        <f t="shared" si="860"/>
        <v>0</v>
      </c>
      <c r="BQ134" s="5">
        <v>0</v>
      </c>
      <c r="BR134" s="5">
        <f t="shared" si="861"/>
        <v>0</v>
      </c>
      <c r="BS134" s="5">
        <f t="shared" si="862"/>
        <v>0</v>
      </c>
      <c r="BT134" s="5">
        <v>0</v>
      </c>
      <c r="BU134" s="5">
        <f t="shared" si="863"/>
        <v>0</v>
      </c>
      <c r="BV134" s="5">
        <f t="shared" si="864"/>
        <v>0</v>
      </c>
      <c r="BW134" s="5">
        <v>0</v>
      </c>
      <c r="BX134" s="5">
        <f t="shared" si="865"/>
        <v>0</v>
      </c>
      <c r="BY134" s="5">
        <f t="shared" si="866"/>
        <v>0</v>
      </c>
      <c r="BZ134" s="5">
        <v>0</v>
      </c>
      <c r="CA134" s="5">
        <f t="shared" si="867"/>
        <v>0</v>
      </c>
      <c r="CB134" s="5">
        <f t="shared" si="868"/>
        <v>0</v>
      </c>
      <c r="CC134" s="5">
        <v>0</v>
      </c>
      <c r="CD134" s="5">
        <f t="shared" si="869"/>
        <v>0</v>
      </c>
      <c r="CE134" s="5">
        <f t="shared" si="870"/>
        <v>0</v>
      </c>
      <c r="CF134" s="5">
        <v>0</v>
      </c>
      <c r="CG134" s="5">
        <f t="shared" si="871"/>
        <v>0</v>
      </c>
      <c r="CH134" s="5">
        <f t="shared" si="872"/>
        <v>0</v>
      </c>
      <c r="CI134" s="5">
        <v>0</v>
      </c>
      <c r="CJ134" s="5">
        <f t="shared" si="873"/>
        <v>0</v>
      </c>
      <c r="CK134" s="5">
        <f t="shared" si="874"/>
        <v>0</v>
      </c>
      <c r="CL134" s="5">
        <v>0</v>
      </c>
      <c r="CM134" s="5">
        <f t="shared" si="875"/>
        <v>0</v>
      </c>
      <c r="CN134" s="5">
        <f t="shared" si="876"/>
        <v>0</v>
      </c>
      <c r="CO134" s="5">
        <v>0</v>
      </c>
      <c r="CP134" s="5">
        <f t="shared" si="877"/>
        <v>0</v>
      </c>
      <c r="CQ134" s="5">
        <f t="shared" si="878"/>
        <v>0</v>
      </c>
      <c r="CR134" s="5">
        <v>0</v>
      </c>
      <c r="CS134" s="5">
        <f t="shared" si="879"/>
        <v>0</v>
      </c>
      <c r="CT134" s="5">
        <f t="shared" si="880"/>
        <v>0</v>
      </c>
      <c r="CU134" s="5">
        <v>0</v>
      </c>
      <c r="CV134" s="5">
        <f t="shared" si="881"/>
        <v>0</v>
      </c>
      <c r="CW134" s="5">
        <f t="shared" si="882"/>
        <v>0</v>
      </c>
      <c r="CX134" s="5">
        <v>0</v>
      </c>
      <c r="CY134" s="5">
        <f t="shared" si="883"/>
        <v>0</v>
      </c>
      <c r="CZ134" s="5">
        <f t="shared" si="884"/>
        <v>0</v>
      </c>
      <c r="DA134" s="5">
        <v>0</v>
      </c>
      <c r="DB134" s="5">
        <f t="shared" si="885"/>
        <v>0</v>
      </c>
      <c r="DC134" s="5">
        <f t="shared" si="886"/>
        <v>0</v>
      </c>
      <c r="DD134" s="5">
        <v>0</v>
      </c>
      <c r="DE134" s="5">
        <f t="shared" si="887"/>
        <v>0</v>
      </c>
      <c r="DF134" s="5">
        <f t="shared" si="888"/>
        <v>0</v>
      </c>
      <c r="DG134" s="5">
        <v>0</v>
      </c>
      <c r="DH134" s="5">
        <f t="shared" si="889"/>
        <v>0</v>
      </c>
      <c r="DI134" s="5">
        <f t="shared" si="890"/>
        <v>0</v>
      </c>
      <c r="DJ134" s="5">
        <v>0</v>
      </c>
      <c r="DK134" s="5">
        <f t="shared" si="891"/>
        <v>0</v>
      </c>
      <c r="DL134" s="5">
        <f t="shared" si="892"/>
        <v>0</v>
      </c>
      <c r="DM134" s="5">
        <v>0</v>
      </c>
      <c r="DN134" s="5">
        <f t="shared" si="893"/>
        <v>0</v>
      </c>
      <c r="DO134" s="5">
        <f t="shared" si="894"/>
        <v>0</v>
      </c>
      <c r="DP134" s="5">
        <v>0</v>
      </c>
      <c r="DQ134" s="5">
        <f t="shared" si="895"/>
        <v>0</v>
      </c>
      <c r="DR134" s="5">
        <f t="shared" si="896"/>
        <v>0</v>
      </c>
      <c r="DS134" s="5">
        <v>0</v>
      </c>
      <c r="DT134" s="5">
        <f t="shared" si="897"/>
        <v>0</v>
      </c>
      <c r="DU134" s="5">
        <f t="shared" si="898"/>
        <v>0</v>
      </c>
      <c r="DV134" s="5">
        <v>0</v>
      </c>
      <c r="DW134" s="5">
        <f t="shared" si="899"/>
        <v>0</v>
      </c>
      <c r="DX134" s="5">
        <f t="shared" si="900"/>
        <v>0</v>
      </c>
      <c r="DY134" s="5">
        <v>0</v>
      </c>
      <c r="DZ134" s="5">
        <f t="shared" si="901"/>
        <v>0</v>
      </c>
      <c r="EA134" s="5">
        <f t="shared" si="902"/>
        <v>0</v>
      </c>
      <c r="EB134" s="5">
        <v>0</v>
      </c>
      <c r="EC134" s="5">
        <f t="shared" si="903"/>
        <v>0</v>
      </c>
      <c r="ED134" s="5">
        <f t="shared" si="904"/>
        <v>0</v>
      </c>
      <c r="EE134" s="5">
        <v>0</v>
      </c>
      <c r="EF134" s="5">
        <f t="shared" si="905"/>
        <v>0</v>
      </c>
      <c r="EG134" s="5">
        <f t="shared" si="906"/>
        <v>0</v>
      </c>
      <c r="EI134" s="138">
        <f t="shared" ca="1" si="907"/>
        <v>0</v>
      </c>
      <c r="EJ134" s="138">
        <f t="shared" ca="1" si="908"/>
        <v>0</v>
      </c>
      <c r="EK134" s="138">
        <f t="shared" ca="1" si="909"/>
        <v>0</v>
      </c>
    </row>
    <row r="135" spans="1:141" x14ac:dyDescent="0.2">
      <c r="A135" s="109" t="s">
        <v>100</v>
      </c>
      <c r="B135" s="109" t="s">
        <v>33</v>
      </c>
      <c r="C135" s="109" t="s">
        <v>33</v>
      </c>
      <c r="D135" s="109" t="s">
        <v>115</v>
      </c>
      <c r="E135" s="109" t="s">
        <v>108</v>
      </c>
      <c r="F135" s="109" t="str">
        <f t="shared" si="820"/>
        <v>AGNLPOR</v>
      </c>
      <c r="G135" s="109" t="str">
        <f t="shared" si="821"/>
        <v>GNLPOR</v>
      </c>
      <c r="H135" s="15"/>
      <c r="I135" s="15">
        <v>2.5403183256491369E-2</v>
      </c>
      <c r="J135" s="5">
        <v>5654453.5599999996</v>
      </c>
      <c r="K135" s="5">
        <f t="shared" si="822"/>
        <v>11970.093333333332</v>
      </c>
      <c r="L135" s="5">
        <v>0</v>
      </c>
      <c r="M135" s="5">
        <f t="shared" si="823"/>
        <v>5654453.5599999996</v>
      </c>
      <c r="N135" s="5">
        <f t="shared" si="824"/>
        <v>11970.093333333332</v>
      </c>
      <c r="O135" s="5">
        <v>0</v>
      </c>
      <c r="P135" s="5">
        <f t="shared" si="825"/>
        <v>5654453.5599999996</v>
      </c>
      <c r="Q135" s="5">
        <f t="shared" si="826"/>
        <v>11970.093333333332</v>
      </c>
      <c r="R135" s="5">
        <v>0</v>
      </c>
      <c r="S135" s="5">
        <f t="shared" si="827"/>
        <v>5654453.5599999996</v>
      </c>
      <c r="T135" s="5">
        <f t="shared" si="828"/>
        <v>11970.093333333332</v>
      </c>
      <c r="U135" s="5">
        <v>0</v>
      </c>
      <c r="V135" s="5">
        <f t="shared" si="829"/>
        <v>5654453.5599999996</v>
      </c>
      <c r="W135" s="5">
        <f t="shared" si="830"/>
        <v>11970.093333333332</v>
      </c>
      <c r="X135" s="5">
        <v>0</v>
      </c>
      <c r="Y135" s="5">
        <f t="shared" si="831"/>
        <v>5654453.5599999996</v>
      </c>
      <c r="Z135" s="5">
        <f t="shared" si="832"/>
        <v>11970.093333333332</v>
      </c>
      <c r="AA135" s="5">
        <v>0</v>
      </c>
      <c r="AB135" s="5">
        <f t="shared" si="833"/>
        <v>5654453.5599999996</v>
      </c>
      <c r="AC135" s="5">
        <f t="shared" si="834"/>
        <v>11970.093333333332</v>
      </c>
      <c r="AD135" s="5">
        <v>0</v>
      </c>
      <c r="AE135" s="5">
        <f t="shared" si="835"/>
        <v>5654453.5599999996</v>
      </c>
      <c r="AF135" s="5">
        <f t="shared" si="836"/>
        <v>11970.093333333332</v>
      </c>
      <c r="AG135" s="5">
        <v>0</v>
      </c>
      <c r="AH135" s="5">
        <f t="shared" si="837"/>
        <v>5654453.5599999996</v>
      </c>
      <c r="AI135" s="5">
        <f t="shared" si="838"/>
        <v>11970.093333333332</v>
      </c>
      <c r="AJ135" s="5">
        <v>0</v>
      </c>
      <c r="AK135" s="5">
        <f t="shared" si="839"/>
        <v>5654453.5599999996</v>
      </c>
      <c r="AL135" s="5">
        <f t="shared" si="840"/>
        <v>11970.093333333332</v>
      </c>
      <c r="AM135" s="5">
        <v>0</v>
      </c>
      <c r="AN135" s="5">
        <f t="shared" si="841"/>
        <v>5654453.5599999996</v>
      </c>
      <c r="AO135" s="5">
        <f t="shared" si="842"/>
        <v>11970.093333333332</v>
      </c>
      <c r="AP135" s="5">
        <v>0</v>
      </c>
      <c r="AQ135" s="5">
        <f t="shared" si="843"/>
        <v>5654453.5599999996</v>
      </c>
      <c r="AR135" s="5">
        <f t="shared" si="844"/>
        <v>11970.093333333332</v>
      </c>
      <c r="AS135" s="5">
        <v>0</v>
      </c>
      <c r="AT135" s="5">
        <f t="shared" si="845"/>
        <v>5654453.5599999996</v>
      </c>
      <c r="AU135" s="5">
        <f t="shared" si="846"/>
        <v>11970.093333333332</v>
      </c>
      <c r="AV135" s="5">
        <v>0</v>
      </c>
      <c r="AW135" s="5">
        <f t="shared" si="847"/>
        <v>5654453.5599999996</v>
      </c>
      <c r="AX135" s="5">
        <f t="shared" si="848"/>
        <v>11970.093333333332</v>
      </c>
      <c r="AY135" s="5">
        <v>0</v>
      </c>
      <c r="AZ135" s="5">
        <f t="shared" si="849"/>
        <v>5654453.5599999996</v>
      </c>
      <c r="BA135" s="5">
        <f t="shared" si="850"/>
        <v>11970.093333333332</v>
      </c>
      <c r="BB135" s="5">
        <v>0</v>
      </c>
      <c r="BC135" s="5">
        <f t="shared" si="851"/>
        <v>5654453.5599999996</v>
      </c>
      <c r="BD135" s="5">
        <f t="shared" si="852"/>
        <v>11970.093333333332</v>
      </c>
      <c r="BE135" s="5">
        <v>0</v>
      </c>
      <c r="BF135" s="5">
        <f t="shared" si="853"/>
        <v>5654453.5599999996</v>
      </c>
      <c r="BG135" s="5">
        <f t="shared" si="854"/>
        <v>11970.093333333332</v>
      </c>
      <c r="BH135" s="5">
        <v>0</v>
      </c>
      <c r="BI135" s="5">
        <f t="shared" si="855"/>
        <v>5654453.5599999996</v>
      </c>
      <c r="BJ135" s="5">
        <f t="shared" si="856"/>
        <v>11970.093333333332</v>
      </c>
      <c r="BK135" s="5">
        <v>0</v>
      </c>
      <c r="BL135" s="5">
        <f t="shared" si="857"/>
        <v>5654453.5599999996</v>
      </c>
      <c r="BM135" s="5">
        <f t="shared" si="858"/>
        <v>11970.093333333332</v>
      </c>
      <c r="BN135" s="5">
        <v>0</v>
      </c>
      <c r="BO135" s="5">
        <f t="shared" si="859"/>
        <v>5654453.5599999996</v>
      </c>
      <c r="BP135" s="5">
        <f t="shared" si="860"/>
        <v>11970.093333333332</v>
      </c>
      <c r="BQ135" s="5">
        <v>0</v>
      </c>
      <c r="BR135" s="5">
        <f t="shared" si="861"/>
        <v>5654453.5599999996</v>
      </c>
      <c r="BS135" s="5">
        <f t="shared" si="862"/>
        <v>11970.093333333332</v>
      </c>
      <c r="BT135" s="5">
        <v>0</v>
      </c>
      <c r="BU135" s="5">
        <f t="shared" si="863"/>
        <v>5654453.5599999996</v>
      </c>
      <c r="BV135" s="5">
        <f t="shared" si="864"/>
        <v>11970.093333333332</v>
      </c>
      <c r="BW135" s="5">
        <v>0</v>
      </c>
      <c r="BX135" s="5">
        <f t="shared" si="865"/>
        <v>5654453.5599999996</v>
      </c>
      <c r="BY135" s="5">
        <f t="shared" si="866"/>
        <v>11970.093333333332</v>
      </c>
      <c r="BZ135" s="5">
        <v>0</v>
      </c>
      <c r="CA135" s="5">
        <f t="shared" si="867"/>
        <v>5654453.5599999996</v>
      </c>
      <c r="CB135" s="5">
        <f t="shared" si="868"/>
        <v>11970.093333333332</v>
      </c>
      <c r="CC135" s="5">
        <v>0</v>
      </c>
      <c r="CD135" s="5">
        <f t="shared" si="869"/>
        <v>5654453.5599999996</v>
      </c>
      <c r="CE135" s="5">
        <f t="shared" si="870"/>
        <v>11970.093333333332</v>
      </c>
      <c r="CF135" s="5">
        <v>0</v>
      </c>
      <c r="CG135" s="5">
        <f t="shared" si="871"/>
        <v>5654453.5599999996</v>
      </c>
      <c r="CH135" s="5">
        <f t="shared" si="872"/>
        <v>11970.093333333332</v>
      </c>
      <c r="CI135" s="5">
        <v>0</v>
      </c>
      <c r="CJ135" s="5">
        <f t="shared" si="873"/>
        <v>5654453.5599999996</v>
      </c>
      <c r="CK135" s="5">
        <f t="shared" si="874"/>
        <v>11970.093333333332</v>
      </c>
      <c r="CL135" s="5">
        <v>0</v>
      </c>
      <c r="CM135" s="5">
        <f t="shared" si="875"/>
        <v>5654453.5599999996</v>
      </c>
      <c r="CN135" s="5">
        <f t="shared" si="876"/>
        <v>11970.093333333332</v>
      </c>
      <c r="CO135" s="5">
        <v>0</v>
      </c>
      <c r="CP135" s="5">
        <f t="shared" si="877"/>
        <v>5654453.5599999996</v>
      </c>
      <c r="CQ135" s="5">
        <f t="shared" si="878"/>
        <v>11970.093333333332</v>
      </c>
      <c r="CR135" s="5">
        <v>0</v>
      </c>
      <c r="CS135" s="5">
        <f t="shared" si="879"/>
        <v>5654453.5599999996</v>
      </c>
      <c r="CT135" s="5">
        <f t="shared" si="880"/>
        <v>11970.093333333332</v>
      </c>
      <c r="CU135" s="5">
        <v>0</v>
      </c>
      <c r="CV135" s="5">
        <f t="shared" si="881"/>
        <v>5654453.5599999996</v>
      </c>
      <c r="CW135" s="5">
        <f t="shared" si="882"/>
        <v>11970.093333333332</v>
      </c>
      <c r="CX135" s="5">
        <v>0</v>
      </c>
      <c r="CY135" s="5">
        <f t="shared" si="883"/>
        <v>5654453.5599999996</v>
      </c>
      <c r="CZ135" s="5">
        <f t="shared" si="884"/>
        <v>11970.093333333332</v>
      </c>
      <c r="DA135" s="5">
        <v>0</v>
      </c>
      <c r="DB135" s="5">
        <f t="shared" si="885"/>
        <v>5654453.5599999996</v>
      </c>
      <c r="DC135" s="5">
        <f t="shared" si="886"/>
        <v>11970.093333333332</v>
      </c>
      <c r="DD135" s="5">
        <v>0</v>
      </c>
      <c r="DE135" s="5">
        <f t="shared" si="887"/>
        <v>5654453.5599999996</v>
      </c>
      <c r="DF135" s="5">
        <f t="shared" si="888"/>
        <v>11970.093333333332</v>
      </c>
      <c r="DG135" s="5">
        <v>0</v>
      </c>
      <c r="DH135" s="5">
        <f t="shared" si="889"/>
        <v>5654453.5599999996</v>
      </c>
      <c r="DI135" s="5">
        <f t="shared" si="890"/>
        <v>11970.093333333332</v>
      </c>
      <c r="DJ135" s="5">
        <v>0</v>
      </c>
      <c r="DK135" s="5">
        <f t="shared" si="891"/>
        <v>5654453.5599999996</v>
      </c>
      <c r="DL135" s="5">
        <f t="shared" si="892"/>
        <v>11970.093333333332</v>
      </c>
      <c r="DM135" s="5">
        <v>0</v>
      </c>
      <c r="DN135" s="5">
        <f t="shared" si="893"/>
        <v>5654453.5599999996</v>
      </c>
      <c r="DO135" s="5">
        <f t="shared" si="894"/>
        <v>11970.093333333332</v>
      </c>
      <c r="DP135" s="5">
        <v>0</v>
      </c>
      <c r="DQ135" s="5">
        <f t="shared" si="895"/>
        <v>5654453.5599999996</v>
      </c>
      <c r="DR135" s="5">
        <f t="shared" si="896"/>
        <v>11970.093333333332</v>
      </c>
      <c r="DS135" s="5">
        <v>0</v>
      </c>
      <c r="DT135" s="5">
        <f t="shared" si="897"/>
        <v>5654453.5599999996</v>
      </c>
      <c r="DU135" s="5">
        <f t="shared" si="898"/>
        <v>11970.093333333332</v>
      </c>
      <c r="DV135" s="5">
        <v>0</v>
      </c>
      <c r="DW135" s="5">
        <f t="shared" si="899"/>
        <v>5654453.5599999996</v>
      </c>
      <c r="DX135" s="5">
        <f t="shared" si="900"/>
        <v>11970.093333333332</v>
      </c>
      <c r="DY135" s="5">
        <v>0</v>
      </c>
      <c r="DZ135" s="5">
        <f t="shared" si="901"/>
        <v>5654453.5599999996</v>
      </c>
      <c r="EA135" s="5">
        <f t="shared" si="902"/>
        <v>11970.093333333332</v>
      </c>
      <c r="EB135" s="5">
        <v>0</v>
      </c>
      <c r="EC135" s="5">
        <f t="shared" si="903"/>
        <v>5654453.5599999996</v>
      </c>
      <c r="ED135" s="5">
        <f t="shared" si="904"/>
        <v>11970.093333333332</v>
      </c>
      <c r="EE135" s="5">
        <v>0</v>
      </c>
      <c r="EF135" s="5">
        <f t="shared" si="905"/>
        <v>5654453.5599999996</v>
      </c>
      <c r="EG135" s="5">
        <f t="shared" si="906"/>
        <v>11970.093333333332</v>
      </c>
      <c r="EI135" s="138">
        <f t="shared" ca="1" si="907"/>
        <v>143641.12</v>
      </c>
      <c r="EJ135" s="138">
        <f t="shared" ca="1" si="908"/>
        <v>0</v>
      </c>
      <c r="EK135" s="138">
        <f t="shared" ca="1" si="909"/>
        <v>143641.12</v>
      </c>
    </row>
    <row r="136" spans="1:141" x14ac:dyDescent="0.2">
      <c r="A136" s="109" t="s">
        <v>104</v>
      </c>
      <c r="B136" s="109" t="s">
        <v>32</v>
      </c>
      <c r="C136" s="109" t="s">
        <v>32</v>
      </c>
      <c r="D136" s="109" t="s">
        <v>115</v>
      </c>
      <c r="E136" s="109" t="s">
        <v>108</v>
      </c>
      <c r="F136" s="109" t="str">
        <f t="shared" si="820"/>
        <v>AGNLPID</v>
      </c>
      <c r="G136" s="109" t="str">
        <f t="shared" si="821"/>
        <v>GNLPID</v>
      </c>
      <c r="H136" s="15"/>
      <c r="I136" s="15">
        <v>0</v>
      </c>
      <c r="J136" s="5">
        <v>333770.69999999995</v>
      </c>
      <c r="K136" s="5">
        <f t="shared" si="822"/>
        <v>0</v>
      </c>
      <c r="L136" s="5">
        <v>0</v>
      </c>
      <c r="M136" s="5">
        <f t="shared" si="823"/>
        <v>333770.69999999995</v>
      </c>
      <c r="N136" s="5">
        <f t="shared" si="824"/>
        <v>0</v>
      </c>
      <c r="O136" s="5">
        <v>0</v>
      </c>
      <c r="P136" s="5">
        <f t="shared" si="825"/>
        <v>333770.69999999995</v>
      </c>
      <c r="Q136" s="5">
        <f t="shared" si="826"/>
        <v>0</v>
      </c>
      <c r="R136" s="5">
        <v>0</v>
      </c>
      <c r="S136" s="5">
        <f t="shared" si="827"/>
        <v>333770.69999999995</v>
      </c>
      <c r="T136" s="5">
        <f t="shared" si="828"/>
        <v>0</v>
      </c>
      <c r="U136" s="5">
        <v>0</v>
      </c>
      <c r="V136" s="5">
        <f t="shared" si="829"/>
        <v>333770.69999999995</v>
      </c>
      <c r="W136" s="5">
        <f t="shared" si="830"/>
        <v>0</v>
      </c>
      <c r="X136" s="5">
        <v>0</v>
      </c>
      <c r="Y136" s="5">
        <f t="shared" si="831"/>
        <v>333770.69999999995</v>
      </c>
      <c r="Z136" s="5">
        <f t="shared" si="832"/>
        <v>0</v>
      </c>
      <c r="AA136" s="5">
        <v>0</v>
      </c>
      <c r="AB136" s="5">
        <f t="shared" si="833"/>
        <v>333770.69999999995</v>
      </c>
      <c r="AC136" s="5">
        <f t="shared" si="834"/>
        <v>0</v>
      </c>
      <c r="AD136" s="5">
        <v>0</v>
      </c>
      <c r="AE136" s="5">
        <f t="shared" si="835"/>
        <v>333770.69999999995</v>
      </c>
      <c r="AF136" s="5">
        <f t="shared" si="836"/>
        <v>0</v>
      </c>
      <c r="AG136" s="5">
        <v>0</v>
      </c>
      <c r="AH136" s="5">
        <f t="shared" si="837"/>
        <v>333770.69999999995</v>
      </c>
      <c r="AI136" s="5">
        <f t="shared" si="838"/>
        <v>0</v>
      </c>
      <c r="AJ136" s="5">
        <v>0</v>
      </c>
      <c r="AK136" s="5">
        <f t="shared" si="839"/>
        <v>333770.69999999995</v>
      </c>
      <c r="AL136" s="5">
        <f t="shared" si="840"/>
        <v>0</v>
      </c>
      <c r="AM136" s="5">
        <v>0</v>
      </c>
      <c r="AN136" s="5">
        <f t="shared" si="841"/>
        <v>333770.69999999995</v>
      </c>
      <c r="AO136" s="5">
        <f t="shared" si="842"/>
        <v>0</v>
      </c>
      <c r="AP136" s="5">
        <v>0</v>
      </c>
      <c r="AQ136" s="5">
        <f t="shared" si="843"/>
        <v>333770.69999999995</v>
      </c>
      <c r="AR136" s="5">
        <f t="shared" si="844"/>
        <v>0</v>
      </c>
      <c r="AS136" s="5">
        <v>0</v>
      </c>
      <c r="AT136" s="5">
        <f t="shared" si="845"/>
        <v>333770.69999999995</v>
      </c>
      <c r="AU136" s="5">
        <f t="shared" si="846"/>
        <v>0</v>
      </c>
      <c r="AV136" s="5">
        <v>0</v>
      </c>
      <c r="AW136" s="5">
        <f t="shared" si="847"/>
        <v>333770.69999999995</v>
      </c>
      <c r="AX136" s="5">
        <f t="shared" si="848"/>
        <v>0</v>
      </c>
      <c r="AY136" s="5">
        <v>0</v>
      </c>
      <c r="AZ136" s="5">
        <f t="shared" si="849"/>
        <v>333770.69999999995</v>
      </c>
      <c r="BA136" s="5">
        <f t="shared" si="850"/>
        <v>0</v>
      </c>
      <c r="BB136" s="5">
        <v>0</v>
      </c>
      <c r="BC136" s="5">
        <f t="shared" si="851"/>
        <v>333770.69999999995</v>
      </c>
      <c r="BD136" s="5">
        <f t="shared" si="852"/>
        <v>0</v>
      </c>
      <c r="BE136" s="5">
        <v>0</v>
      </c>
      <c r="BF136" s="5">
        <f t="shared" si="853"/>
        <v>333770.69999999995</v>
      </c>
      <c r="BG136" s="5">
        <f t="shared" si="854"/>
        <v>0</v>
      </c>
      <c r="BH136" s="5">
        <v>0</v>
      </c>
      <c r="BI136" s="5">
        <f t="shared" si="855"/>
        <v>333770.69999999995</v>
      </c>
      <c r="BJ136" s="5">
        <f t="shared" si="856"/>
        <v>0</v>
      </c>
      <c r="BK136" s="5">
        <v>0</v>
      </c>
      <c r="BL136" s="5">
        <f t="shared" si="857"/>
        <v>333770.69999999995</v>
      </c>
      <c r="BM136" s="5">
        <f t="shared" si="858"/>
        <v>0</v>
      </c>
      <c r="BN136" s="5">
        <v>0</v>
      </c>
      <c r="BO136" s="5">
        <f t="shared" si="859"/>
        <v>333770.69999999995</v>
      </c>
      <c r="BP136" s="5">
        <f t="shared" si="860"/>
        <v>0</v>
      </c>
      <c r="BQ136" s="5">
        <v>0</v>
      </c>
      <c r="BR136" s="5">
        <f t="shared" si="861"/>
        <v>333770.69999999995</v>
      </c>
      <c r="BS136" s="5">
        <f t="shared" si="862"/>
        <v>0</v>
      </c>
      <c r="BT136" s="5">
        <v>0</v>
      </c>
      <c r="BU136" s="5">
        <f t="shared" si="863"/>
        <v>333770.69999999995</v>
      </c>
      <c r="BV136" s="5">
        <f t="shared" si="864"/>
        <v>0</v>
      </c>
      <c r="BW136" s="5">
        <v>0</v>
      </c>
      <c r="BX136" s="5">
        <f t="shared" si="865"/>
        <v>333770.69999999995</v>
      </c>
      <c r="BY136" s="5">
        <f t="shared" si="866"/>
        <v>0</v>
      </c>
      <c r="BZ136" s="5">
        <v>0</v>
      </c>
      <c r="CA136" s="5">
        <f t="shared" si="867"/>
        <v>333770.69999999995</v>
      </c>
      <c r="CB136" s="5">
        <f t="shared" si="868"/>
        <v>0</v>
      </c>
      <c r="CC136" s="5">
        <v>0</v>
      </c>
      <c r="CD136" s="5">
        <f t="shared" si="869"/>
        <v>333770.69999999995</v>
      </c>
      <c r="CE136" s="5">
        <f t="shared" si="870"/>
        <v>0</v>
      </c>
      <c r="CF136" s="5">
        <v>0</v>
      </c>
      <c r="CG136" s="5">
        <f t="shared" si="871"/>
        <v>333770.69999999995</v>
      </c>
      <c r="CH136" s="5">
        <f t="shared" si="872"/>
        <v>0</v>
      </c>
      <c r="CI136" s="5">
        <v>0</v>
      </c>
      <c r="CJ136" s="5">
        <f t="shared" si="873"/>
        <v>333770.69999999995</v>
      </c>
      <c r="CK136" s="5">
        <f t="shared" si="874"/>
        <v>0</v>
      </c>
      <c r="CL136" s="5">
        <v>0</v>
      </c>
      <c r="CM136" s="5">
        <f t="shared" si="875"/>
        <v>333770.69999999995</v>
      </c>
      <c r="CN136" s="5">
        <f t="shared" si="876"/>
        <v>0</v>
      </c>
      <c r="CO136" s="5">
        <v>0</v>
      </c>
      <c r="CP136" s="5">
        <f t="shared" si="877"/>
        <v>333770.69999999995</v>
      </c>
      <c r="CQ136" s="5">
        <f t="shared" si="878"/>
        <v>0</v>
      </c>
      <c r="CR136" s="5">
        <v>0</v>
      </c>
      <c r="CS136" s="5">
        <f t="shared" si="879"/>
        <v>333770.69999999995</v>
      </c>
      <c r="CT136" s="5">
        <f t="shared" si="880"/>
        <v>0</v>
      </c>
      <c r="CU136" s="5">
        <v>0</v>
      </c>
      <c r="CV136" s="5">
        <f t="shared" si="881"/>
        <v>333770.69999999995</v>
      </c>
      <c r="CW136" s="5">
        <f t="shared" si="882"/>
        <v>0</v>
      </c>
      <c r="CX136" s="5">
        <v>0</v>
      </c>
      <c r="CY136" s="5">
        <f t="shared" si="883"/>
        <v>333770.69999999995</v>
      </c>
      <c r="CZ136" s="5">
        <f t="shared" si="884"/>
        <v>0</v>
      </c>
      <c r="DA136" s="5">
        <v>0</v>
      </c>
      <c r="DB136" s="5">
        <f t="shared" si="885"/>
        <v>333770.69999999995</v>
      </c>
      <c r="DC136" s="5">
        <f t="shared" si="886"/>
        <v>0</v>
      </c>
      <c r="DD136" s="5">
        <v>0</v>
      </c>
      <c r="DE136" s="5">
        <f t="shared" si="887"/>
        <v>333770.69999999995</v>
      </c>
      <c r="DF136" s="5">
        <f t="shared" si="888"/>
        <v>0</v>
      </c>
      <c r="DG136" s="5">
        <v>0</v>
      </c>
      <c r="DH136" s="5">
        <f t="shared" si="889"/>
        <v>333770.69999999995</v>
      </c>
      <c r="DI136" s="5">
        <f t="shared" si="890"/>
        <v>0</v>
      </c>
      <c r="DJ136" s="5">
        <v>0</v>
      </c>
      <c r="DK136" s="5">
        <f t="shared" si="891"/>
        <v>333770.69999999995</v>
      </c>
      <c r="DL136" s="5">
        <f t="shared" si="892"/>
        <v>0</v>
      </c>
      <c r="DM136" s="5">
        <v>0</v>
      </c>
      <c r="DN136" s="5">
        <f t="shared" si="893"/>
        <v>333770.69999999995</v>
      </c>
      <c r="DO136" s="5">
        <f t="shared" si="894"/>
        <v>0</v>
      </c>
      <c r="DP136" s="5">
        <v>0</v>
      </c>
      <c r="DQ136" s="5">
        <f t="shared" si="895"/>
        <v>333770.69999999995</v>
      </c>
      <c r="DR136" s="5">
        <f t="shared" si="896"/>
        <v>0</v>
      </c>
      <c r="DS136" s="5">
        <v>0</v>
      </c>
      <c r="DT136" s="5">
        <f t="shared" si="897"/>
        <v>333770.69999999995</v>
      </c>
      <c r="DU136" s="5">
        <f t="shared" si="898"/>
        <v>0</v>
      </c>
      <c r="DV136" s="5">
        <v>0</v>
      </c>
      <c r="DW136" s="5">
        <f t="shared" si="899"/>
        <v>333770.69999999995</v>
      </c>
      <c r="DX136" s="5">
        <f t="shared" si="900"/>
        <v>0</v>
      </c>
      <c r="DY136" s="5">
        <v>0</v>
      </c>
      <c r="DZ136" s="5">
        <f t="shared" si="901"/>
        <v>333770.69999999995</v>
      </c>
      <c r="EA136" s="5">
        <f t="shared" si="902"/>
        <v>0</v>
      </c>
      <c r="EB136" s="5">
        <v>0</v>
      </c>
      <c r="EC136" s="5">
        <f t="shared" si="903"/>
        <v>333770.69999999995</v>
      </c>
      <c r="ED136" s="5">
        <f t="shared" si="904"/>
        <v>0</v>
      </c>
      <c r="EE136" s="5">
        <v>0</v>
      </c>
      <c r="EF136" s="5">
        <f t="shared" si="905"/>
        <v>333770.69999999995</v>
      </c>
      <c r="EG136" s="5">
        <f t="shared" si="906"/>
        <v>0</v>
      </c>
      <c r="EI136" s="138">
        <f t="shared" ca="1" si="907"/>
        <v>0</v>
      </c>
      <c r="EJ136" s="138">
        <f t="shared" ca="1" si="908"/>
        <v>0</v>
      </c>
      <c r="EK136" s="138">
        <f t="shared" ca="1" si="909"/>
        <v>0</v>
      </c>
    </row>
    <row r="137" spans="1:141" x14ac:dyDescent="0.2">
      <c r="A137" s="109" t="s">
        <v>109</v>
      </c>
      <c r="B137" s="109" t="s">
        <v>42</v>
      </c>
      <c r="C137" s="109" t="s">
        <v>42</v>
      </c>
      <c r="D137" s="109" t="s">
        <v>115</v>
      </c>
      <c r="E137" s="109" t="s">
        <v>108</v>
      </c>
      <c r="F137" s="109" t="str">
        <f t="shared" si="820"/>
        <v>AGNLPSO</v>
      </c>
      <c r="G137" s="109" t="str">
        <f t="shared" si="821"/>
        <v>GNLPSO</v>
      </c>
      <c r="H137" s="15"/>
      <c r="I137" s="15">
        <v>5.9653886036838286E-2</v>
      </c>
      <c r="J137" s="5">
        <v>1815339.07</v>
      </c>
      <c r="K137" s="5">
        <f t="shared" si="822"/>
        <v>9024.3358333333326</v>
      </c>
      <c r="L137" s="5">
        <v>0</v>
      </c>
      <c r="M137" s="5">
        <f t="shared" si="823"/>
        <v>1815339.07</v>
      </c>
      <c r="N137" s="5">
        <f t="shared" si="824"/>
        <v>9024.3358333333326</v>
      </c>
      <c r="O137" s="5">
        <v>0</v>
      </c>
      <c r="P137" s="5">
        <f t="shared" si="825"/>
        <v>1815339.07</v>
      </c>
      <c r="Q137" s="5">
        <f t="shared" si="826"/>
        <v>9024.3358333333326</v>
      </c>
      <c r="R137" s="5">
        <v>0</v>
      </c>
      <c r="S137" s="5">
        <f t="shared" si="827"/>
        <v>1815339.07</v>
      </c>
      <c r="T137" s="5">
        <f t="shared" si="828"/>
        <v>9024.3358333333326</v>
      </c>
      <c r="U137" s="5">
        <v>0</v>
      </c>
      <c r="V137" s="5">
        <f t="shared" si="829"/>
        <v>1815339.07</v>
      </c>
      <c r="W137" s="5">
        <f t="shared" si="830"/>
        <v>9024.3358333333326</v>
      </c>
      <c r="X137" s="5">
        <v>0</v>
      </c>
      <c r="Y137" s="5">
        <f t="shared" si="831"/>
        <v>1815339.07</v>
      </c>
      <c r="Z137" s="5">
        <f t="shared" si="832"/>
        <v>9024.3358333333326</v>
      </c>
      <c r="AA137" s="5">
        <v>0</v>
      </c>
      <c r="AB137" s="5">
        <f t="shared" si="833"/>
        <v>1815339.07</v>
      </c>
      <c r="AC137" s="5">
        <f t="shared" si="834"/>
        <v>9024.3358333333326</v>
      </c>
      <c r="AD137" s="5">
        <v>0</v>
      </c>
      <c r="AE137" s="5">
        <f t="shared" si="835"/>
        <v>1815339.07</v>
      </c>
      <c r="AF137" s="5">
        <f t="shared" si="836"/>
        <v>9024.3358333333326</v>
      </c>
      <c r="AG137" s="5">
        <v>0</v>
      </c>
      <c r="AH137" s="5">
        <f t="shared" si="837"/>
        <v>1815339.07</v>
      </c>
      <c r="AI137" s="5">
        <f t="shared" si="838"/>
        <v>9024.3358333333326</v>
      </c>
      <c r="AJ137" s="5">
        <v>0</v>
      </c>
      <c r="AK137" s="5">
        <f t="shared" si="839"/>
        <v>1815339.07</v>
      </c>
      <c r="AL137" s="5">
        <f t="shared" si="840"/>
        <v>9024.3358333333326</v>
      </c>
      <c r="AM137" s="5">
        <v>0</v>
      </c>
      <c r="AN137" s="5">
        <f t="shared" si="841"/>
        <v>1815339.07</v>
      </c>
      <c r="AO137" s="5">
        <f t="shared" si="842"/>
        <v>9024.3358333333326</v>
      </c>
      <c r="AP137" s="5">
        <v>0</v>
      </c>
      <c r="AQ137" s="5">
        <f t="shared" si="843"/>
        <v>1815339.07</v>
      </c>
      <c r="AR137" s="5">
        <f t="shared" si="844"/>
        <v>9024.3358333333326</v>
      </c>
      <c r="AS137" s="5">
        <v>0</v>
      </c>
      <c r="AT137" s="5">
        <f t="shared" si="845"/>
        <v>1815339.07</v>
      </c>
      <c r="AU137" s="5">
        <f t="shared" si="846"/>
        <v>9024.3358333333326</v>
      </c>
      <c r="AV137" s="5">
        <v>0</v>
      </c>
      <c r="AW137" s="5">
        <f t="shared" si="847"/>
        <v>1815339.07</v>
      </c>
      <c r="AX137" s="5">
        <f t="shared" si="848"/>
        <v>9024.3358333333326</v>
      </c>
      <c r="AY137" s="5">
        <v>0</v>
      </c>
      <c r="AZ137" s="5">
        <f t="shared" si="849"/>
        <v>1815339.07</v>
      </c>
      <c r="BA137" s="5">
        <f t="shared" si="850"/>
        <v>9024.3358333333326</v>
      </c>
      <c r="BB137" s="5">
        <v>0</v>
      </c>
      <c r="BC137" s="5">
        <f t="shared" si="851"/>
        <v>1815339.07</v>
      </c>
      <c r="BD137" s="5">
        <f t="shared" si="852"/>
        <v>9024.3358333333326</v>
      </c>
      <c r="BE137" s="5">
        <v>0</v>
      </c>
      <c r="BF137" s="5">
        <f t="shared" si="853"/>
        <v>1815339.07</v>
      </c>
      <c r="BG137" s="5">
        <f t="shared" si="854"/>
        <v>9024.3358333333326</v>
      </c>
      <c r="BH137" s="5">
        <v>0</v>
      </c>
      <c r="BI137" s="5">
        <f t="shared" si="855"/>
        <v>1815339.07</v>
      </c>
      <c r="BJ137" s="5">
        <f t="shared" si="856"/>
        <v>9024.3358333333326</v>
      </c>
      <c r="BK137" s="5">
        <v>0</v>
      </c>
      <c r="BL137" s="5">
        <f t="shared" si="857"/>
        <v>1815339.07</v>
      </c>
      <c r="BM137" s="5">
        <f t="shared" si="858"/>
        <v>9024.3358333333326</v>
      </c>
      <c r="BN137" s="5">
        <v>0</v>
      </c>
      <c r="BO137" s="5">
        <f t="shared" si="859"/>
        <v>1815339.07</v>
      </c>
      <c r="BP137" s="5">
        <f t="shared" si="860"/>
        <v>9024.3358333333326</v>
      </c>
      <c r="BQ137" s="5">
        <v>0</v>
      </c>
      <c r="BR137" s="5">
        <f t="shared" si="861"/>
        <v>1815339.07</v>
      </c>
      <c r="BS137" s="5">
        <f t="shared" si="862"/>
        <v>9024.3358333333326</v>
      </c>
      <c r="BT137" s="5">
        <v>0</v>
      </c>
      <c r="BU137" s="5">
        <f t="shared" si="863"/>
        <v>1815339.07</v>
      </c>
      <c r="BV137" s="5">
        <f t="shared" si="864"/>
        <v>9024.3358333333326</v>
      </c>
      <c r="BW137" s="5">
        <v>0</v>
      </c>
      <c r="BX137" s="5">
        <f t="shared" si="865"/>
        <v>1815339.07</v>
      </c>
      <c r="BY137" s="5">
        <f t="shared" si="866"/>
        <v>9024.3358333333326</v>
      </c>
      <c r="BZ137" s="5">
        <v>0</v>
      </c>
      <c r="CA137" s="5">
        <f t="shared" si="867"/>
        <v>1815339.07</v>
      </c>
      <c r="CB137" s="5">
        <f t="shared" si="868"/>
        <v>9024.3358333333326</v>
      </c>
      <c r="CC137" s="5">
        <v>0</v>
      </c>
      <c r="CD137" s="5">
        <f t="shared" si="869"/>
        <v>1815339.07</v>
      </c>
      <c r="CE137" s="5">
        <f t="shared" si="870"/>
        <v>9024.3358333333326</v>
      </c>
      <c r="CF137" s="5">
        <v>0</v>
      </c>
      <c r="CG137" s="5">
        <f t="shared" si="871"/>
        <v>1815339.07</v>
      </c>
      <c r="CH137" s="5">
        <f t="shared" si="872"/>
        <v>9024.3358333333326</v>
      </c>
      <c r="CI137" s="5">
        <v>0</v>
      </c>
      <c r="CJ137" s="5">
        <f t="shared" si="873"/>
        <v>1815339.07</v>
      </c>
      <c r="CK137" s="5">
        <f t="shared" si="874"/>
        <v>9024.3358333333326</v>
      </c>
      <c r="CL137" s="5">
        <v>0</v>
      </c>
      <c r="CM137" s="5">
        <f t="shared" si="875"/>
        <v>1815339.07</v>
      </c>
      <c r="CN137" s="5">
        <f t="shared" si="876"/>
        <v>9024.3358333333326</v>
      </c>
      <c r="CO137" s="5">
        <v>0</v>
      </c>
      <c r="CP137" s="5">
        <f t="shared" si="877"/>
        <v>1815339.07</v>
      </c>
      <c r="CQ137" s="5">
        <f t="shared" si="878"/>
        <v>9024.3358333333326</v>
      </c>
      <c r="CR137" s="5">
        <v>0</v>
      </c>
      <c r="CS137" s="5">
        <f t="shared" si="879"/>
        <v>1815339.07</v>
      </c>
      <c r="CT137" s="5">
        <f t="shared" si="880"/>
        <v>9024.3358333333326</v>
      </c>
      <c r="CU137" s="5">
        <v>0</v>
      </c>
      <c r="CV137" s="5">
        <f t="shared" si="881"/>
        <v>1815339.07</v>
      </c>
      <c r="CW137" s="5">
        <f t="shared" si="882"/>
        <v>9024.3358333333326</v>
      </c>
      <c r="CX137" s="5">
        <v>0</v>
      </c>
      <c r="CY137" s="5">
        <f t="shared" si="883"/>
        <v>1815339.07</v>
      </c>
      <c r="CZ137" s="5">
        <f t="shared" si="884"/>
        <v>9024.3358333333326</v>
      </c>
      <c r="DA137" s="5">
        <v>0</v>
      </c>
      <c r="DB137" s="5">
        <f t="shared" si="885"/>
        <v>1815339.07</v>
      </c>
      <c r="DC137" s="5">
        <f t="shared" si="886"/>
        <v>9024.3358333333326</v>
      </c>
      <c r="DD137" s="5">
        <v>0</v>
      </c>
      <c r="DE137" s="5">
        <f t="shared" si="887"/>
        <v>1815339.07</v>
      </c>
      <c r="DF137" s="5">
        <f t="shared" si="888"/>
        <v>9024.3358333333326</v>
      </c>
      <c r="DG137" s="5">
        <v>0</v>
      </c>
      <c r="DH137" s="5">
        <f t="shared" si="889"/>
        <v>1815339.07</v>
      </c>
      <c r="DI137" s="5">
        <f t="shared" si="890"/>
        <v>9024.3358333333326</v>
      </c>
      <c r="DJ137" s="5">
        <v>0</v>
      </c>
      <c r="DK137" s="5">
        <f t="shared" si="891"/>
        <v>1815339.07</v>
      </c>
      <c r="DL137" s="5">
        <f t="shared" si="892"/>
        <v>9024.3358333333326</v>
      </c>
      <c r="DM137" s="5">
        <v>0</v>
      </c>
      <c r="DN137" s="5">
        <f t="shared" si="893"/>
        <v>1815339.07</v>
      </c>
      <c r="DO137" s="5">
        <f t="shared" si="894"/>
        <v>9024.3358333333326</v>
      </c>
      <c r="DP137" s="5">
        <v>0</v>
      </c>
      <c r="DQ137" s="5">
        <f t="shared" si="895"/>
        <v>1815339.07</v>
      </c>
      <c r="DR137" s="5">
        <f t="shared" si="896"/>
        <v>9024.3358333333326</v>
      </c>
      <c r="DS137" s="5">
        <v>0</v>
      </c>
      <c r="DT137" s="5">
        <f t="shared" si="897"/>
        <v>1815339.07</v>
      </c>
      <c r="DU137" s="5">
        <f t="shared" si="898"/>
        <v>9024.3358333333326</v>
      </c>
      <c r="DV137" s="5">
        <v>0</v>
      </c>
      <c r="DW137" s="5">
        <f t="shared" si="899"/>
        <v>1815339.07</v>
      </c>
      <c r="DX137" s="5">
        <f t="shared" si="900"/>
        <v>9024.3358333333326</v>
      </c>
      <c r="DY137" s="5">
        <v>0</v>
      </c>
      <c r="DZ137" s="5">
        <f t="shared" si="901"/>
        <v>1815339.07</v>
      </c>
      <c r="EA137" s="5">
        <f t="shared" si="902"/>
        <v>9024.3358333333326</v>
      </c>
      <c r="EB137" s="5">
        <v>0</v>
      </c>
      <c r="EC137" s="5">
        <f t="shared" si="903"/>
        <v>1815339.07</v>
      </c>
      <c r="ED137" s="5">
        <f t="shared" si="904"/>
        <v>9024.3358333333326</v>
      </c>
      <c r="EE137" s="5">
        <v>0</v>
      </c>
      <c r="EF137" s="5">
        <f t="shared" si="905"/>
        <v>1815339.07</v>
      </c>
      <c r="EG137" s="5">
        <f t="shared" si="906"/>
        <v>9024.3358333333326</v>
      </c>
      <c r="EI137" s="138">
        <f t="shared" ca="1" si="907"/>
        <v>108292.02999999998</v>
      </c>
      <c r="EJ137" s="138">
        <f t="shared" ca="1" si="908"/>
        <v>0</v>
      </c>
      <c r="EK137" s="138">
        <f t="shared" ca="1" si="909"/>
        <v>108292.02999999998</v>
      </c>
    </row>
    <row r="138" spans="1:141" x14ac:dyDescent="0.2">
      <c r="A138" s="109" t="s">
        <v>103</v>
      </c>
      <c r="B138" s="109" t="s">
        <v>34</v>
      </c>
      <c r="C138" s="109" t="s">
        <v>34</v>
      </c>
      <c r="D138" s="109" t="s">
        <v>115</v>
      </c>
      <c r="E138" s="109" t="s">
        <v>108</v>
      </c>
      <c r="F138" s="109" t="str">
        <f t="shared" si="820"/>
        <v>AGNLPUT</v>
      </c>
      <c r="G138" s="109" t="str">
        <f t="shared" si="821"/>
        <v>GNLPUT</v>
      </c>
      <c r="H138" s="15"/>
      <c r="I138" s="15">
        <v>0</v>
      </c>
      <c r="J138" s="5">
        <v>33126.81</v>
      </c>
      <c r="K138" s="5">
        <f t="shared" si="822"/>
        <v>0</v>
      </c>
      <c r="L138" s="5">
        <v>0</v>
      </c>
      <c r="M138" s="5">
        <f t="shared" si="823"/>
        <v>33126.81</v>
      </c>
      <c r="N138" s="5">
        <f t="shared" si="824"/>
        <v>0</v>
      </c>
      <c r="O138" s="5">
        <v>0</v>
      </c>
      <c r="P138" s="5">
        <f t="shared" si="825"/>
        <v>33126.81</v>
      </c>
      <c r="Q138" s="5">
        <f t="shared" si="826"/>
        <v>0</v>
      </c>
      <c r="R138" s="5">
        <v>0</v>
      </c>
      <c r="S138" s="5">
        <f t="shared" si="827"/>
        <v>33126.81</v>
      </c>
      <c r="T138" s="5">
        <f t="shared" si="828"/>
        <v>0</v>
      </c>
      <c r="U138" s="5">
        <v>0</v>
      </c>
      <c r="V138" s="5">
        <f t="shared" si="829"/>
        <v>33126.81</v>
      </c>
      <c r="W138" s="5">
        <f t="shared" si="830"/>
        <v>0</v>
      </c>
      <c r="X138" s="5">
        <v>0</v>
      </c>
      <c r="Y138" s="5">
        <f t="shared" si="831"/>
        <v>33126.81</v>
      </c>
      <c r="Z138" s="5">
        <f t="shared" si="832"/>
        <v>0</v>
      </c>
      <c r="AA138" s="5">
        <v>0</v>
      </c>
      <c r="AB138" s="5">
        <f t="shared" si="833"/>
        <v>33126.81</v>
      </c>
      <c r="AC138" s="5">
        <f t="shared" si="834"/>
        <v>0</v>
      </c>
      <c r="AD138" s="5">
        <v>0</v>
      </c>
      <c r="AE138" s="5">
        <f t="shared" si="835"/>
        <v>33126.81</v>
      </c>
      <c r="AF138" s="5">
        <f t="shared" si="836"/>
        <v>0</v>
      </c>
      <c r="AG138" s="5">
        <v>0</v>
      </c>
      <c r="AH138" s="5">
        <f t="shared" si="837"/>
        <v>33126.81</v>
      </c>
      <c r="AI138" s="5">
        <f t="shared" si="838"/>
        <v>0</v>
      </c>
      <c r="AJ138" s="5">
        <v>0</v>
      </c>
      <c r="AK138" s="5">
        <f t="shared" si="839"/>
        <v>33126.81</v>
      </c>
      <c r="AL138" s="5">
        <f t="shared" si="840"/>
        <v>0</v>
      </c>
      <c r="AM138" s="5">
        <v>0</v>
      </c>
      <c r="AN138" s="5">
        <f t="shared" si="841"/>
        <v>33126.81</v>
      </c>
      <c r="AO138" s="5">
        <f t="shared" si="842"/>
        <v>0</v>
      </c>
      <c r="AP138" s="5">
        <v>0</v>
      </c>
      <c r="AQ138" s="5">
        <f t="shared" si="843"/>
        <v>33126.81</v>
      </c>
      <c r="AR138" s="5">
        <f t="shared" si="844"/>
        <v>0</v>
      </c>
      <c r="AS138" s="5">
        <v>0</v>
      </c>
      <c r="AT138" s="5">
        <f t="shared" si="845"/>
        <v>33126.81</v>
      </c>
      <c r="AU138" s="5">
        <f t="shared" si="846"/>
        <v>0</v>
      </c>
      <c r="AV138" s="5">
        <v>0</v>
      </c>
      <c r="AW138" s="5">
        <f t="shared" si="847"/>
        <v>33126.81</v>
      </c>
      <c r="AX138" s="5">
        <f t="shared" si="848"/>
        <v>0</v>
      </c>
      <c r="AY138" s="5">
        <v>0</v>
      </c>
      <c r="AZ138" s="5">
        <f t="shared" si="849"/>
        <v>33126.81</v>
      </c>
      <c r="BA138" s="5">
        <f t="shared" si="850"/>
        <v>0</v>
      </c>
      <c r="BB138" s="5">
        <v>0</v>
      </c>
      <c r="BC138" s="5">
        <f t="shared" si="851"/>
        <v>33126.81</v>
      </c>
      <c r="BD138" s="5">
        <f t="shared" si="852"/>
        <v>0</v>
      </c>
      <c r="BE138" s="5">
        <v>0</v>
      </c>
      <c r="BF138" s="5">
        <f t="shared" si="853"/>
        <v>33126.81</v>
      </c>
      <c r="BG138" s="5">
        <f t="shared" si="854"/>
        <v>0</v>
      </c>
      <c r="BH138" s="5">
        <v>0</v>
      </c>
      <c r="BI138" s="5">
        <f t="shared" si="855"/>
        <v>33126.81</v>
      </c>
      <c r="BJ138" s="5">
        <f t="shared" si="856"/>
        <v>0</v>
      </c>
      <c r="BK138" s="5">
        <v>0</v>
      </c>
      <c r="BL138" s="5">
        <f t="shared" si="857"/>
        <v>33126.81</v>
      </c>
      <c r="BM138" s="5">
        <f t="shared" si="858"/>
        <v>0</v>
      </c>
      <c r="BN138" s="5">
        <v>0</v>
      </c>
      <c r="BO138" s="5">
        <f t="shared" si="859"/>
        <v>33126.81</v>
      </c>
      <c r="BP138" s="5">
        <f t="shared" si="860"/>
        <v>0</v>
      </c>
      <c r="BQ138" s="5">
        <v>0</v>
      </c>
      <c r="BR138" s="5">
        <f t="shared" si="861"/>
        <v>33126.81</v>
      </c>
      <c r="BS138" s="5">
        <f t="shared" si="862"/>
        <v>0</v>
      </c>
      <c r="BT138" s="5">
        <v>0</v>
      </c>
      <c r="BU138" s="5">
        <f t="shared" si="863"/>
        <v>33126.81</v>
      </c>
      <c r="BV138" s="5">
        <f t="shared" si="864"/>
        <v>0</v>
      </c>
      <c r="BW138" s="5">
        <v>0</v>
      </c>
      <c r="BX138" s="5">
        <f t="shared" si="865"/>
        <v>33126.81</v>
      </c>
      <c r="BY138" s="5">
        <f t="shared" si="866"/>
        <v>0</v>
      </c>
      <c r="BZ138" s="5">
        <v>0</v>
      </c>
      <c r="CA138" s="5">
        <f t="shared" si="867"/>
        <v>33126.81</v>
      </c>
      <c r="CB138" s="5">
        <f t="shared" si="868"/>
        <v>0</v>
      </c>
      <c r="CC138" s="5">
        <v>0</v>
      </c>
      <c r="CD138" s="5">
        <f t="shared" si="869"/>
        <v>33126.81</v>
      </c>
      <c r="CE138" s="5">
        <f t="shared" si="870"/>
        <v>0</v>
      </c>
      <c r="CF138" s="5">
        <v>0</v>
      </c>
      <c r="CG138" s="5">
        <f t="shared" si="871"/>
        <v>33126.81</v>
      </c>
      <c r="CH138" s="5">
        <f t="shared" si="872"/>
        <v>0</v>
      </c>
      <c r="CI138" s="5">
        <v>0</v>
      </c>
      <c r="CJ138" s="5">
        <f t="shared" si="873"/>
        <v>33126.81</v>
      </c>
      <c r="CK138" s="5">
        <f t="shared" si="874"/>
        <v>0</v>
      </c>
      <c r="CL138" s="5">
        <v>0</v>
      </c>
      <c r="CM138" s="5">
        <f t="shared" si="875"/>
        <v>33126.81</v>
      </c>
      <c r="CN138" s="5">
        <f t="shared" si="876"/>
        <v>0</v>
      </c>
      <c r="CO138" s="5">
        <v>0</v>
      </c>
      <c r="CP138" s="5">
        <f t="shared" si="877"/>
        <v>33126.81</v>
      </c>
      <c r="CQ138" s="5">
        <f t="shared" si="878"/>
        <v>0</v>
      </c>
      <c r="CR138" s="5">
        <v>0</v>
      </c>
      <c r="CS138" s="5">
        <f t="shared" si="879"/>
        <v>33126.81</v>
      </c>
      <c r="CT138" s="5">
        <f t="shared" si="880"/>
        <v>0</v>
      </c>
      <c r="CU138" s="5">
        <v>0</v>
      </c>
      <c r="CV138" s="5">
        <f t="shared" si="881"/>
        <v>33126.81</v>
      </c>
      <c r="CW138" s="5">
        <f t="shared" si="882"/>
        <v>0</v>
      </c>
      <c r="CX138" s="5">
        <v>0</v>
      </c>
      <c r="CY138" s="5">
        <f t="shared" si="883"/>
        <v>33126.81</v>
      </c>
      <c r="CZ138" s="5">
        <f t="shared" si="884"/>
        <v>0</v>
      </c>
      <c r="DA138" s="5">
        <v>0</v>
      </c>
      <c r="DB138" s="5">
        <f t="shared" si="885"/>
        <v>33126.81</v>
      </c>
      <c r="DC138" s="5">
        <f t="shared" si="886"/>
        <v>0</v>
      </c>
      <c r="DD138" s="5">
        <v>0</v>
      </c>
      <c r="DE138" s="5">
        <f t="shared" si="887"/>
        <v>33126.81</v>
      </c>
      <c r="DF138" s="5">
        <f t="shared" si="888"/>
        <v>0</v>
      </c>
      <c r="DG138" s="5">
        <v>0</v>
      </c>
      <c r="DH138" s="5">
        <f t="shared" si="889"/>
        <v>33126.81</v>
      </c>
      <c r="DI138" s="5">
        <f t="shared" si="890"/>
        <v>0</v>
      </c>
      <c r="DJ138" s="5">
        <v>0</v>
      </c>
      <c r="DK138" s="5">
        <f t="shared" si="891"/>
        <v>33126.81</v>
      </c>
      <c r="DL138" s="5">
        <f t="shared" si="892"/>
        <v>0</v>
      </c>
      <c r="DM138" s="5">
        <v>0</v>
      </c>
      <c r="DN138" s="5">
        <f t="shared" si="893"/>
        <v>33126.81</v>
      </c>
      <c r="DO138" s="5">
        <f t="shared" si="894"/>
        <v>0</v>
      </c>
      <c r="DP138" s="5">
        <v>0</v>
      </c>
      <c r="DQ138" s="5">
        <f t="shared" si="895"/>
        <v>33126.81</v>
      </c>
      <c r="DR138" s="5">
        <f t="shared" si="896"/>
        <v>0</v>
      </c>
      <c r="DS138" s="5">
        <v>0</v>
      </c>
      <c r="DT138" s="5">
        <f t="shared" si="897"/>
        <v>33126.81</v>
      </c>
      <c r="DU138" s="5">
        <f t="shared" si="898"/>
        <v>0</v>
      </c>
      <c r="DV138" s="5">
        <v>0</v>
      </c>
      <c r="DW138" s="5">
        <f t="shared" si="899"/>
        <v>33126.81</v>
      </c>
      <c r="DX138" s="5">
        <f t="shared" si="900"/>
        <v>0</v>
      </c>
      <c r="DY138" s="5">
        <v>0</v>
      </c>
      <c r="DZ138" s="5">
        <f t="shared" si="901"/>
        <v>33126.81</v>
      </c>
      <c r="EA138" s="5">
        <f t="shared" si="902"/>
        <v>0</v>
      </c>
      <c r="EB138" s="5">
        <v>0</v>
      </c>
      <c r="EC138" s="5">
        <f t="shared" si="903"/>
        <v>33126.81</v>
      </c>
      <c r="ED138" s="5">
        <f t="shared" si="904"/>
        <v>0</v>
      </c>
      <c r="EE138" s="5">
        <v>0</v>
      </c>
      <c r="EF138" s="5">
        <f t="shared" si="905"/>
        <v>33126.81</v>
      </c>
      <c r="EG138" s="5">
        <f t="shared" si="906"/>
        <v>0</v>
      </c>
      <c r="EI138" s="138">
        <f t="shared" ca="1" si="907"/>
        <v>0</v>
      </c>
      <c r="EJ138" s="138">
        <f t="shared" ca="1" si="908"/>
        <v>0</v>
      </c>
      <c r="EK138" s="138">
        <f t="shared" ca="1" si="909"/>
        <v>0</v>
      </c>
    </row>
    <row r="139" spans="1:141" x14ac:dyDescent="0.2">
      <c r="A139" s="109" t="s">
        <v>101</v>
      </c>
      <c r="B139" s="109" t="s">
        <v>27</v>
      </c>
      <c r="C139" s="109" t="s">
        <v>27</v>
      </c>
      <c r="D139" s="109" t="s">
        <v>115</v>
      </c>
      <c r="E139" s="109" t="s">
        <v>108</v>
      </c>
      <c r="F139" s="109" t="str">
        <f t="shared" si="820"/>
        <v>AGNLPWA</v>
      </c>
      <c r="G139" s="109" t="str">
        <f t="shared" si="821"/>
        <v>GNLPWA</v>
      </c>
      <c r="H139" s="15"/>
      <c r="I139" s="15">
        <v>3.7997043259080168E-2</v>
      </c>
      <c r="J139" s="5">
        <v>2532815.7600000002</v>
      </c>
      <c r="K139" s="5">
        <f t="shared" si="822"/>
        <v>8019.9591666666684</v>
      </c>
      <c r="L139" s="5">
        <v>0</v>
      </c>
      <c r="M139" s="5">
        <f t="shared" si="823"/>
        <v>2532815.7600000002</v>
      </c>
      <c r="N139" s="5">
        <f t="shared" si="824"/>
        <v>8019.9591666666684</v>
      </c>
      <c r="O139" s="5">
        <v>0</v>
      </c>
      <c r="P139" s="5">
        <f t="shared" si="825"/>
        <v>2532815.7600000002</v>
      </c>
      <c r="Q139" s="5">
        <f t="shared" si="826"/>
        <v>8019.9591666666684</v>
      </c>
      <c r="R139" s="5">
        <v>0</v>
      </c>
      <c r="S139" s="5">
        <f t="shared" si="827"/>
        <v>2532815.7600000002</v>
      </c>
      <c r="T139" s="5">
        <f t="shared" si="828"/>
        <v>8019.9591666666684</v>
      </c>
      <c r="U139" s="5">
        <v>0</v>
      </c>
      <c r="V139" s="5">
        <f t="shared" si="829"/>
        <v>2532815.7600000002</v>
      </c>
      <c r="W139" s="5">
        <f t="shared" si="830"/>
        <v>8019.9591666666684</v>
      </c>
      <c r="X139" s="5">
        <v>0</v>
      </c>
      <c r="Y139" s="5">
        <f t="shared" si="831"/>
        <v>2532815.7600000002</v>
      </c>
      <c r="Z139" s="5">
        <f t="shared" si="832"/>
        <v>8019.9591666666684</v>
      </c>
      <c r="AA139" s="5">
        <v>0</v>
      </c>
      <c r="AB139" s="5">
        <f t="shared" si="833"/>
        <v>2532815.7600000002</v>
      </c>
      <c r="AC139" s="5">
        <f t="shared" si="834"/>
        <v>8019.9591666666684</v>
      </c>
      <c r="AD139" s="5">
        <v>0</v>
      </c>
      <c r="AE139" s="5">
        <f t="shared" si="835"/>
        <v>2532815.7600000002</v>
      </c>
      <c r="AF139" s="5">
        <f t="shared" si="836"/>
        <v>8019.9591666666684</v>
      </c>
      <c r="AG139" s="5">
        <v>0</v>
      </c>
      <c r="AH139" s="5">
        <f t="shared" si="837"/>
        <v>2532815.7600000002</v>
      </c>
      <c r="AI139" s="5">
        <f t="shared" si="838"/>
        <v>8019.9591666666684</v>
      </c>
      <c r="AJ139" s="5">
        <v>0</v>
      </c>
      <c r="AK139" s="5">
        <f t="shared" si="839"/>
        <v>2532815.7600000002</v>
      </c>
      <c r="AL139" s="5">
        <f t="shared" si="840"/>
        <v>8019.9591666666684</v>
      </c>
      <c r="AM139" s="5">
        <v>0</v>
      </c>
      <c r="AN139" s="5">
        <f t="shared" si="841"/>
        <v>2532815.7600000002</v>
      </c>
      <c r="AO139" s="5">
        <f t="shared" si="842"/>
        <v>8019.9591666666684</v>
      </c>
      <c r="AP139" s="5">
        <v>0</v>
      </c>
      <c r="AQ139" s="5">
        <f t="shared" si="843"/>
        <v>2532815.7600000002</v>
      </c>
      <c r="AR139" s="5">
        <f t="shared" si="844"/>
        <v>8019.9591666666684</v>
      </c>
      <c r="AS139" s="5">
        <v>0</v>
      </c>
      <c r="AT139" s="5">
        <f t="shared" si="845"/>
        <v>2532815.7600000002</v>
      </c>
      <c r="AU139" s="5">
        <f t="shared" si="846"/>
        <v>8019.9591666666684</v>
      </c>
      <c r="AV139" s="5">
        <v>0</v>
      </c>
      <c r="AW139" s="5">
        <f t="shared" si="847"/>
        <v>2532815.7600000002</v>
      </c>
      <c r="AX139" s="5">
        <f t="shared" si="848"/>
        <v>8019.9591666666684</v>
      </c>
      <c r="AY139" s="5">
        <v>0</v>
      </c>
      <c r="AZ139" s="5">
        <f t="shared" si="849"/>
        <v>2532815.7600000002</v>
      </c>
      <c r="BA139" s="5">
        <f t="shared" si="850"/>
        <v>8019.9591666666684</v>
      </c>
      <c r="BB139" s="5">
        <v>0</v>
      </c>
      <c r="BC139" s="5">
        <f t="shared" si="851"/>
        <v>2532815.7600000002</v>
      </c>
      <c r="BD139" s="5">
        <f t="shared" si="852"/>
        <v>8019.9591666666684</v>
      </c>
      <c r="BE139" s="5">
        <v>0</v>
      </c>
      <c r="BF139" s="5">
        <f t="shared" si="853"/>
        <v>2532815.7600000002</v>
      </c>
      <c r="BG139" s="5">
        <f t="shared" si="854"/>
        <v>8019.9591666666684</v>
      </c>
      <c r="BH139" s="5">
        <v>0</v>
      </c>
      <c r="BI139" s="5">
        <f t="shared" si="855"/>
        <v>2532815.7600000002</v>
      </c>
      <c r="BJ139" s="5">
        <f t="shared" si="856"/>
        <v>8019.9591666666684</v>
      </c>
      <c r="BK139" s="5">
        <v>0</v>
      </c>
      <c r="BL139" s="5">
        <f t="shared" si="857"/>
        <v>2532815.7600000002</v>
      </c>
      <c r="BM139" s="5">
        <f t="shared" si="858"/>
        <v>8019.9591666666684</v>
      </c>
      <c r="BN139" s="5">
        <v>0</v>
      </c>
      <c r="BO139" s="5">
        <f t="shared" si="859"/>
        <v>2532815.7600000002</v>
      </c>
      <c r="BP139" s="5">
        <f t="shared" si="860"/>
        <v>8019.9591666666684</v>
      </c>
      <c r="BQ139" s="5">
        <v>0</v>
      </c>
      <c r="BR139" s="5">
        <f t="shared" si="861"/>
        <v>2532815.7600000002</v>
      </c>
      <c r="BS139" s="5">
        <f t="shared" si="862"/>
        <v>8019.9591666666684</v>
      </c>
      <c r="BT139" s="5">
        <v>0</v>
      </c>
      <c r="BU139" s="5">
        <f t="shared" si="863"/>
        <v>2532815.7600000002</v>
      </c>
      <c r="BV139" s="5">
        <f t="shared" si="864"/>
        <v>8019.9591666666684</v>
      </c>
      <c r="BW139" s="5">
        <v>0</v>
      </c>
      <c r="BX139" s="5">
        <f t="shared" si="865"/>
        <v>2532815.7600000002</v>
      </c>
      <c r="BY139" s="5">
        <f t="shared" si="866"/>
        <v>8019.9591666666684</v>
      </c>
      <c r="BZ139" s="5">
        <v>0</v>
      </c>
      <c r="CA139" s="5">
        <f t="shared" si="867"/>
        <v>2532815.7600000002</v>
      </c>
      <c r="CB139" s="5">
        <f t="shared" si="868"/>
        <v>8019.9591666666684</v>
      </c>
      <c r="CC139" s="5">
        <v>0</v>
      </c>
      <c r="CD139" s="5">
        <f t="shared" si="869"/>
        <v>2532815.7600000002</v>
      </c>
      <c r="CE139" s="5">
        <f t="shared" si="870"/>
        <v>8019.9591666666684</v>
      </c>
      <c r="CF139" s="5">
        <v>0</v>
      </c>
      <c r="CG139" s="5">
        <f t="shared" si="871"/>
        <v>2532815.7600000002</v>
      </c>
      <c r="CH139" s="5">
        <f t="shared" si="872"/>
        <v>8019.9591666666684</v>
      </c>
      <c r="CI139" s="5">
        <v>0</v>
      </c>
      <c r="CJ139" s="5">
        <f t="shared" si="873"/>
        <v>2532815.7600000002</v>
      </c>
      <c r="CK139" s="5">
        <f t="shared" si="874"/>
        <v>8019.9591666666684</v>
      </c>
      <c r="CL139" s="5">
        <v>0</v>
      </c>
      <c r="CM139" s="5">
        <f t="shared" si="875"/>
        <v>2532815.7600000002</v>
      </c>
      <c r="CN139" s="5">
        <f t="shared" si="876"/>
        <v>8019.9591666666684</v>
      </c>
      <c r="CO139" s="5">
        <v>0</v>
      </c>
      <c r="CP139" s="5">
        <f t="shared" si="877"/>
        <v>2532815.7600000002</v>
      </c>
      <c r="CQ139" s="5">
        <f t="shared" si="878"/>
        <v>8019.9591666666684</v>
      </c>
      <c r="CR139" s="5">
        <v>0</v>
      </c>
      <c r="CS139" s="5">
        <f t="shared" si="879"/>
        <v>2532815.7600000002</v>
      </c>
      <c r="CT139" s="5">
        <f t="shared" si="880"/>
        <v>8019.9591666666684</v>
      </c>
      <c r="CU139" s="5">
        <v>0</v>
      </c>
      <c r="CV139" s="5">
        <f t="shared" si="881"/>
        <v>2532815.7600000002</v>
      </c>
      <c r="CW139" s="5">
        <f t="shared" si="882"/>
        <v>8019.9591666666684</v>
      </c>
      <c r="CX139" s="5">
        <v>0</v>
      </c>
      <c r="CY139" s="5">
        <f t="shared" si="883"/>
        <v>2532815.7600000002</v>
      </c>
      <c r="CZ139" s="5">
        <f t="shared" si="884"/>
        <v>8019.9591666666684</v>
      </c>
      <c r="DA139" s="5">
        <v>0</v>
      </c>
      <c r="DB139" s="5">
        <f t="shared" si="885"/>
        <v>2532815.7600000002</v>
      </c>
      <c r="DC139" s="5">
        <f t="shared" si="886"/>
        <v>8019.9591666666684</v>
      </c>
      <c r="DD139" s="5">
        <v>0</v>
      </c>
      <c r="DE139" s="5">
        <f t="shared" si="887"/>
        <v>2532815.7600000002</v>
      </c>
      <c r="DF139" s="5">
        <f t="shared" si="888"/>
        <v>8019.9591666666684</v>
      </c>
      <c r="DG139" s="5">
        <v>0</v>
      </c>
      <c r="DH139" s="5">
        <f t="shared" si="889"/>
        <v>2532815.7600000002</v>
      </c>
      <c r="DI139" s="5">
        <f t="shared" si="890"/>
        <v>8019.9591666666684</v>
      </c>
      <c r="DJ139" s="5">
        <v>0</v>
      </c>
      <c r="DK139" s="5">
        <f t="shared" si="891"/>
        <v>2532815.7600000002</v>
      </c>
      <c r="DL139" s="5">
        <f t="shared" si="892"/>
        <v>8019.9591666666684</v>
      </c>
      <c r="DM139" s="5">
        <v>0</v>
      </c>
      <c r="DN139" s="5">
        <f t="shared" si="893"/>
        <v>2532815.7600000002</v>
      </c>
      <c r="DO139" s="5">
        <f t="shared" si="894"/>
        <v>8019.9591666666684</v>
      </c>
      <c r="DP139" s="5">
        <v>0</v>
      </c>
      <c r="DQ139" s="5">
        <f t="shared" si="895"/>
        <v>2532815.7600000002</v>
      </c>
      <c r="DR139" s="5">
        <f t="shared" si="896"/>
        <v>8019.9591666666684</v>
      </c>
      <c r="DS139" s="5">
        <v>0</v>
      </c>
      <c r="DT139" s="5">
        <f t="shared" si="897"/>
        <v>2532815.7600000002</v>
      </c>
      <c r="DU139" s="5">
        <f t="shared" si="898"/>
        <v>8019.9591666666684</v>
      </c>
      <c r="DV139" s="5">
        <v>0</v>
      </c>
      <c r="DW139" s="5">
        <f t="shared" si="899"/>
        <v>2532815.7600000002</v>
      </c>
      <c r="DX139" s="5">
        <f t="shared" si="900"/>
        <v>8019.9591666666684</v>
      </c>
      <c r="DY139" s="5">
        <v>0</v>
      </c>
      <c r="DZ139" s="5">
        <f t="shared" si="901"/>
        <v>2532815.7600000002</v>
      </c>
      <c r="EA139" s="5">
        <f t="shared" si="902"/>
        <v>8019.9591666666684</v>
      </c>
      <c r="EB139" s="5">
        <v>0</v>
      </c>
      <c r="EC139" s="5">
        <f t="shared" si="903"/>
        <v>2532815.7600000002</v>
      </c>
      <c r="ED139" s="5">
        <f t="shared" si="904"/>
        <v>8019.9591666666684</v>
      </c>
      <c r="EE139" s="5">
        <v>0</v>
      </c>
      <c r="EF139" s="5">
        <f t="shared" si="905"/>
        <v>2532815.7600000002</v>
      </c>
      <c r="EG139" s="5">
        <f t="shared" si="906"/>
        <v>8019.9591666666684</v>
      </c>
      <c r="EI139" s="138">
        <f t="shared" ca="1" si="907"/>
        <v>96239.510000000024</v>
      </c>
      <c r="EJ139" s="138">
        <f t="shared" ca="1" si="908"/>
        <v>0</v>
      </c>
      <c r="EK139" s="138">
        <f t="shared" ca="1" si="909"/>
        <v>96239.510000000024</v>
      </c>
    </row>
    <row r="140" spans="1:141" x14ac:dyDescent="0.2">
      <c r="A140" s="109" t="s">
        <v>102</v>
      </c>
      <c r="B140" s="109" t="s">
        <v>35</v>
      </c>
      <c r="C140" s="109" t="s">
        <v>35</v>
      </c>
      <c r="D140" s="109" t="s">
        <v>115</v>
      </c>
      <c r="E140" s="109" t="s">
        <v>108</v>
      </c>
      <c r="F140" s="109" t="str">
        <f t="shared" si="820"/>
        <v>AGNLPWYP</v>
      </c>
      <c r="G140" s="109" t="str">
        <f t="shared" si="821"/>
        <v>GNLPWYP</v>
      </c>
      <c r="H140" s="15"/>
      <c r="I140" s="15">
        <v>1.6742039646414141E-2</v>
      </c>
      <c r="J140" s="5">
        <v>4605142.09</v>
      </c>
      <c r="K140" s="5">
        <f t="shared" si="822"/>
        <v>6424.9559540125401</v>
      </c>
      <c r="L140" s="5">
        <v>0</v>
      </c>
      <c r="M140" s="5">
        <f t="shared" si="823"/>
        <v>4605142.09</v>
      </c>
      <c r="N140" s="5">
        <f t="shared" si="824"/>
        <v>6424.9559540125401</v>
      </c>
      <c r="O140" s="5">
        <v>0</v>
      </c>
      <c r="P140" s="5">
        <f t="shared" si="825"/>
        <v>4605142.09</v>
      </c>
      <c r="Q140" s="5">
        <f t="shared" si="826"/>
        <v>6424.9559540125401</v>
      </c>
      <c r="R140" s="5">
        <v>0</v>
      </c>
      <c r="S140" s="5">
        <f t="shared" si="827"/>
        <v>4605142.09</v>
      </c>
      <c r="T140" s="5">
        <f t="shared" si="828"/>
        <v>6424.9559540125401</v>
      </c>
      <c r="U140" s="5">
        <v>0</v>
      </c>
      <c r="V140" s="5">
        <f t="shared" si="829"/>
        <v>4605142.09</v>
      </c>
      <c r="W140" s="5">
        <f t="shared" si="830"/>
        <v>6424.9559540125401</v>
      </c>
      <c r="X140" s="5">
        <v>0</v>
      </c>
      <c r="Y140" s="5">
        <f t="shared" si="831"/>
        <v>4605142.09</v>
      </c>
      <c r="Z140" s="5">
        <f t="shared" si="832"/>
        <v>6424.9559540125401</v>
      </c>
      <c r="AA140" s="5">
        <v>0</v>
      </c>
      <c r="AB140" s="5">
        <f t="shared" si="833"/>
        <v>4605142.09</v>
      </c>
      <c r="AC140" s="5">
        <f t="shared" si="834"/>
        <v>6424.9559540125401</v>
      </c>
      <c r="AD140" s="5">
        <v>0</v>
      </c>
      <c r="AE140" s="5">
        <f t="shared" si="835"/>
        <v>4605142.09</v>
      </c>
      <c r="AF140" s="5">
        <f t="shared" si="836"/>
        <v>6424.9559540125401</v>
      </c>
      <c r="AG140" s="5">
        <v>0</v>
      </c>
      <c r="AH140" s="5">
        <f t="shared" si="837"/>
        <v>4605142.09</v>
      </c>
      <c r="AI140" s="5">
        <f t="shared" si="838"/>
        <v>6424.9559540125401</v>
      </c>
      <c r="AJ140" s="5">
        <v>0</v>
      </c>
      <c r="AK140" s="5">
        <f t="shared" si="839"/>
        <v>4605142.09</v>
      </c>
      <c r="AL140" s="5">
        <f t="shared" si="840"/>
        <v>6424.9559540125401</v>
      </c>
      <c r="AM140" s="5">
        <v>0</v>
      </c>
      <c r="AN140" s="5">
        <f t="shared" si="841"/>
        <v>4605142.09</v>
      </c>
      <c r="AO140" s="5">
        <f t="shared" si="842"/>
        <v>6424.9559540125401</v>
      </c>
      <c r="AP140" s="5">
        <v>0</v>
      </c>
      <c r="AQ140" s="5">
        <f t="shared" si="843"/>
        <v>4605142.09</v>
      </c>
      <c r="AR140" s="5">
        <f t="shared" si="844"/>
        <v>6424.9559540125401</v>
      </c>
      <c r="AS140" s="5">
        <v>0</v>
      </c>
      <c r="AT140" s="5">
        <f t="shared" si="845"/>
        <v>4605142.09</v>
      </c>
      <c r="AU140" s="5">
        <f t="shared" si="846"/>
        <v>6424.9559540125401</v>
      </c>
      <c r="AV140" s="5">
        <v>0</v>
      </c>
      <c r="AW140" s="5">
        <f t="shared" si="847"/>
        <v>4605142.09</v>
      </c>
      <c r="AX140" s="5">
        <f t="shared" si="848"/>
        <v>6424.9559540125401</v>
      </c>
      <c r="AY140" s="5">
        <v>0</v>
      </c>
      <c r="AZ140" s="5">
        <f t="shared" si="849"/>
        <v>4605142.09</v>
      </c>
      <c r="BA140" s="5">
        <f t="shared" si="850"/>
        <v>6424.9559540125401</v>
      </c>
      <c r="BB140" s="5">
        <v>0</v>
      </c>
      <c r="BC140" s="5">
        <f t="shared" si="851"/>
        <v>4605142.09</v>
      </c>
      <c r="BD140" s="5">
        <f t="shared" si="852"/>
        <v>6424.9559540125401</v>
      </c>
      <c r="BE140" s="5">
        <v>0</v>
      </c>
      <c r="BF140" s="5">
        <f t="shared" si="853"/>
        <v>4605142.09</v>
      </c>
      <c r="BG140" s="5">
        <f t="shared" si="854"/>
        <v>6424.9559540125401</v>
      </c>
      <c r="BH140" s="5">
        <v>0</v>
      </c>
      <c r="BI140" s="5">
        <f t="shared" si="855"/>
        <v>4605142.09</v>
      </c>
      <c r="BJ140" s="5">
        <f t="shared" si="856"/>
        <v>6424.9559540125401</v>
      </c>
      <c r="BK140" s="5">
        <v>0</v>
      </c>
      <c r="BL140" s="5">
        <f t="shared" si="857"/>
        <v>4605142.09</v>
      </c>
      <c r="BM140" s="5">
        <f t="shared" si="858"/>
        <v>6424.9559540125401</v>
      </c>
      <c r="BN140" s="5">
        <v>0</v>
      </c>
      <c r="BO140" s="5">
        <f t="shared" si="859"/>
        <v>4605142.09</v>
      </c>
      <c r="BP140" s="5">
        <f t="shared" si="860"/>
        <v>6424.9559540125401</v>
      </c>
      <c r="BQ140" s="5">
        <v>0</v>
      </c>
      <c r="BR140" s="5">
        <f t="shared" si="861"/>
        <v>4605142.09</v>
      </c>
      <c r="BS140" s="5">
        <f t="shared" si="862"/>
        <v>6424.9559540125401</v>
      </c>
      <c r="BT140" s="5">
        <v>0</v>
      </c>
      <c r="BU140" s="5">
        <f t="shared" si="863"/>
        <v>4605142.09</v>
      </c>
      <c r="BV140" s="5">
        <f t="shared" si="864"/>
        <v>6424.9559540125401</v>
      </c>
      <c r="BW140" s="5">
        <v>0</v>
      </c>
      <c r="BX140" s="5">
        <f t="shared" si="865"/>
        <v>4605142.09</v>
      </c>
      <c r="BY140" s="5">
        <f t="shared" si="866"/>
        <v>6424.9559540125401</v>
      </c>
      <c r="BZ140" s="5">
        <v>0</v>
      </c>
      <c r="CA140" s="5">
        <f t="shared" si="867"/>
        <v>4605142.09</v>
      </c>
      <c r="CB140" s="5">
        <f t="shared" si="868"/>
        <v>6424.9559540125401</v>
      </c>
      <c r="CC140" s="5">
        <v>0</v>
      </c>
      <c r="CD140" s="5">
        <f t="shared" si="869"/>
        <v>4605142.09</v>
      </c>
      <c r="CE140" s="5">
        <f t="shared" si="870"/>
        <v>6424.9559540125401</v>
      </c>
      <c r="CF140" s="5">
        <v>0</v>
      </c>
      <c r="CG140" s="5">
        <f t="shared" si="871"/>
        <v>4605142.09</v>
      </c>
      <c r="CH140" s="5">
        <f t="shared" si="872"/>
        <v>6424.9559540125401</v>
      </c>
      <c r="CI140" s="5">
        <v>0</v>
      </c>
      <c r="CJ140" s="5">
        <f t="shared" si="873"/>
        <v>4605142.09</v>
      </c>
      <c r="CK140" s="5">
        <f t="shared" si="874"/>
        <v>6424.9559540125401</v>
      </c>
      <c r="CL140" s="5">
        <v>0</v>
      </c>
      <c r="CM140" s="5">
        <f t="shared" si="875"/>
        <v>4605142.09</v>
      </c>
      <c r="CN140" s="5">
        <f t="shared" si="876"/>
        <v>6424.9559540125401</v>
      </c>
      <c r="CO140" s="5">
        <v>0</v>
      </c>
      <c r="CP140" s="5">
        <f t="shared" si="877"/>
        <v>4605142.09</v>
      </c>
      <c r="CQ140" s="5">
        <f t="shared" si="878"/>
        <v>6424.9559540125401</v>
      </c>
      <c r="CR140" s="5">
        <v>0</v>
      </c>
      <c r="CS140" s="5">
        <f t="shared" si="879"/>
        <v>4605142.09</v>
      </c>
      <c r="CT140" s="5">
        <f t="shared" si="880"/>
        <v>6424.9559540125401</v>
      </c>
      <c r="CU140" s="5">
        <v>0</v>
      </c>
      <c r="CV140" s="5">
        <f t="shared" si="881"/>
        <v>4605142.09</v>
      </c>
      <c r="CW140" s="5">
        <f t="shared" si="882"/>
        <v>6424.9559540125401</v>
      </c>
      <c r="CX140" s="5">
        <v>0</v>
      </c>
      <c r="CY140" s="5">
        <f t="shared" si="883"/>
        <v>4605142.09</v>
      </c>
      <c r="CZ140" s="5">
        <f t="shared" si="884"/>
        <v>6424.9559540125401</v>
      </c>
      <c r="DA140" s="5">
        <v>0</v>
      </c>
      <c r="DB140" s="5">
        <f t="shared" si="885"/>
        <v>4605142.09</v>
      </c>
      <c r="DC140" s="5">
        <f t="shared" si="886"/>
        <v>6424.9559540125401</v>
      </c>
      <c r="DD140" s="5">
        <v>0</v>
      </c>
      <c r="DE140" s="5">
        <f t="shared" si="887"/>
        <v>4605142.09</v>
      </c>
      <c r="DF140" s="5">
        <f t="shared" si="888"/>
        <v>6424.9559540125401</v>
      </c>
      <c r="DG140" s="5">
        <v>0</v>
      </c>
      <c r="DH140" s="5">
        <f t="shared" si="889"/>
        <v>4605142.09</v>
      </c>
      <c r="DI140" s="5">
        <f t="shared" si="890"/>
        <v>6424.9559540125401</v>
      </c>
      <c r="DJ140" s="5">
        <v>0</v>
      </c>
      <c r="DK140" s="5">
        <f t="shared" si="891"/>
        <v>4605142.09</v>
      </c>
      <c r="DL140" s="5">
        <f t="shared" si="892"/>
        <v>6424.9559540125401</v>
      </c>
      <c r="DM140" s="5">
        <v>0</v>
      </c>
      <c r="DN140" s="5">
        <f t="shared" si="893"/>
        <v>4605142.09</v>
      </c>
      <c r="DO140" s="5">
        <f t="shared" si="894"/>
        <v>6424.9559540125401</v>
      </c>
      <c r="DP140" s="5">
        <v>0</v>
      </c>
      <c r="DQ140" s="5">
        <f t="shared" si="895"/>
        <v>4605142.09</v>
      </c>
      <c r="DR140" s="5">
        <f t="shared" si="896"/>
        <v>6424.9559540125401</v>
      </c>
      <c r="DS140" s="5">
        <v>0</v>
      </c>
      <c r="DT140" s="5">
        <f t="shared" si="897"/>
        <v>4605142.09</v>
      </c>
      <c r="DU140" s="5">
        <f t="shared" si="898"/>
        <v>6424.9559540125401</v>
      </c>
      <c r="DV140" s="5">
        <v>0</v>
      </c>
      <c r="DW140" s="5">
        <f t="shared" si="899"/>
        <v>4605142.09</v>
      </c>
      <c r="DX140" s="5">
        <f t="shared" si="900"/>
        <v>6424.9559540125401</v>
      </c>
      <c r="DY140" s="5">
        <v>0</v>
      </c>
      <c r="DZ140" s="5">
        <f t="shared" si="901"/>
        <v>4605142.09</v>
      </c>
      <c r="EA140" s="5">
        <f t="shared" si="902"/>
        <v>6424.9559540125401</v>
      </c>
      <c r="EB140" s="5">
        <v>0</v>
      </c>
      <c r="EC140" s="5">
        <f t="shared" si="903"/>
        <v>4605142.09</v>
      </c>
      <c r="ED140" s="5">
        <f t="shared" si="904"/>
        <v>6424.9559540125401</v>
      </c>
      <c r="EE140" s="5">
        <v>0</v>
      </c>
      <c r="EF140" s="5">
        <f t="shared" si="905"/>
        <v>4605142.09</v>
      </c>
      <c r="EG140" s="5">
        <f t="shared" si="906"/>
        <v>6424.9559540125401</v>
      </c>
      <c r="EI140" s="138">
        <f t="shared" ca="1" si="907"/>
        <v>77099.471448150478</v>
      </c>
      <c r="EJ140" s="138">
        <f t="shared" ca="1" si="908"/>
        <v>0</v>
      </c>
      <c r="EK140" s="138">
        <f t="shared" ca="1" si="909"/>
        <v>77099.471448150478</v>
      </c>
    </row>
    <row r="141" spans="1:141" x14ac:dyDescent="0.2">
      <c r="A141" s="109" t="s">
        <v>105</v>
      </c>
      <c r="B141" s="109" t="s">
        <v>40</v>
      </c>
      <c r="C141" s="109" t="s">
        <v>40</v>
      </c>
      <c r="D141" s="109" t="s">
        <v>115</v>
      </c>
      <c r="E141" s="109" t="s">
        <v>108</v>
      </c>
      <c r="F141" s="109" t="str">
        <f t="shared" si="820"/>
        <v>AGNLPWYU</v>
      </c>
      <c r="G141" s="109" t="str">
        <f t="shared" si="821"/>
        <v>GNLPWYU</v>
      </c>
      <c r="H141" s="15"/>
      <c r="I141" s="15">
        <v>0</v>
      </c>
      <c r="J141" s="5">
        <v>0</v>
      </c>
      <c r="K141" s="5">
        <f t="shared" si="822"/>
        <v>0</v>
      </c>
      <c r="L141" s="5">
        <v>0</v>
      </c>
      <c r="M141" s="5">
        <f t="shared" si="823"/>
        <v>0</v>
      </c>
      <c r="N141" s="5">
        <f t="shared" si="824"/>
        <v>0</v>
      </c>
      <c r="O141" s="5">
        <v>0</v>
      </c>
      <c r="P141" s="5">
        <f t="shared" si="825"/>
        <v>0</v>
      </c>
      <c r="Q141" s="5">
        <f t="shared" si="826"/>
        <v>0</v>
      </c>
      <c r="R141" s="5">
        <v>0</v>
      </c>
      <c r="S141" s="5">
        <f t="shared" si="827"/>
        <v>0</v>
      </c>
      <c r="T141" s="5">
        <f t="shared" si="828"/>
        <v>0</v>
      </c>
      <c r="U141" s="5">
        <v>0</v>
      </c>
      <c r="V141" s="5">
        <f t="shared" si="829"/>
        <v>0</v>
      </c>
      <c r="W141" s="5">
        <f t="shared" si="830"/>
        <v>0</v>
      </c>
      <c r="X141" s="5">
        <v>0</v>
      </c>
      <c r="Y141" s="5">
        <f t="shared" si="831"/>
        <v>0</v>
      </c>
      <c r="Z141" s="5">
        <f t="shared" si="832"/>
        <v>0</v>
      </c>
      <c r="AA141" s="5">
        <v>0</v>
      </c>
      <c r="AB141" s="5">
        <f t="shared" si="833"/>
        <v>0</v>
      </c>
      <c r="AC141" s="5">
        <f t="shared" si="834"/>
        <v>0</v>
      </c>
      <c r="AD141" s="5">
        <v>0</v>
      </c>
      <c r="AE141" s="5">
        <f t="shared" si="835"/>
        <v>0</v>
      </c>
      <c r="AF141" s="5">
        <f t="shared" si="836"/>
        <v>0</v>
      </c>
      <c r="AG141" s="5">
        <v>0</v>
      </c>
      <c r="AH141" s="5">
        <f t="shared" si="837"/>
        <v>0</v>
      </c>
      <c r="AI141" s="5">
        <f t="shared" si="838"/>
        <v>0</v>
      </c>
      <c r="AJ141" s="5">
        <v>0</v>
      </c>
      <c r="AK141" s="5">
        <f t="shared" si="839"/>
        <v>0</v>
      </c>
      <c r="AL141" s="5">
        <f t="shared" si="840"/>
        <v>0</v>
      </c>
      <c r="AM141" s="5">
        <v>0</v>
      </c>
      <c r="AN141" s="5">
        <f t="shared" si="841"/>
        <v>0</v>
      </c>
      <c r="AO141" s="5">
        <f t="shared" si="842"/>
        <v>0</v>
      </c>
      <c r="AP141" s="5">
        <v>0</v>
      </c>
      <c r="AQ141" s="5">
        <f t="shared" si="843"/>
        <v>0</v>
      </c>
      <c r="AR141" s="5">
        <f t="shared" si="844"/>
        <v>0</v>
      </c>
      <c r="AS141" s="5">
        <v>0</v>
      </c>
      <c r="AT141" s="5">
        <f t="shared" si="845"/>
        <v>0</v>
      </c>
      <c r="AU141" s="5">
        <f t="shared" si="846"/>
        <v>0</v>
      </c>
      <c r="AV141" s="5">
        <v>0</v>
      </c>
      <c r="AW141" s="5">
        <f t="shared" si="847"/>
        <v>0</v>
      </c>
      <c r="AX141" s="5">
        <f t="shared" si="848"/>
        <v>0</v>
      </c>
      <c r="AY141" s="5">
        <v>0</v>
      </c>
      <c r="AZ141" s="5">
        <f t="shared" si="849"/>
        <v>0</v>
      </c>
      <c r="BA141" s="5">
        <f t="shared" si="850"/>
        <v>0</v>
      </c>
      <c r="BB141" s="5">
        <v>0</v>
      </c>
      <c r="BC141" s="5">
        <f t="shared" si="851"/>
        <v>0</v>
      </c>
      <c r="BD141" s="5">
        <f t="shared" si="852"/>
        <v>0</v>
      </c>
      <c r="BE141" s="5">
        <v>0</v>
      </c>
      <c r="BF141" s="5">
        <f t="shared" si="853"/>
        <v>0</v>
      </c>
      <c r="BG141" s="5">
        <f t="shared" si="854"/>
        <v>0</v>
      </c>
      <c r="BH141" s="5">
        <v>0</v>
      </c>
      <c r="BI141" s="5">
        <f t="shared" si="855"/>
        <v>0</v>
      </c>
      <c r="BJ141" s="5">
        <f t="shared" si="856"/>
        <v>0</v>
      </c>
      <c r="BK141" s="5">
        <v>0</v>
      </c>
      <c r="BL141" s="5">
        <f t="shared" si="857"/>
        <v>0</v>
      </c>
      <c r="BM141" s="5">
        <f t="shared" si="858"/>
        <v>0</v>
      </c>
      <c r="BN141" s="5">
        <v>0</v>
      </c>
      <c r="BO141" s="5">
        <f t="shared" si="859"/>
        <v>0</v>
      </c>
      <c r="BP141" s="5">
        <f t="shared" si="860"/>
        <v>0</v>
      </c>
      <c r="BQ141" s="5">
        <v>0</v>
      </c>
      <c r="BR141" s="5">
        <f t="shared" si="861"/>
        <v>0</v>
      </c>
      <c r="BS141" s="5">
        <f t="shared" si="862"/>
        <v>0</v>
      </c>
      <c r="BT141" s="5">
        <v>0</v>
      </c>
      <c r="BU141" s="5">
        <f t="shared" si="863"/>
        <v>0</v>
      </c>
      <c r="BV141" s="5">
        <f t="shared" si="864"/>
        <v>0</v>
      </c>
      <c r="BW141" s="5">
        <v>0</v>
      </c>
      <c r="BX141" s="5">
        <f t="shared" si="865"/>
        <v>0</v>
      </c>
      <c r="BY141" s="5">
        <f t="shared" si="866"/>
        <v>0</v>
      </c>
      <c r="BZ141" s="5">
        <v>0</v>
      </c>
      <c r="CA141" s="5">
        <f t="shared" si="867"/>
        <v>0</v>
      </c>
      <c r="CB141" s="5">
        <f t="shared" si="868"/>
        <v>0</v>
      </c>
      <c r="CC141" s="5">
        <v>0</v>
      </c>
      <c r="CD141" s="5">
        <f t="shared" si="869"/>
        <v>0</v>
      </c>
      <c r="CE141" s="5">
        <f t="shared" si="870"/>
        <v>0</v>
      </c>
      <c r="CF141" s="5">
        <v>0</v>
      </c>
      <c r="CG141" s="5">
        <f t="shared" si="871"/>
        <v>0</v>
      </c>
      <c r="CH141" s="5">
        <f t="shared" si="872"/>
        <v>0</v>
      </c>
      <c r="CI141" s="5">
        <v>0</v>
      </c>
      <c r="CJ141" s="5">
        <f t="shared" si="873"/>
        <v>0</v>
      </c>
      <c r="CK141" s="5">
        <f t="shared" si="874"/>
        <v>0</v>
      </c>
      <c r="CL141" s="5">
        <v>0</v>
      </c>
      <c r="CM141" s="5">
        <f t="shared" si="875"/>
        <v>0</v>
      </c>
      <c r="CN141" s="5">
        <f t="shared" si="876"/>
        <v>0</v>
      </c>
      <c r="CO141" s="5">
        <v>0</v>
      </c>
      <c r="CP141" s="5">
        <f t="shared" si="877"/>
        <v>0</v>
      </c>
      <c r="CQ141" s="5">
        <f t="shared" si="878"/>
        <v>0</v>
      </c>
      <c r="CR141" s="5">
        <v>0</v>
      </c>
      <c r="CS141" s="5">
        <f t="shared" si="879"/>
        <v>0</v>
      </c>
      <c r="CT141" s="5">
        <f t="shared" si="880"/>
        <v>0</v>
      </c>
      <c r="CU141" s="5">
        <v>0</v>
      </c>
      <c r="CV141" s="5">
        <f t="shared" si="881"/>
        <v>0</v>
      </c>
      <c r="CW141" s="5">
        <f t="shared" si="882"/>
        <v>0</v>
      </c>
      <c r="CX141" s="5">
        <v>0</v>
      </c>
      <c r="CY141" s="5">
        <f t="shared" si="883"/>
        <v>0</v>
      </c>
      <c r="CZ141" s="5">
        <f t="shared" si="884"/>
        <v>0</v>
      </c>
      <c r="DA141" s="5">
        <v>0</v>
      </c>
      <c r="DB141" s="5">
        <f t="shared" si="885"/>
        <v>0</v>
      </c>
      <c r="DC141" s="5">
        <f t="shared" si="886"/>
        <v>0</v>
      </c>
      <c r="DD141" s="5">
        <v>0</v>
      </c>
      <c r="DE141" s="5">
        <f t="shared" si="887"/>
        <v>0</v>
      </c>
      <c r="DF141" s="5">
        <f t="shared" si="888"/>
        <v>0</v>
      </c>
      <c r="DG141" s="5">
        <v>0</v>
      </c>
      <c r="DH141" s="5">
        <f t="shared" si="889"/>
        <v>0</v>
      </c>
      <c r="DI141" s="5">
        <f t="shared" si="890"/>
        <v>0</v>
      </c>
      <c r="DJ141" s="5">
        <v>0</v>
      </c>
      <c r="DK141" s="5">
        <f t="shared" si="891"/>
        <v>0</v>
      </c>
      <c r="DL141" s="5">
        <f t="shared" si="892"/>
        <v>0</v>
      </c>
      <c r="DM141" s="5">
        <v>0</v>
      </c>
      <c r="DN141" s="5">
        <f t="shared" si="893"/>
        <v>0</v>
      </c>
      <c r="DO141" s="5">
        <f t="shared" si="894"/>
        <v>0</v>
      </c>
      <c r="DP141" s="5">
        <v>0</v>
      </c>
      <c r="DQ141" s="5">
        <f t="shared" si="895"/>
        <v>0</v>
      </c>
      <c r="DR141" s="5">
        <f t="shared" si="896"/>
        <v>0</v>
      </c>
      <c r="DS141" s="5">
        <v>0</v>
      </c>
      <c r="DT141" s="5">
        <f t="shared" si="897"/>
        <v>0</v>
      </c>
      <c r="DU141" s="5">
        <f t="shared" si="898"/>
        <v>0</v>
      </c>
      <c r="DV141" s="5">
        <v>0</v>
      </c>
      <c r="DW141" s="5">
        <f t="shared" si="899"/>
        <v>0</v>
      </c>
      <c r="DX141" s="5">
        <f t="shared" si="900"/>
        <v>0</v>
      </c>
      <c r="DY141" s="5">
        <v>0</v>
      </c>
      <c r="DZ141" s="5">
        <f t="shared" si="901"/>
        <v>0</v>
      </c>
      <c r="EA141" s="5">
        <f t="shared" si="902"/>
        <v>0</v>
      </c>
      <c r="EB141" s="5">
        <v>0</v>
      </c>
      <c r="EC141" s="5">
        <f t="shared" si="903"/>
        <v>0</v>
      </c>
      <c r="ED141" s="5">
        <f t="shared" si="904"/>
        <v>0</v>
      </c>
      <c r="EE141" s="5">
        <v>0</v>
      </c>
      <c r="EF141" s="5">
        <f t="shared" si="905"/>
        <v>0</v>
      </c>
      <c r="EG141" s="5">
        <f t="shared" si="906"/>
        <v>0</v>
      </c>
      <c r="EI141" s="138">
        <f t="shared" ca="1" si="907"/>
        <v>0</v>
      </c>
      <c r="EJ141" s="138">
        <f t="shared" ca="1" si="908"/>
        <v>0</v>
      </c>
      <c r="EK141" s="138">
        <f t="shared" ca="1" si="909"/>
        <v>0</v>
      </c>
    </row>
    <row r="142" spans="1:141" x14ac:dyDescent="0.2">
      <c r="A142" s="109" t="s">
        <v>112</v>
      </c>
      <c r="J142" s="6">
        <f>SUBTOTAL(9,J133:J141)</f>
        <v>15480507.560000001</v>
      </c>
      <c r="K142" s="6">
        <f t="shared" ref="K142:BV142" si="910">SUBTOTAL(9,K133:K141)</f>
        <v>35439.34428734587</v>
      </c>
      <c r="L142" s="6">
        <f t="shared" si="910"/>
        <v>0</v>
      </c>
      <c r="M142" s="6">
        <f t="shared" si="910"/>
        <v>15480507.560000001</v>
      </c>
      <c r="N142" s="6">
        <f t="shared" si="910"/>
        <v>35439.34428734587</v>
      </c>
      <c r="O142" s="6">
        <f t="shared" si="910"/>
        <v>0</v>
      </c>
      <c r="P142" s="6">
        <f t="shared" si="910"/>
        <v>15480507.560000001</v>
      </c>
      <c r="Q142" s="6">
        <f t="shared" si="910"/>
        <v>35439.34428734587</v>
      </c>
      <c r="R142" s="6">
        <f t="shared" si="910"/>
        <v>0</v>
      </c>
      <c r="S142" s="6">
        <f t="shared" si="910"/>
        <v>15480507.560000001</v>
      </c>
      <c r="T142" s="6">
        <f t="shared" si="910"/>
        <v>35439.34428734587</v>
      </c>
      <c r="U142" s="6">
        <f t="shared" si="910"/>
        <v>0</v>
      </c>
      <c r="V142" s="6">
        <f t="shared" si="910"/>
        <v>15480507.560000001</v>
      </c>
      <c r="W142" s="6">
        <f t="shared" si="910"/>
        <v>35439.34428734587</v>
      </c>
      <c r="X142" s="6">
        <f t="shared" si="910"/>
        <v>0</v>
      </c>
      <c r="Y142" s="6">
        <f t="shared" si="910"/>
        <v>15480507.560000001</v>
      </c>
      <c r="Z142" s="6">
        <f t="shared" si="910"/>
        <v>35439.34428734587</v>
      </c>
      <c r="AA142" s="6">
        <f t="shared" si="910"/>
        <v>0</v>
      </c>
      <c r="AB142" s="6">
        <f t="shared" si="910"/>
        <v>15480507.560000001</v>
      </c>
      <c r="AC142" s="6">
        <f t="shared" si="910"/>
        <v>35439.34428734587</v>
      </c>
      <c r="AD142" s="6">
        <f t="shared" si="910"/>
        <v>0</v>
      </c>
      <c r="AE142" s="6">
        <f t="shared" si="910"/>
        <v>15480507.560000001</v>
      </c>
      <c r="AF142" s="6">
        <f t="shared" si="910"/>
        <v>35439.34428734587</v>
      </c>
      <c r="AG142" s="6">
        <f t="shared" si="910"/>
        <v>0</v>
      </c>
      <c r="AH142" s="6">
        <f t="shared" si="910"/>
        <v>15480507.560000001</v>
      </c>
      <c r="AI142" s="6">
        <f t="shared" si="910"/>
        <v>35439.34428734587</v>
      </c>
      <c r="AJ142" s="6">
        <f t="shared" si="910"/>
        <v>0</v>
      </c>
      <c r="AK142" s="6">
        <f t="shared" si="910"/>
        <v>15480507.560000001</v>
      </c>
      <c r="AL142" s="6">
        <f t="shared" si="910"/>
        <v>35439.34428734587</v>
      </c>
      <c r="AM142" s="6">
        <f t="shared" si="910"/>
        <v>0</v>
      </c>
      <c r="AN142" s="6">
        <f t="shared" si="910"/>
        <v>15480507.560000001</v>
      </c>
      <c r="AO142" s="6">
        <f t="shared" si="910"/>
        <v>35439.34428734587</v>
      </c>
      <c r="AP142" s="6">
        <f t="shared" si="910"/>
        <v>0</v>
      </c>
      <c r="AQ142" s="6">
        <f t="shared" si="910"/>
        <v>15480507.560000001</v>
      </c>
      <c r="AR142" s="6">
        <f t="shared" si="910"/>
        <v>35439.34428734587</v>
      </c>
      <c r="AS142" s="6">
        <f t="shared" si="910"/>
        <v>0</v>
      </c>
      <c r="AT142" s="6">
        <f t="shared" si="910"/>
        <v>15480507.560000001</v>
      </c>
      <c r="AU142" s="6">
        <f t="shared" si="910"/>
        <v>35439.34428734587</v>
      </c>
      <c r="AV142" s="6">
        <f t="shared" si="910"/>
        <v>0</v>
      </c>
      <c r="AW142" s="6">
        <f t="shared" si="910"/>
        <v>15480507.560000001</v>
      </c>
      <c r="AX142" s="6">
        <f t="shared" si="910"/>
        <v>35439.34428734587</v>
      </c>
      <c r="AY142" s="6">
        <f t="shared" si="910"/>
        <v>0</v>
      </c>
      <c r="AZ142" s="6">
        <f t="shared" si="910"/>
        <v>15480507.560000001</v>
      </c>
      <c r="BA142" s="6">
        <f t="shared" si="910"/>
        <v>35439.34428734587</v>
      </c>
      <c r="BB142" s="6">
        <f t="shared" si="910"/>
        <v>0</v>
      </c>
      <c r="BC142" s="6">
        <f t="shared" si="910"/>
        <v>15480507.560000001</v>
      </c>
      <c r="BD142" s="6">
        <f t="shared" si="910"/>
        <v>35439.34428734587</v>
      </c>
      <c r="BE142" s="6">
        <f t="shared" si="910"/>
        <v>0</v>
      </c>
      <c r="BF142" s="6">
        <f t="shared" si="910"/>
        <v>15480507.560000001</v>
      </c>
      <c r="BG142" s="6">
        <f t="shared" si="910"/>
        <v>35439.34428734587</v>
      </c>
      <c r="BH142" s="6">
        <f t="shared" si="910"/>
        <v>0</v>
      </c>
      <c r="BI142" s="6">
        <f t="shared" si="910"/>
        <v>15480507.560000001</v>
      </c>
      <c r="BJ142" s="6">
        <f t="shared" si="910"/>
        <v>35439.34428734587</v>
      </c>
      <c r="BK142" s="6">
        <f t="shared" si="910"/>
        <v>0</v>
      </c>
      <c r="BL142" s="6">
        <f t="shared" si="910"/>
        <v>15480507.560000001</v>
      </c>
      <c r="BM142" s="6">
        <f t="shared" si="910"/>
        <v>35439.34428734587</v>
      </c>
      <c r="BN142" s="6">
        <f t="shared" si="910"/>
        <v>0</v>
      </c>
      <c r="BO142" s="6">
        <f t="shared" si="910"/>
        <v>15480507.560000001</v>
      </c>
      <c r="BP142" s="6">
        <f t="shared" si="910"/>
        <v>35439.34428734587</v>
      </c>
      <c r="BQ142" s="6">
        <f t="shared" si="910"/>
        <v>0</v>
      </c>
      <c r="BR142" s="6">
        <f t="shared" si="910"/>
        <v>15480507.560000001</v>
      </c>
      <c r="BS142" s="6">
        <f t="shared" si="910"/>
        <v>35439.34428734587</v>
      </c>
      <c r="BT142" s="6">
        <f t="shared" si="910"/>
        <v>0</v>
      </c>
      <c r="BU142" s="6">
        <f t="shared" si="910"/>
        <v>15480507.560000001</v>
      </c>
      <c r="BV142" s="6">
        <f t="shared" si="910"/>
        <v>35439.34428734587</v>
      </c>
      <c r="BW142" s="6">
        <f t="shared" ref="BW142:EG142" si="911">SUBTOTAL(9,BW133:BW141)</f>
        <v>0</v>
      </c>
      <c r="BX142" s="6">
        <f t="shared" si="911"/>
        <v>15480507.560000001</v>
      </c>
      <c r="BY142" s="6">
        <f t="shared" si="911"/>
        <v>35439.34428734587</v>
      </c>
      <c r="BZ142" s="6">
        <f t="shared" si="911"/>
        <v>0</v>
      </c>
      <c r="CA142" s="6">
        <f t="shared" si="911"/>
        <v>15480507.560000001</v>
      </c>
      <c r="CB142" s="6">
        <f t="shared" si="911"/>
        <v>35439.34428734587</v>
      </c>
      <c r="CC142" s="6">
        <f t="shared" si="911"/>
        <v>0</v>
      </c>
      <c r="CD142" s="6">
        <f t="shared" si="911"/>
        <v>15480507.560000001</v>
      </c>
      <c r="CE142" s="6">
        <f t="shared" si="911"/>
        <v>35439.34428734587</v>
      </c>
      <c r="CF142" s="6">
        <f t="shared" si="911"/>
        <v>0</v>
      </c>
      <c r="CG142" s="6">
        <f t="shared" si="911"/>
        <v>15480507.560000001</v>
      </c>
      <c r="CH142" s="6">
        <f t="shared" si="911"/>
        <v>35439.34428734587</v>
      </c>
      <c r="CI142" s="6">
        <f t="shared" si="911"/>
        <v>0</v>
      </c>
      <c r="CJ142" s="6">
        <f t="shared" si="911"/>
        <v>15480507.560000001</v>
      </c>
      <c r="CK142" s="6">
        <f t="shared" si="911"/>
        <v>35439.34428734587</v>
      </c>
      <c r="CL142" s="6">
        <f t="shared" si="911"/>
        <v>0</v>
      </c>
      <c r="CM142" s="6">
        <f t="shared" si="911"/>
        <v>15480507.560000001</v>
      </c>
      <c r="CN142" s="6">
        <f t="shared" si="911"/>
        <v>35439.34428734587</v>
      </c>
      <c r="CO142" s="6">
        <f t="shared" si="911"/>
        <v>0</v>
      </c>
      <c r="CP142" s="6">
        <f t="shared" si="911"/>
        <v>15480507.560000001</v>
      </c>
      <c r="CQ142" s="6">
        <f t="shared" si="911"/>
        <v>35439.34428734587</v>
      </c>
      <c r="CR142" s="6">
        <f t="shared" si="911"/>
        <v>0</v>
      </c>
      <c r="CS142" s="6">
        <f t="shared" si="911"/>
        <v>15480507.560000001</v>
      </c>
      <c r="CT142" s="6">
        <f t="shared" si="911"/>
        <v>35439.34428734587</v>
      </c>
      <c r="CU142" s="6">
        <f t="shared" si="911"/>
        <v>0</v>
      </c>
      <c r="CV142" s="6">
        <f t="shared" si="911"/>
        <v>15480507.560000001</v>
      </c>
      <c r="CW142" s="6">
        <f t="shared" si="911"/>
        <v>35439.34428734587</v>
      </c>
      <c r="CX142" s="6">
        <f t="shared" si="911"/>
        <v>0</v>
      </c>
      <c r="CY142" s="6">
        <f t="shared" si="911"/>
        <v>15480507.560000001</v>
      </c>
      <c r="CZ142" s="6">
        <f t="shared" si="911"/>
        <v>35439.34428734587</v>
      </c>
      <c r="DA142" s="6">
        <f t="shared" si="911"/>
        <v>0</v>
      </c>
      <c r="DB142" s="6">
        <f t="shared" si="911"/>
        <v>15480507.560000001</v>
      </c>
      <c r="DC142" s="6">
        <f t="shared" si="911"/>
        <v>35439.34428734587</v>
      </c>
      <c r="DD142" s="6">
        <f t="shared" si="911"/>
        <v>0</v>
      </c>
      <c r="DE142" s="6">
        <f t="shared" si="911"/>
        <v>15480507.560000001</v>
      </c>
      <c r="DF142" s="6">
        <f t="shared" si="911"/>
        <v>35439.34428734587</v>
      </c>
      <c r="DG142" s="6">
        <f t="shared" si="911"/>
        <v>0</v>
      </c>
      <c r="DH142" s="6">
        <f t="shared" si="911"/>
        <v>15480507.560000001</v>
      </c>
      <c r="DI142" s="6">
        <f t="shared" si="911"/>
        <v>35439.34428734587</v>
      </c>
      <c r="DJ142" s="6">
        <f t="shared" si="911"/>
        <v>0</v>
      </c>
      <c r="DK142" s="6">
        <f t="shared" si="911"/>
        <v>15480507.560000001</v>
      </c>
      <c r="DL142" s="6">
        <f t="shared" si="911"/>
        <v>35439.34428734587</v>
      </c>
      <c r="DM142" s="6">
        <f t="shared" si="911"/>
        <v>0</v>
      </c>
      <c r="DN142" s="6">
        <f t="shared" si="911"/>
        <v>15480507.560000001</v>
      </c>
      <c r="DO142" s="6">
        <f t="shared" si="911"/>
        <v>35439.34428734587</v>
      </c>
      <c r="DP142" s="6">
        <f t="shared" si="911"/>
        <v>0</v>
      </c>
      <c r="DQ142" s="6">
        <f t="shared" si="911"/>
        <v>15480507.560000001</v>
      </c>
      <c r="DR142" s="6">
        <f t="shared" si="911"/>
        <v>35439.34428734587</v>
      </c>
      <c r="DS142" s="6">
        <f t="shared" si="911"/>
        <v>0</v>
      </c>
      <c r="DT142" s="6">
        <f t="shared" si="911"/>
        <v>15480507.560000001</v>
      </c>
      <c r="DU142" s="6">
        <f t="shared" si="911"/>
        <v>35439.34428734587</v>
      </c>
      <c r="DV142" s="6">
        <f t="shared" si="911"/>
        <v>0</v>
      </c>
      <c r="DW142" s="6">
        <f t="shared" si="911"/>
        <v>15480507.560000001</v>
      </c>
      <c r="DX142" s="6">
        <f t="shared" si="911"/>
        <v>35439.34428734587</v>
      </c>
      <c r="DY142" s="6">
        <f t="shared" si="911"/>
        <v>0</v>
      </c>
      <c r="DZ142" s="6">
        <f t="shared" si="911"/>
        <v>15480507.560000001</v>
      </c>
      <c r="EA142" s="6">
        <f t="shared" si="911"/>
        <v>35439.34428734587</v>
      </c>
      <c r="EB142" s="6">
        <f t="shared" si="911"/>
        <v>0</v>
      </c>
      <c r="EC142" s="6">
        <f t="shared" si="911"/>
        <v>15480507.560000001</v>
      </c>
      <c r="ED142" s="6">
        <f t="shared" si="911"/>
        <v>35439.34428734587</v>
      </c>
      <c r="EE142" s="6">
        <f t="shared" si="911"/>
        <v>0</v>
      </c>
      <c r="EF142" s="6">
        <f t="shared" si="911"/>
        <v>15480507.560000001</v>
      </c>
      <c r="EG142" s="6">
        <f t="shared" si="911"/>
        <v>35439.34428734587</v>
      </c>
      <c r="EI142" s="139">
        <f ca="1">SUBTOTAL(9,EI133:EI141)</f>
        <v>425272.13144815044</v>
      </c>
      <c r="EJ142" s="139">
        <f ca="1">SUBTOTAL(9,EJ133:EJ141)</f>
        <v>0</v>
      </c>
      <c r="EK142" s="139">
        <f ca="1">SUBTOTAL(9,EK133:EK141)</f>
        <v>425272.13144815044</v>
      </c>
    </row>
    <row r="143" spans="1:141" x14ac:dyDescent="0.2">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I143" s="138"/>
      <c r="EJ143" s="138"/>
      <c r="EK143" s="138"/>
    </row>
    <row r="144" spans="1:141" x14ac:dyDescent="0.2">
      <c r="A144" s="123" t="s">
        <v>123</v>
      </c>
      <c r="B144" s="123"/>
      <c r="J144" s="6">
        <f>SUBTOTAL(9,J97:J142)</f>
        <v>1098874687.7499995</v>
      </c>
      <c r="K144" s="6">
        <f t="shared" ref="K144:BV144" si="912">SUBTOTAL(9,K97:K142)</f>
        <v>4854917.4782985859</v>
      </c>
      <c r="L144" s="6">
        <f t="shared" si="912"/>
        <v>14939286.826666668</v>
      </c>
      <c r="M144" s="6">
        <f t="shared" si="912"/>
        <v>1113813974.5766664</v>
      </c>
      <c r="N144" s="6">
        <f t="shared" si="912"/>
        <v>4899245.8256732868</v>
      </c>
      <c r="O144" s="6">
        <f t="shared" si="912"/>
        <v>10860687.016666668</v>
      </c>
      <c r="P144" s="6">
        <f t="shared" si="912"/>
        <v>1124674661.593333</v>
      </c>
      <c r="Q144" s="6">
        <f t="shared" si="912"/>
        <v>4975784.6823662017</v>
      </c>
      <c r="R144" s="6">
        <f t="shared" si="912"/>
        <v>6717392.5966666667</v>
      </c>
      <c r="S144" s="6">
        <f t="shared" si="912"/>
        <v>1131392054.1899998</v>
      </c>
      <c r="T144" s="6">
        <f t="shared" si="912"/>
        <v>5027974.6170107238</v>
      </c>
      <c r="U144" s="6">
        <f t="shared" si="912"/>
        <v>6998518.8466666657</v>
      </c>
      <c r="V144" s="6">
        <f t="shared" si="912"/>
        <v>1138390573.0366662</v>
      </c>
      <c r="W144" s="6">
        <f t="shared" si="912"/>
        <v>5058715.1013662349</v>
      </c>
      <c r="X144" s="6">
        <f t="shared" si="912"/>
        <v>4584946.6166666662</v>
      </c>
      <c r="Y144" s="6">
        <f t="shared" si="912"/>
        <v>1142975519.6533329</v>
      </c>
      <c r="Z144" s="6">
        <f t="shared" si="912"/>
        <v>5082681.4277852159</v>
      </c>
      <c r="AA144" s="6">
        <f t="shared" si="912"/>
        <v>6678494.5066666659</v>
      </c>
      <c r="AB144" s="6">
        <f t="shared" si="912"/>
        <v>1149654014.1599996</v>
      </c>
      <c r="AC144" s="6">
        <f t="shared" si="912"/>
        <v>5105530.9459760962</v>
      </c>
      <c r="AD144" s="6">
        <f t="shared" si="912"/>
        <v>-196649.89231988322</v>
      </c>
      <c r="AE144" s="6">
        <f t="shared" si="912"/>
        <v>1149457364.2676797</v>
      </c>
      <c r="AF144" s="6">
        <f t="shared" si="912"/>
        <v>5114743.6727601122</v>
      </c>
      <c r="AG144" s="6">
        <f t="shared" si="912"/>
        <v>1275872.9577014772</v>
      </c>
      <c r="AH144" s="6">
        <f t="shared" si="912"/>
        <v>1150733237.2253814</v>
      </c>
      <c r="AI144" s="6">
        <f t="shared" si="912"/>
        <v>5118227.6603923533</v>
      </c>
      <c r="AJ144" s="6">
        <f t="shared" si="912"/>
        <v>6274584.3726788154</v>
      </c>
      <c r="AK144" s="6">
        <f t="shared" si="912"/>
        <v>1157007821.5980601</v>
      </c>
      <c r="AL144" s="6">
        <f t="shared" si="912"/>
        <v>5140815.3829210075</v>
      </c>
      <c r="AM144" s="6">
        <f t="shared" si="912"/>
        <v>1996202.1227603133</v>
      </c>
      <c r="AN144" s="6">
        <f t="shared" si="912"/>
        <v>1159004023.7208204</v>
      </c>
      <c r="AO144" s="6">
        <f t="shared" si="912"/>
        <v>5165529.5896478742</v>
      </c>
      <c r="AP144" s="6">
        <f t="shared" si="912"/>
        <v>1498190.6665519169</v>
      </c>
      <c r="AQ144" s="6">
        <f t="shared" si="912"/>
        <v>1160502214.3873723</v>
      </c>
      <c r="AR144" s="6">
        <f t="shared" si="912"/>
        <v>5176143.4013981149</v>
      </c>
      <c r="AS144" s="6">
        <f t="shared" si="912"/>
        <v>5899253.0470622862</v>
      </c>
      <c r="AT144" s="6">
        <f t="shared" si="912"/>
        <v>1166401467.4344347</v>
      </c>
      <c r="AU144" s="6">
        <f t="shared" si="912"/>
        <v>5198279.4123288672</v>
      </c>
      <c r="AV144" s="6">
        <f t="shared" si="912"/>
        <v>7978120.3165610665</v>
      </c>
      <c r="AW144" s="6">
        <f t="shared" si="912"/>
        <v>1174379587.7509956</v>
      </c>
      <c r="AX144" s="6">
        <f t="shared" si="912"/>
        <v>5239544.8278077962</v>
      </c>
      <c r="AY144" s="6">
        <f t="shared" si="912"/>
        <v>1662674.6921137869</v>
      </c>
      <c r="AZ144" s="6">
        <f t="shared" si="912"/>
        <v>1176042262.4431098</v>
      </c>
      <c r="BA144" s="6">
        <f t="shared" si="912"/>
        <v>5268303.4375605658</v>
      </c>
      <c r="BB144" s="6">
        <f t="shared" si="912"/>
        <v>2516094.4396254374</v>
      </c>
      <c r="BC144" s="6">
        <f t="shared" si="912"/>
        <v>1178558356.8827348</v>
      </c>
      <c r="BD144" s="6">
        <f t="shared" si="912"/>
        <v>5280937.5971578648</v>
      </c>
      <c r="BE144" s="6">
        <f t="shared" si="912"/>
        <v>1646681.552910577</v>
      </c>
      <c r="BF144" s="6">
        <f t="shared" si="912"/>
        <v>1180205038.4356453</v>
      </c>
      <c r="BG144" s="6">
        <f t="shared" si="912"/>
        <v>5293524.5433984865</v>
      </c>
      <c r="BH144" s="6">
        <f t="shared" si="912"/>
        <v>1824464.7432098668</v>
      </c>
      <c r="BI144" s="6">
        <f t="shared" si="912"/>
        <v>1182029503.1788554</v>
      </c>
      <c r="BJ144" s="6">
        <f t="shared" si="912"/>
        <v>5304069.7291610055</v>
      </c>
      <c r="BK144" s="6">
        <f t="shared" si="912"/>
        <v>14974331.812751027</v>
      </c>
      <c r="BL144" s="6">
        <f t="shared" si="912"/>
        <v>1197003834.9916065</v>
      </c>
      <c r="BM144" s="6">
        <f t="shared" si="912"/>
        <v>5353959.4799523689</v>
      </c>
      <c r="BN144" s="6">
        <f t="shared" si="912"/>
        <v>2958909.6942079067</v>
      </c>
      <c r="BO144" s="6">
        <f t="shared" si="912"/>
        <v>1199962744.6858144</v>
      </c>
      <c r="BP144" s="6">
        <f t="shared" si="912"/>
        <v>5407198.2264238372</v>
      </c>
      <c r="BQ144" s="6">
        <f t="shared" si="912"/>
        <v>1940961.5763416176</v>
      </c>
      <c r="BR144" s="6">
        <f t="shared" si="912"/>
        <v>1201903706.2621558</v>
      </c>
      <c r="BS144" s="6">
        <f t="shared" si="912"/>
        <v>5421961.1521156635</v>
      </c>
      <c r="BT144" s="6">
        <f t="shared" si="912"/>
        <v>10483763.301840989</v>
      </c>
      <c r="BU144" s="6">
        <f t="shared" si="912"/>
        <v>1212387469.5639968</v>
      </c>
      <c r="BV144" s="6">
        <f t="shared" si="912"/>
        <v>5458938.2030528178</v>
      </c>
      <c r="BW144" s="6">
        <f t="shared" ref="BW144:EG144" si="913">SUBTOTAL(9,BW97:BW142)</f>
        <v>2231035.860605848</v>
      </c>
      <c r="BX144" s="6">
        <f t="shared" si="913"/>
        <v>1214618505.424603</v>
      </c>
      <c r="BY144" s="6">
        <f t="shared" si="913"/>
        <v>5496771.5824738331</v>
      </c>
      <c r="BZ144" s="6">
        <f t="shared" si="913"/>
        <v>522159.65795309684</v>
      </c>
      <c r="CA144" s="6">
        <f t="shared" si="913"/>
        <v>1215140665.082556</v>
      </c>
      <c r="CB144" s="6">
        <f t="shared" si="913"/>
        <v>5505197.3052774267</v>
      </c>
      <c r="CC144" s="6">
        <f t="shared" si="913"/>
        <v>5327215.7745799394</v>
      </c>
      <c r="CD144" s="6">
        <f t="shared" si="913"/>
        <v>1220467880.8571358</v>
      </c>
      <c r="CE144" s="6">
        <f t="shared" si="913"/>
        <v>5522763.2628254294</v>
      </c>
      <c r="CF144" s="6">
        <f t="shared" si="913"/>
        <v>780581.97010203719</v>
      </c>
      <c r="CG144" s="6">
        <f t="shared" si="913"/>
        <v>1221248462.8272378</v>
      </c>
      <c r="CH144" s="6">
        <f t="shared" si="913"/>
        <v>5541092.1090497579</v>
      </c>
      <c r="CI144" s="6">
        <f t="shared" si="913"/>
        <v>3239316.9332350865</v>
      </c>
      <c r="CJ144" s="6">
        <f t="shared" si="913"/>
        <v>1224487779.760473</v>
      </c>
      <c r="CK144" s="6">
        <f t="shared" si="913"/>
        <v>5553257.2677421244</v>
      </c>
      <c r="CL144" s="6">
        <f t="shared" si="913"/>
        <v>2209515.3591801366</v>
      </c>
      <c r="CM144" s="6">
        <f t="shared" si="913"/>
        <v>1226697295.1196532</v>
      </c>
      <c r="CN144" s="6">
        <f t="shared" si="913"/>
        <v>5569640.7816248173</v>
      </c>
      <c r="CO144" s="6">
        <f t="shared" si="913"/>
        <v>692912.89725918684</v>
      </c>
      <c r="CP144" s="6">
        <f t="shared" si="913"/>
        <v>1227390208.0169122</v>
      </c>
      <c r="CQ144" s="6">
        <f t="shared" si="913"/>
        <v>5578507.0544912852</v>
      </c>
      <c r="CR144" s="6">
        <f t="shared" si="913"/>
        <v>2406575.68146268</v>
      </c>
      <c r="CS144" s="6">
        <f t="shared" si="913"/>
        <v>1229796783.6983752</v>
      </c>
      <c r="CT144" s="6">
        <f t="shared" si="913"/>
        <v>5587955.0692637535</v>
      </c>
      <c r="CU144" s="6">
        <f t="shared" si="913"/>
        <v>5393080.0119277844</v>
      </c>
      <c r="CV144" s="6">
        <f t="shared" si="913"/>
        <v>1235189863.7103031</v>
      </c>
      <c r="CW144" s="6">
        <f t="shared" si="913"/>
        <v>5611278.4504424604</v>
      </c>
      <c r="CX144" s="6">
        <f t="shared" si="913"/>
        <v>3484739.5538814068</v>
      </c>
      <c r="CY144" s="6">
        <f t="shared" si="913"/>
        <v>1238674603.2641845</v>
      </c>
      <c r="CZ144" s="6">
        <f t="shared" si="913"/>
        <v>5637784.6798924785</v>
      </c>
      <c r="DA144" s="6">
        <f t="shared" si="913"/>
        <v>1139587.7717460869</v>
      </c>
      <c r="DB144" s="6">
        <f t="shared" si="913"/>
        <v>1239814191.0359304</v>
      </c>
      <c r="DC144" s="6">
        <f t="shared" si="913"/>
        <v>5651734.1721246969</v>
      </c>
      <c r="DD144" s="6">
        <f t="shared" si="913"/>
        <v>1402572.3509476171</v>
      </c>
      <c r="DE144" s="6">
        <f t="shared" si="913"/>
        <v>1241216763.386878</v>
      </c>
      <c r="DF144" s="6">
        <f t="shared" si="913"/>
        <v>5659536.897198447</v>
      </c>
      <c r="DG144" s="6">
        <f t="shared" si="913"/>
        <v>1040604.7384563468</v>
      </c>
      <c r="DH144" s="6">
        <f t="shared" si="913"/>
        <v>1242257368.1253343</v>
      </c>
      <c r="DI144" s="6">
        <f t="shared" si="913"/>
        <v>5667047.4143950325</v>
      </c>
      <c r="DJ144" s="6">
        <f t="shared" si="913"/>
        <v>75160.143454968827</v>
      </c>
      <c r="DK144" s="6">
        <f t="shared" si="913"/>
        <v>1242332528.2687895</v>
      </c>
      <c r="DL144" s="6">
        <f t="shared" si="913"/>
        <v>5670639.2771476964</v>
      </c>
      <c r="DM144" s="6">
        <f t="shared" si="913"/>
        <v>3631053.8602553392</v>
      </c>
      <c r="DN144" s="6">
        <f t="shared" si="913"/>
        <v>1245963582.1290448</v>
      </c>
      <c r="DO144" s="6">
        <f t="shared" si="913"/>
        <v>5681878.4064431824</v>
      </c>
      <c r="DP144" s="6">
        <f t="shared" si="913"/>
        <v>841379.06446600717</v>
      </c>
      <c r="DQ144" s="6">
        <f t="shared" si="913"/>
        <v>1246804961.1935108</v>
      </c>
      <c r="DR144" s="6">
        <f t="shared" si="913"/>
        <v>5695379.4911153698</v>
      </c>
      <c r="DS144" s="6">
        <f t="shared" si="913"/>
        <v>-7162.6948069662139</v>
      </c>
      <c r="DT144" s="6">
        <f t="shared" si="913"/>
        <v>1246797798.4987037</v>
      </c>
      <c r="DU144" s="6">
        <f t="shared" si="913"/>
        <v>5698140.1943212925</v>
      </c>
      <c r="DV144" s="6">
        <f t="shared" si="913"/>
        <v>145323116.07328579</v>
      </c>
      <c r="DW144" s="6">
        <f t="shared" si="913"/>
        <v>1392120914.5719895</v>
      </c>
      <c r="DX144" s="6">
        <f t="shared" si="913"/>
        <v>6127425.5276304353</v>
      </c>
      <c r="DY144" s="6">
        <f t="shared" si="913"/>
        <v>-168422.9326670852</v>
      </c>
      <c r="DZ144" s="6">
        <f t="shared" si="913"/>
        <v>1391952491.6393223</v>
      </c>
      <c r="EA144" s="6">
        <f t="shared" si="913"/>
        <v>6556234.8044861658</v>
      </c>
      <c r="EB144" s="6">
        <f t="shared" si="913"/>
        <v>1044213.4084050248</v>
      </c>
      <c r="EC144" s="6">
        <f t="shared" si="913"/>
        <v>1392996705.0477276</v>
      </c>
      <c r="ED144" s="6">
        <f t="shared" si="913"/>
        <v>6559118.2386377724</v>
      </c>
      <c r="EE144" s="6">
        <f t="shared" si="913"/>
        <v>35892052.850439779</v>
      </c>
      <c r="EF144" s="6">
        <f t="shared" si="913"/>
        <v>1428888757.8981676</v>
      </c>
      <c r="EG144" s="6">
        <f t="shared" si="913"/>
        <v>6668455.8268794371</v>
      </c>
      <c r="EI144" s="139">
        <f ca="1">SUBTOTAL(9,EI97:EI142)</f>
        <v>66254560.464783207</v>
      </c>
      <c r="EJ144" s="139">
        <f ca="1">SUBTOTAL(9,EJ97:EJ142)</f>
        <v>5018814.4654887905</v>
      </c>
      <c r="EK144" s="139">
        <f ca="1">SUBTOTAL(9,EK97:EK142)</f>
        <v>71273374.930272013</v>
      </c>
    </row>
    <row r="145" spans="1:141" x14ac:dyDescent="0.2">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I145" s="138"/>
      <c r="EJ145" s="138"/>
      <c r="EK145" s="138"/>
    </row>
    <row r="146" spans="1:141" x14ac:dyDescent="0.2">
      <c r="A146" s="123"/>
      <c r="B146" s="123"/>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I146" s="138"/>
      <c r="EJ146" s="138"/>
      <c r="EK146" s="138"/>
    </row>
    <row r="147" spans="1:141" ht="13.5" thickBot="1" x14ac:dyDescent="0.25">
      <c r="A147" s="123" t="s">
        <v>142</v>
      </c>
      <c r="B147" s="123"/>
      <c r="J147" s="9">
        <f>SUBTOTAL(9,J12:J144)</f>
        <v>30266882039.009991</v>
      </c>
      <c r="K147" s="9">
        <f t="shared" ref="K147:BV147" si="914">SUBTOTAL(9,K12:K144)</f>
        <v>79328667.185206667</v>
      </c>
      <c r="L147" s="9">
        <f t="shared" si="914"/>
        <v>59647268.354500048</v>
      </c>
      <c r="M147" s="9">
        <f t="shared" si="914"/>
        <v>30326529307.364506</v>
      </c>
      <c r="N147" s="9">
        <f t="shared" si="914"/>
        <v>79443375.29006739</v>
      </c>
      <c r="O147" s="9">
        <f t="shared" si="914"/>
        <v>67327571.534499973</v>
      </c>
      <c r="P147" s="9">
        <f t="shared" si="914"/>
        <v>30393856878.89901</v>
      </c>
      <c r="Q147" s="9">
        <f t="shared" si="914"/>
        <v>79656159.161387831</v>
      </c>
      <c r="R147" s="9">
        <f t="shared" si="914"/>
        <v>61717809.084500037</v>
      </c>
      <c r="S147" s="9">
        <f t="shared" si="914"/>
        <v>30455574687.983509</v>
      </c>
      <c r="T147" s="9">
        <f t="shared" si="914"/>
        <v>79832439.51806131</v>
      </c>
      <c r="U147" s="9">
        <f t="shared" si="914"/>
        <v>63538491.484499909</v>
      </c>
      <c r="V147" s="9">
        <f t="shared" si="914"/>
        <v>30519113179.468002</v>
      </c>
      <c r="W147" s="9">
        <f t="shared" si="914"/>
        <v>79965127.239919513</v>
      </c>
      <c r="X147" s="9">
        <f t="shared" si="914"/>
        <v>89804365.834500074</v>
      </c>
      <c r="Y147" s="9">
        <f t="shared" si="914"/>
        <v>30608917545.302498</v>
      </c>
      <c r="Z147" s="9">
        <f t="shared" si="914"/>
        <v>80116840.467577577</v>
      </c>
      <c r="AA147" s="9">
        <f t="shared" si="914"/>
        <v>185519867.65449992</v>
      </c>
      <c r="AB147" s="9">
        <f t="shared" si="914"/>
        <v>30794437412.957005</v>
      </c>
      <c r="AC147" s="9">
        <f t="shared" si="914"/>
        <v>80441184.893436089</v>
      </c>
      <c r="AD147" s="9">
        <f t="shared" si="914"/>
        <v>13910249.998510245</v>
      </c>
      <c r="AE147" s="9">
        <f t="shared" si="914"/>
        <v>30808347662.955521</v>
      </c>
      <c r="AF147" s="9">
        <f t="shared" si="914"/>
        <v>80678087.430077657</v>
      </c>
      <c r="AG147" s="9">
        <f t="shared" si="914"/>
        <v>21334691.965146013</v>
      </c>
      <c r="AH147" s="9">
        <f t="shared" si="914"/>
        <v>30829682354.920662</v>
      </c>
      <c r="AI147" s="9">
        <f t="shared" si="914"/>
        <v>80710820.293881223</v>
      </c>
      <c r="AJ147" s="9">
        <f t="shared" si="914"/>
        <v>64839451.6871389</v>
      </c>
      <c r="AK147" s="9">
        <f t="shared" si="914"/>
        <v>30894521806.607811</v>
      </c>
      <c r="AL147" s="9">
        <f t="shared" si="914"/>
        <v>80817523.882480294</v>
      </c>
      <c r="AM147" s="9">
        <f t="shared" si="914"/>
        <v>46727529.163635954</v>
      </c>
      <c r="AN147" s="9">
        <f t="shared" si="914"/>
        <v>30941249335.771427</v>
      </c>
      <c r="AO147" s="9">
        <f t="shared" si="914"/>
        <v>80967082.743036821</v>
      </c>
      <c r="AP147" s="9">
        <f t="shared" si="914"/>
        <v>129304339.08412997</v>
      </c>
      <c r="AQ147" s="9">
        <f t="shared" si="914"/>
        <v>31070553674.855549</v>
      </c>
      <c r="AR147" s="9">
        <f t="shared" si="914"/>
        <v>81161705.083491236</v>
      </c>
      <c r="AS147" s="9">
        <f t="shared" si="914"/>
        <v>94894281.195886657</v>
      </c>
      <c r="AT147" s="9">
        <f t="shared" si="914"/>
        <v>31165447956.051456</v>
      </c>
      <c r="AU147" s="9">
        <f t="shared" si="914"/>
        <v>81414021.583381236</v>
      </c>
      <c r="AV147" s="9">
        <f t="shared" si="914"/>
        <v>57316629.928571574</v>
      </c>
      <c r="AW147" s="9">
        <f t="shared" si="914"/>
        <v>31222764585.980038</v>
      </c>
      <c r="AX147" s="9">
        <f t="shared" si="914"/>
        <v>81610850.370381683</v>
      </c>
      <c r="AY147" s="9">
        <f t="shared" si="914"/>
        <v>36375347.396093912</v>
      </c>
      <c r="AZ147" s="9">
        <f t="shared" si="914"/>
        <v>31259139933.376118</v>
      </c>
      <c r="BA147" s="9">
        <f t="shared" si="914"/>
        <v>81718674.474636436</v>
      </c>
      <c r="BB147" s="9">
        <f t="shared" si="914"/>
        <v>28586447.188293219</v>
      </c>
      <c r="BC147" s="9">
        <f t="shared" si="914"/>
        <v>31287726380.564404</v>
      </c>
      <c r="BD147" s="9">
        <f t="shared" si="914"/>
        <v>81786903.035374433</v>
      </c>
      <c r="BE147" s="9">
        <f t="shared" si="914"/>
        <v>125686232.38485025</v>
      </c>
      <c r="BF147" s="9">
        <f t="shared" si="914"/>
        <v>31413412612.949261</v>
      </c>
      <c r="BG147" s="9">
        <f t="shared" si="914"/>
        <v>81969994.025860667</v>
      </c>
      <c r="BH147" s="9">
        <f t="shared" si="914"/>
        <v>200746366.10623541</v>
      </c>
      <c r="BI147" s="9">
        <f t="shared" si="914"/>
        <v>31614158979.055504</v>
      </c>
      <c r="BJ147" s="9">
        <f t="shared" si="914"/>
        <v>82379350.692957327</v>
      </c>
      <c r="BK147" s="9">
        <f t="shared" si="914"/>
        <v>349079971.54103911</v>
      </c>
      <c r="BL147" s="9">
        <f t="shared" si="914"/>
        <v>31963238950.596558</v>
      </c>
      <c r="BM147" s="9">
        <f t="shared" si="914"/>
        <v>83055055.075648084</v>
      </c>
      <c r="BN147" s="9">
        <f t="shared" si="914"/>
        <v>12425420.311934048</v>
      </c>
      <c r="BO147" s="9">
        <f t="shared" si="914"/>
        <v>31975664370.90847</v>
      </c>
      <c r="BP147" s="9">
        <f t="shared" si="914"/>
        <v>83485925.254582912</v>
      </c>
      <c r="BQ147" s="9">
        <f t="shared" si="914"/>
        <v>24805599.346593235</v>
      </c>
      <c r="BR147" s="9">
        <f t="shared" si="914"/>
        <v>32000469970.255062</v>
      </c>
      <c r="BS147" s="9">
        <f t="shared" si="914"/>
        <v>83527621.469398186</v>
      </c>
      <c r="BT147" s="9">
        <f t="shared" si="914"/>
        <v>47557560.692389235</v>
      </c>
      <c r="BU147" s="9">
        <f t="shared" si="914"/>
        <v>32048027530.947449</v>
      </c>
      <c r="BV147" s="9">
        <f t="shared" si="914"/>
        <v>83627975.013816491</v>
      </c>
      <c r="BW147" s="9">
        <f t="shared" ref="BW147:EG147" si="915">SUBTOTAL(9,BW12:BW144)</f>
        <v>90331834.973255917</v>
      </c>
      <c r="BX147" s="9">
        <f t="shared" si="915"/>
        <v>32138359365.920719</v>
      </c>
      <c r="BY147" s="9">
        <f t="shared" si="915"/>
        <v>83839286.585115403</v>
      </c>
      <c r="BZ147" s="9">
        <f t="shared" si="915"/>
        <v>144406128.86701569</v>
      </c>
      <c r="CA147" s="9">
        <f t="shared" si="915"/>
        <v>32282765494.787724</v>
      </c>
      <c r="CB147" s="9">
        <f t="shared" si="915"/>
        <v>84108349.895017922</v>
      </c>
      <c r="CC147" s="9">
        <f t="shared" si="915"/>
        <v>162902048.76067808</v>
      </c>
      <c r="CD147" s="9">
        <f t="shared" si="915"/>
        <v>32445667543.548409</v>
      </c>
      <c r="CE147" s="9">
        <f t="shared" si="915"/>
        <v>84404598.892800212</v>
      </c>
      <c r="CF147" s="9">
        <f t="shared" si="915"/>
        <v>47737124.440726057</v>
      </c>
      <c r="CG147" s="9">
        <f t="shared" si="915"/>
        <v>32493404667.989128</v>
      </c>
      <c r="CH147" s="9">
        <f t="shared" si="915"/>
        <v>84615512.608462572</v>
      </c>
      <c r="CI147" s="9">
        <f t="shared" si="915"/>
        <v>99507719.561772928</v>
      </c>
      <c r="CJ147" s="9">
        <f t="shared" si="915"/>
        <v>32592912387.550911</v>
      </c>
      <c r="CK147" s="9">
        <f t="shared" si="915"/>
        <v>84748907.724088565</v>
      </c>
      <c r="CL147" s="9">
        <f t="shared" si="915"/>
        <v>62765676.792537987</v>
      </c>
      <c r="CM147" s="9">
        <f t="shared" si="915"/>
        <v>32655678064.343433</v>
      </c>
      <c r="CN147" s="9">
        <f t="shared" si="915"/>
        <v>84904270.232996583</v>
      </c>
      <c r="CO147" s="9">
        <f t="shared" si="915"/>
        <v>46717027.518907867</v>
      </c>
      <c r="CP147" s="9">
        <f t="shared" si="915"/>
        <v>32702395091.862339</v>
      </c>
      <c r="CQ147" s="9">
        <f t="shared" si="915"/>
        <v>85016690.125763118</v>
      </c>
      <c r="CR147" s="9">
        <f t="shared" si="915"/>
        <v>66686423.942930996</v>
      </c>
      <c r="CS147" s="9">
        <f t="shared" si="915"/>
        <v>32769081515.805279</v>
      </c>
      <c r="CT147" s="9">
        <f t="shared" si="915"/>
        <v>85138092.417679295</v>
      </c>
      <c r="CU147" s="9">
        <f t="shared" si="915"/>
        <v>254574708.37220991</v>
      </c>
      <c r="CV147" s="9">
        <f t="shared" si="915"/>
        <v>33023656224.177505</v>
      </c>
      <c r="CW147" s="9">
        <f t="shared" si="915"/>
        <v>85472381.779091954</v>
      </c>
      <c r="CX147" s="9">
        <f t="shared" si="915"/>
        <v>228419402.84328258</v>
      </c>
      <c r="CY147" s="9">
        <f t="shared" si="915"/>
        <v>33252075627.020775</v>
      </c>
      <c r="CZ147" s="9">
        <f t="shared" si="915"/>
        <v>85935792.165163323</v>
      </c>
      <c r="DA147" s="9">
        <f t="shared" si="915"/>
        <v>26482947.699087165</v>
      </c>
      <c r="DB147" s="9">
        <f t="shared" si="915"/>
        <v>33278558574.71986</v>
      </c>
      <c r="DC147" s="9">
        <f t="shared" si="915"/>
        <v>86169022.970718011</v>
      </c>
      <c r="DD147" s="9">
        <f t="shared" si="915"/>
        <v>123455696.00567958</v>
      </c>
      <c r="DE147" s="9">
        <f t="shared" si="915"/>
        <v>33402014270.725536</v>
      </c>
      <c r="DF147" s="9">
        <f t="shared" si="915"/>
        <v>86346267.712259576</v>
      </c>
      <c r="DG147" s="9">
        <f t="shared" si="915"/>
        <v>86097631.878942311</v>
      </c>
      <c r="DH147" s="9">
        <f t="shared" si="915"/>
        <v>33488111902.604473</v>
      </c>
      <c r="DI147" s="9">
        <f t="shared" si="915"/>
        <v>86598024.34507671</v>
      </c>
      <c r="DJ147" s="9">
        <f t="shared" si="915"/>
        <v>157559489.31941569</v>
      </c>
      <c r="DK147" s="9">
        <f t="shared" si="915"/>
        <v>33645671391.923897</v>
      </c>
      <c r="DL147" s="9">
        <f t="shared" si="915"/>
        <v>86859785.734558627</v>
      </c>
      <c r="DM147" s="9">
        <f t="shared" si="915"/>
        <v>91168103.326386467</v>
      </c>
      <c r="DN147" s="9">
        <f t="shared" si="915"/>
        <v>33736839495.250286</v>
      </c>
      <c r="DO147" s="9">
        <f t="shared" si="915"/>
        <v>87127335.732031688</v>
      </c>
      <c r="DP147" s="9">
        <f t="shared" si="915"/>
        <v>81853476.806212157</v>
      </c>
      <c r="DQ147" s="9">
        <f t="shared" si="915"/>
        <v>33818692972.056492</v>
      </c>
      <c r="DR147" s="9">
        <f t="shared" si="915"/>
        <v>87318605.486210048</v>
      </c>
      <c r="DS147" s="9">
        <f t="shared" si="915"/>
        <v>56241213.450188927</v>
      </c>
      <c r="DT147" s="9">
        <f t="shared" si="915"/>
        <v>33874934185.506687</v>
      </c>
      <c r="DU147" s="9">
        <f t="shared" si="915"/>
        <v>87456933.869443953</v>
      </c>
      <c r="DV147" s="9">
        <f t="shared" si="915"/>
        <v>217992425.04001874</v>
      </c>
      <c r="DW147" s="9">
        <f t="shared" si="915"/>
        <v>34092926610.546715</v>
      </c>
      <c r="DX147" s="9">
        <f t="shared" si="915"/>
        <v>88014898.399566039</v>
      </c>
      <c r="DY147" s="9">
        <f t="shared" si="915"/>
        <v>85018547.527809441</v>
      </c>
      <c r="DZ147" s="9">
        <f t="shared" si="915"/>
        <v>34177945158.074501</v>
      </c>
      <c r="EA147" s="9">
        <f t="shared" si="915"/>
        <v>88597269.032462165</v>
      </c>
      <c r="EB147" s="9">
        <f t="shared" si="915"/>
        <v>75897954.917519361</v>
      </c>
      <c r="EC147" s="9">
        <f t="shared" si="915"/>
        <v>34253843112.99205</v>
      </c>
      <c r="ED147" s="9">
        <f t="shared" si="915"/>
        <v>88763102.573070258</v>
      </c>
      <c r="EE147" s="9">
        <f t="shared" si="915"/>
        <v>373800938.08787268</v>
      </c>
      <c r="EF147" s="9">
        <f t="shared" si="915"/>
        <v>34627644051.079895</v>
      </c>
      <c r="EG147" s="9">
        <f t="shared" si="915"/>
        <v>89334974.9147342</v>
      </c>
      <c r="EI147" s="139">
        <f ca="1">SUBTOTAL(9,EI12:EI144)</f>
        <v>1012889611.9988133</v>
      </c>
      <c r="EJ147" s="139">
        <f ca="1">SUBTOTAL(9,EJ12:EJ144)</f>
        <v>35632400.936481193</v>
      </c>
      <c r="EK147" s="139">
        <f ca="1">SUBTOTAL(9,EK12:EK144)</f>
        <v>1048522012.9352949</v>
      </c>
    </row>
    <row r="148" spans="1:141" ht="13.5" thickTop="1" x14ac:dyDescent="0.2">
      <c r="EI148" s="100" t="s">
        <v>196</v>
      </c>
      <c r="EJ148" s="100" t="s">
        <v>197</v>
      </c>
      <c r="EK148" s="100" t="s">
        <v>198</v>
      </c>
    </row>
    <row r="149" spans="1:141" x14ac:dyDescent="0.2">
      <c r="EI149" s="100"/>
      <c r="EJ149" s="99" t="s">
        <v>195</v>
      </c>
      <c r="EK149" s="99" t="s">
        <v>195</v>
      </c>
    </row>
    <row r="150" spans="1:141" x14ac:dyDescent="0.2">
      <c r="J150" s="5"/>
      <c r="EH150" s="131" t="s">
        <v>143</v>
      </c>
      <c r="EI150" s="132">
        <f ca="1">EI147-EI88</f>
        <v>1012889611.9988133</v>
      </c>
      <c r="EJ150" s="132">
        <f ca="1">EJ147-EJ88</f>
        <v>35632400.936481193</v>
      </c>
      <c r="EK150" s="132">
        <f ca="1">EK147-EK88</f>
        <v>1048522012.9352949</v>
      </c>
    </row>
    <row r="151" spans="1:141" x14ac:dyDescent="0.2">
      <c r="J151" s="133"/>
      <c r="EJ151" s="140"/>
      <c r="EK151" s="33"/>
    </row>
    <row r="153" spans="1:141" x14ac:dyDescent="0.2">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row>
    <row r="154" spans="1:141" s="92" customFormat="1"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row>
    <row r="155" spans="1:141" s="92" customFormat="1"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row>
    <row r="156" spans="1:141" s="92" customFormat="1" x14ac:dyDescent="0.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row>
    <row r="157" spans="1:141" s="92" customFormat="1" x14ac:dyDescent="0.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row>
    <row r="158" spans="1:141" s="92" customFormat="1" x14ac:dyDescent="0.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row>
  </sheetData>
  <mergeCells count="2">
    <mergeCell ref="EI6:EI7"/>
    <mergeCell ref="EK6:EK7"/>
  </mergeCells>
  <pageMargins left="0.75" right="0.75" top="1" bottom="1" header="0.5" footer="0.5"/>
  <pageSetup scale="41" firstPageNumber="4" orientation="landscape" useFirstPageNumber="1" r:id="rId1"/>
  <headerFooter alignWithMargins="0">
    <oddFooter>&amp;CPage 6.1.&amp;P_R</oddFooter>
  </headerFooter>
  <rowBreaks count="1" manualBreakCount="1">
    <brk id="9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F056B-DE28-4249-A766-5EBECF88BBFB}">
  <sheetPr>
    <pageSetUpPr fitToPage="1"/>
  </sheetPr>
  <dimension ref="A1:W402"/>
  <sheetViews>
    <sheetView view="pageBreakPreview" zoomScale="90" zoomScaleNormal="90" zoomScaleSheetLayoutView="90" workbookViewId="0"/>
  </sheetViews>
  <sheetFormatPr defaultColWidth="10" defaultRowHeight="12.75" x14ac:dyDescent="0.2"/>
  <cols>
    <col min="1" max="1" width="2.5703125" style="24" customWidth="1"/>
    <col min="2" max="2" width="7.28515625" style="24" customWidth="1"/>
    <col min="3" max="3" width="27.7109375" style="24" customWidth="1"/>
    <col min="4" max="4" width="9.7109375" style="24" customWidth="1"/>
    <col min="5" max="5" width="9.7109375" style="24" hidden="1" customWidth="1"/>
    <col min="6" max="6" width="4.7109375" style="24" customWidth="1"/>
    <col min="7" max="7" width="15.7109375" style="24" bestFit="1" customWidth="1"/>
    <col min="8" max="8" width="11.28515625" style="24" customWidth="1"/>
    <col min="9" max="9" width="11.140625" style="24" bestFit="1" customWidth="1"/>
    <col min="10" max="10" width="13" style="24" customWidth="1"/>
    <col min="11" max="11" width="7.85546875" style="24" bestFit="1" customWidth="1"/>
    <col min="12" max="12" width="10.140625" style="24" bestFit="1" customWidth="1"/>
    <col min="13" max="15" width="12.85546875" style="24" bestFit="1" customWidth="1"/>
    <col min="16" max="16" width="14" style="24" bestFit="1" customWidth="1"/>
    <col min="17" max="18" width="12.85546875" style="24" bestFit="1" customWidth="1"/>
    <col min="19" max="19" width="14.7109375" style="24" bestFit="1" customWidth="1"/>
    <col min="20" max="20" width="10" style="24"/>
    <col min="21" max="21" width="16.7109375" style="50" bestFit="1" customWidth="1"/>
    <col min="22" max="22" width="14.28515625" style="50" bestFit="1" customWidth="1"/>
    <col min="23" max="23" width="10" style="50"/>
    <col min="24" max="256" width="10" style="24"/>
    <col min="257" max="257" width="2.5703125" style="24" customWidth="1"/>
    <col min="258" max="258" width="7.28515625" style="24" customWidth="1"/>
    <col min="259" max="259" width="23.5703125" style="24" customWidth="1"/>
    <col min="260" max="260" width="9.7109375" style="24" customWidth="1"/>
    <col min="261" max="261" width="0" style="24" hidden="1" customWidth="1"/>
    <col min="262" max="262" width="4.7109375" style="24" customWidth="1"/>
    <col min="263" max="263" width="14.42578125" style="24" customWidth="1"/>
    <col min="264" max="264" width="11.28515625" style="24" customWidth="1"/>
    <col min="265" max="265" width="10.28515625" style="24" customWidth="1"/>
    <col min="266" max="266" width="13" style="24" customWidth="1"/>
    <col min="267" max="267" width="8.28515625" style="24" customWidth="1"/>
    <col min="268" max="512" width="10" style="24"/>
    <col min="513" max="513" width="2.5703125" style="24" customWidth="1"/>
    <col min="514" max="514" width="7.28515625" style="24" customWidth="1"/>
    <col min="515" max="515" width="23.5703125" style="24" customWidth="1"/>
    <col min="516" max="516" width="9.7109375" style="24" customWidth="1"/>
    <col min="517" max="517" width="0" style="24" hidden="1" customWidth="1"/>
    <col min="518" max="518" width="4.7109375" style="24" customWidth="1"/>
    <col min="519" max="519" width="14.42578125" style="24" customWidth="1"/>
    <col min="520" max="520" width="11.28515625" style="24" customWidth="1"/>
    <col min="521" max="521" width="10.28515625" style="24" customWidth="1"/>
    <col min="522" max="522" width="13" style="24" customWidth="1"/>
    <col min="523" max="523" width="8.28515625" style="24" customWidth="1"/>
    <col min="524" max="768" width="10" style="24"/>
    <col min="769" max="769" width="2.5703125" style="24" customWidth="1"/>
    <col min="770" max="770" width="7.28515625" style="24" customWidth="1"/>
    <col min="771" max="771" width="23.5703125" style="24" customWidth="1"/>
    <col min="772" max="772" width="9.7109375" style="24" customWidth="1"/>
    <col min="773" max="773" width="0" style="24" hidden="1" customWidth="1"/>
    <col min="774" max="774" width="4.7109375" style="24" customWidth="1"/>
    <col min="775" max="775" width="14.42578125" style="24" customWidth="1"/>
    <col min="776" max="776" width="11.28515625" style="24" customWidth="1"/>
    <col min="777" max="777" width="10.28515625" style="24" customWidth="1"/>
    <col min="778" max="778" width="13" style="24" customWidth="1"/>
    <col min="779" max="779" width="8.28515625" style="24" customWidth="1"/>
    <col min="780" max="1024" width="10" style="24"/>
    <col min="1025" max="1025" width="2.5703125" style="24" customWidth="1"/>
    <col min="1026" max="1026" width="7.28515625" style="24" customWidth="1"/>
    <col min="1027" max="1027" width="23.5703125" style="24" customWidth="1"/>
    <col min="1028" max="1028" width="9.7109375" style="24" customWidth="1"/>
    <col min="1029" max="1029" width="0" style="24" hidden="1" customWidth="1"/>
    <col min="1030" max="1030" width="4.7109375" style="24" customWidth="1"/>
    <col min="1031" max="1031" width="14.42578125" style="24" customWidth="1"/>
    <col min="1032" max="1032" width="11.28515625" style="24" customWidth="1"/>
    <col min="1033" max="1033" width="10.28515625" style="24" customWidth="1"/>
    <col min="1034" max="1034" width="13" style="24" customWidth="1"/>
    <col min="1035" max="1035" width="8.28515625" style="24" customWidth="1"/>
    <col min="1036" max="1280" width="10" style="24"/>
    <col min="1281" max="1281" width="2.5703125" style="24" customWidth="1"/>
    <col min="1282" max="1282" width="7.28515625" style="24" customWidth="1"/>
    <col min="1283" max="1283" width="23.5703125" style="24" customWidth="1"/>
    <col min="1284" max="1284" width="9.7109375" style="24" customWidth="1"/>
    <col min="1285" max="1285" width="0" style="24" hidden="1" customWidth="1"/>
    <col min="1286" max="1286" width="4.7109375" style="24" customWidth="1"/>
    <col min="1287" max="1287" width="14.42578125" style="24" customWidth="1"/>
    <col min="1288" max="1288" width="11.28515625" style="24" customWidth="1"/>
    <col min="1289" max="1289" width="10.28515625" style="24" customWidth="1"/>
    <col min="1290" max="1290" width="13" style="24" customWidth="1"/>
    <col min="1291" max="1291" width="8.28515625" style="24" customWidth="1"/>
    <col min="1292" max="1536" width="10" style="24"/>
    <col min="1537" max="1537" width="2.5703125" style="24" customWidth="1"/>
    <col min="1538" max="1538" width="7.28515625" style="24" customWidth="1"/>
    <col min="1539" max="1539" width="23.5703125" style="24" customWidth="1"/>
    <col min="1540" max="1540" width="9.7109375" style="24" customWidth="1"/>
    <col min="1541" max="1541" width="0" style="24" hidden="1" customWidth="1"/>
    <col min="1542" max="1542" width="4.7109375" style="24" customWidth="1"/>
    <col min="1543" max="1543" width="14.42578125" style="24" customWidth="1"/>
    <col min="1544" max="1544" width="11.28515625" style="24" customWidth="1"/>
    <col min="1545" max="1545" width="10.28515625" style="24" customWidth="1"/>
    <col min="1546" max="1546" width="13" style="24" customWidth="1"/>
    <col min="1547" max="1547" width="8.28515625" style="24" customWidth="1"/>
    <col min="1548" max="1792" width="10" style="24"/>
    <col min="1793" max="1793" width="2.5703125" style="24" customWidth="1"/>
    <col min="1794" max="1794" width="7.28515625" style="24" customWidth="1"/>
    <col min="1795" max="1795" width="23.5703125" style="24" customWidth="1"/>
    <col min="1796" max="1796" width="9.7109375" style="24" customWidth="1"/>
    <col min="1797" max="1797" width="0" style="24" hidden="1" customWidth="1"/>
    <col min="1798" max="1798" width="4.7109375" style="24" customWidth="1"/>
    <col min="1799" max="1799" width="14.42578125" style="24" customWidth="1"/>
    <col min="1800" max="1800" width="11.28515625" style="24" customWidth="1"/>
    <col min="1801" max="1801" width="10.28515625" style="24" customWidth="1"/>
    <col min="1802" max="1802" width="13" style="24" customWidth="1"/>
    <col min="1803" max="1803" width="8.28515625" style="24" customWidth="1"/>
    <col min="1804" max="2048" width="10" style="24"/>
    <col min="2049" max="2049" width="2.5703125" style="24" customWidth="1"/>
    <col min="2050" max="2050" width="7.28515625" style="24" customWidth="1"/>
    <col min="2051" max="2051" width="23.5703125" style="24" customWidth="1"/>
    <col min="2052" max="2052" width="9.7109375" style="24" customWidth="1"/>
    <col min="2053" max="2053" width="0" style="24" hidden="1" customWidth="1"/>
    <col min="2054" max="2054" width="4.7109375" style="24" customWidth="1"/>
    <col min="2055" max="2055" width="14.42578125" style="24" customWidth="1"/>
    <col min="2056" max="2056" width="11.28515625" style="24" customWidth="1"/>
    <col min="2057" max="2057" width="10.28515625" style="24" customWidth="1"/>
    <col min="2058" max="2058" width="13" style="24" customWidth="1"/>
    <col min="2059" max="2059" width="8.28515625" style="24" customWidth="1"/>
    <col min="2060" max="2304" width="10" style="24"/>
    <col min="2305" max="2305" width="2.5703125" style="24" customWidth="1"/>
    <col min="2306" max="2306" width="7.28515625" style="24" customWidth="1"/>
    <col min="2307" max="2307" width="23.5703125" style="24" customWidth="1"/>
    <col min="2308" max="2308" width="9.7109375" style="24" customWidth="1"/>
    <col min="2309" max="2309" width="0" style="24" hidden="1" customWidth="1"/>
    <col min="2310" max="2310" width="4.7109375" style="24" customWidth="1"/>
    <col min="2311" max="2311" width="14.42578125" style="24" customWidth="1"/>
    <col min="2312" max="2312" width="11.28515625" style="24" customWidth="1"/>
    <col min="2313" max="2313" width="10.28515625" style="24" customWidth="1"/>
    <col min="2314" max="2314" width="13" style="24" customWidth="1"/>
    <col min="2315" max="2315" width="8.28515625" style="24" customWidth="1"/>
    <col min="2316" max="2560" width="10" style="24"/>
    <col min="2561" max="2561" width="2.5703125" style="24" customWidth="1"/>
    <col min="2562" max="2562" width="7.28515625" style="24" customWidth="1"/>
    <col min="2563" max="2563" width="23.5703125" style="24" customWidth="1"/>
    <col min="2564" max="2564" width="9.7109375" style="24" customWidth="1"/>
    <col min="2565" max="2565" width="0" style="24" hidden="1" customWidth="1"/>
    <col min="2566" max="2566" width="4.7109375" style="24" customWidth="1"/>
    <col min="2567" max="2567" width="14.42578125" style="24" customWidth="1"/>
    <col min="2568" max="2568" width="11.28515625" style="24" customWidth="1"/>
    <col min="2569" max="2569" width="10.28515625" style="24" customWidth="1"/>
    <col min="2570" max="2570" width="13" style="24" customWidth="1"/>
    <col min="2571" max="2571" width="8.28515625" style="24" customWidth="1"/>
    <col min="2572" max="2816" width="10" style="24"/>
    <col min="2817" max="2817" width="2.5703125" style="24" customWidth="1"/>
    <col min="2818" max="2818" width="7.28515625" style="24" customWidth="1"/>
    <col min="2819" max="2819" width="23.5703125" style="24" customWidth="1"/>
    <col min="2820" max="2820" width="9.7109375" style="24" customWidth="1"/>
    <col min="2821" max="2821" width="0" style="24" hidden="1" customWidth="1"/>
    <col min="2822" max="2822" width="4.7109375" style="24" customWidth="1"/>
    <col min="2823" max="2823" width="14.42578125" style="24" customWidth="1"/>
    <col min="2824" max="2824" width="11.28515625" style="24" customWidth="1"/>
    <col min="2825" max="2825" width="10.28515625" style="24" customWidth="1"/>
    <col min="2826" max="2826" width="13" style="24" customWidth="1"/>
    <col min="2827" max="2827" width="8.28515625" style="24" customWidth="1"/>
    <col min="2828" max="3072" width="10" style="24"/>
    <col min="3073" max="3073" width="2.5703125" style="24" customWidth="1"/>
    <col min="3074" max="3074" width="7.28515625" style="24" customWidth="1"/>
    <col min="3075" max="3075" width="23.5703125" style="24" customWidth="1"/>
    <col min="3076" max="3076" width="9.7109375" style="24" customWidth="1"/>
    <col min="3077" max="3077" width="0" style="24" hidden="1" customWidth="1"/>
    <col min="3078" max="3078" width="4.7109375" style="24" customWidth="1"/>
    <col min="3079" max="3079" width="14.42578125" style="24" customWidth="1"/>
    <col min="3080" max="3080" width="11.28515625" style="24" customWidth="1"/>
    <col min="3081" max="3081" width="10.28515625" style="24" customWidth="1"/>
    <col min="3082" max="3082" width="13" style="24" customWidth="1"/>
    <col min="3083" max="3083" width="8.28515625" style="24" customWidth="1"/>
    <col min="3084" max="3328" width="10" style="24"/>
    <col min="3329" max="3329" width="2.5703125" style="24" customWidth="1"/>
    <col min="3330" max="3330" width="7.28515625" style="24" customWidth="1"/>
    <col min="3331" max="3331" width="23.5703125" style="24" customWidth="1"/>
    <col min="3332" max="3332" width="9.7109375" style="24" customWidth="1"/>
    <col min="3333" max="3333" width="0" style="24" hidden="1" customWidth="1"/>
    <col min="3334" max="3334" width="4.7109375" style="24" customWidth="1"/>
    <col min="3335" max="3335" width="14.42578125" style="24" customWidth="1"/>
    <col min="3336" max="3336" width="11.28515625" style="24" customWidth="1"/>
    <col min="3337" max="3337" width="10.28515625" style="24" customWidth="1"/>
    <col min="3338" max="3338" width="13" style="24" customWidth="1"/>
    <col min="3339" max="3339" width="8.28515625" style="24" customWidth="1"/>
    <col min="3340" max="3584" width="10" style="24"/>
    <col min="3585" max="3585" width="2.5703125" style="24" customWidth="1"/>
    <col min="3586" max="3586" width="7.28515625" style="24" customWidth="1"/>
    <col min="3587" max="3587" width="23.5703125" style="24" customWidth="1"/>
    <col min="3588" max="3588" width="9.7109375" style="24" customWidth="1"/>
    <col min="3589" max="3589" width="0" style="24" hidden="1" customWidth="1"/>
    <col min="3590" max="3590" width="4.7109375" style="24" customWidth="1"/>
    <col min="3591" max="3591" width="14.42578125" style="24" customWidth="1"/>
    <col min="3592" max="3592" width="11.28515625" style="24" customWidth="1"/>
    <col min="3593" max="3593" width="10.28515625" style="24" customWidth="1"/>
    <col min="3594" max="3594" width="13" style="24" customWidth="1"/>
    <col min="3595" max="3595" width="8.28515625" style="24" customWidth="1"/>
    <col min="3596" max="3840" width="10" style="24"/>
    <col min="3841" max="3841" width="2.5703125" style="24" customWidth="1"/>
    <col min="3842" max="3842" width="7.28515625" style="24" customWidth="1"/>
    <col min="3843" max="3843" width="23.5703125" style="24" customWidth="1"/>
    <col min="3844" max="3844" width="9.7109375" style="24" customWidth="1"/>
    <col min="3845" max="3845" width="0" style="24" hidden="1" customWidth="1"/>
    <col min="3846" max="3846" width="4.7109375" style="24" customWidth="1"/>
    <col min="3847" max="3847" width="14.42578125" style="24" customWidth="1"/>
    <col min="3848" max="3848" width="11.28515625" style="24" customWidth="1"/>
    <col min="3849" max="3849" width="10.28515625" style="24" customWidth="1"/>
    <col min="3850" max="3850" width="13" style="24" customWidth="1"/>
    <col min="3851" max="3851" width="8.28515625" style="24" customWidth="1"/>
    <col min="3852" max="4096" width="10" style="24"/>
    <col min="4097" max="4097" width="2.5703125" style="24" customWidth="1"/>
    <col min="4098" max="4098" width="7.28515625" style="24" customWidth="1"/>
    <col min="4099" max="4099" width="23.5703125" style="24" customWidth="1"/>
    <col min="4100" max="4100" width="9.7109375" style="24" customWidth="1"/>
    <col min="4101" max="4101" width="0" style="24" hidden="1" customWidth="1"/>
    <col min="4102" max="4102" width="4.7109375" style="24" customWidth="1"/>
    <col min="4103" max="4103" width="14.42578125" style="24" customWidth="1"/>
    <col min="4104" max="4104" width="11.28515625" style="24" customWidth="1"/>
    <col min="4105" max="4105" width="10.28515625" style="24" customWidth="1"/>
    <col min="4106" max="4106" width="13" style="24" customWidth="1"/>
    <col min="4107" max="4107" width="8.28515625" style="24" customWidth="1"/>
    <col min="4108" max="4352" width="10" style="24"/>
    <col min="4353" max="4353" width="2.5703125" style="24" customWidth="1"/>
    <col min="4354" max="4354" width="7.28515625" style="24" customWidth="1"/>
    <col min="4355" max="4355" width="23.5703125" style="24" customWidth="1"/>
    <col min="4356" max="4356" width="9.7109375" style="24" customWidth="1"/>
    <col min="4357" max="4357" width="0" style="24" hidden="1" customWidth="1"/>
    <col min="4358" max="4358" width="4.7109375" style="24" customWidth="1"/>
    <col min="4359" max="4359" width="14.42578125" style="24" customWidth="1"/>
    <col min="4360" max="4360" width="11.28515625" style="24" customWidth="1"/>
    <col min="4361" max="4361" width="10.28515625" style="24" customWidth="1"/>
    <col min="4362" max="4362" width="13" style="24" customWidth="1"/>
    <col min="4363" max="4363" width="8.28515625" style="24" customWidth="1"/>
    <col min="4364" max="4608" width="10" style="24"/>
    <col min="4609" max="4609" width="2.5703125" style="24" customWidth="1"/>
    <col min="4610" max="4610" width="7.28515625" style="24" customWidth="1"/>
    <col min="4611" max="4611" width="23.5703125" style="24" customWidth="1"/>
    <col min="4612" max="4612" width="9.7109375" style="24" customWidth="1"/>
    <col min="4613" max="4613" width="0" style="24" hidden="1" customWidth="1"/>
    <col min="4614" max="4614" width="4.7109375" style="24" customWidth="1"/>
    <col min="4615" max="4615" width="14.42578125" style="24" customWidth="1"/>
    <col min="4616" max="4616" width="11.28515625" style="24" customWidth="1"/>
    <col min="4617" max="4617" width="10.28515625" style="24" customWidth="1"/>
    <col min="4618" max="4618" width="13" style="24" customWidth="1"/>
    <col min="4619" max="4619" width="8.28515625" style="24" customWidth="1"/>
    <col min="4620" max="4864" width="10" style="24"/>
    <col min="4865" max="4865" width="2.5703125" style="24" customWidth="1"/>
    <col min="4866" max="4866" width="7.28515625" style="24" customWidth="1"/>
    <col min="4867" max="4867" width="23.5703125" style="24" customWidth="1"/>
    <col min="4868" max="4868" width="9.7109375" style="24" customWidth="1"/>
    <col min="4869" max="4869" width="0" style="24" hidden="1" customWidth="1"/>
    <col min="4870" max="4870" width="4.7109375" style="24" customWidth="1"/>
    <col min="4871" max="4871" width="14.42578125" style="24" customWidth="1"/>
    <col min="4872" max="4872" width="11.28515625" style="24" customWidth="1"/>
    <col min="4873" max="4873" width="10.28515625" style="24" customWidth="1"/>
    <col min="4874" max="4874" width="13" style="24" customWidth="1"/>
    <col min="4875" max="4875" width="8.28515625" style="24" customWidth="1"/>
    <col min="4876" max="5120" width="10" style="24"/>
    <col min="5121" max="5121" width="2.5703125" style="24" customWidth="1"/>
    <col min="5122" max="5122" width="7.28515625" style="24" customWidth="1"/>
    <col min="5123" max="5123" width="23.5703125" style="24" customWidth="1"/>
    <col min="5124" max="5124" width="9.7109375" style="24" customWidth="1"/>
    <col min="5125" max="5125" width="0" style="24" hidden="1" customWidth="1"/>
    <col min="5126" max="5126" width="4.7109375" style="24" customWidth="1"/>
    <col min="5127" max="5127" width="14.42578125" style="24" customWidth="1"/>
    <col min="5128" max="5128" width="11.28515625" style="24" customWidth="1"/>
    <col min="5129" max="5129" width="10.28515625" style="24" customWidth="1"/>
    <col min="5130" max="5130" width="13" style="24" customWidth="1"/>
    <col min="5131" max="5131" width="8.28515625" style="24" customWidth="1"/>
    <col min="5132" max="5376" width="10" style="24"/>
    <col min="5377" max="5377" width="2.5703125" style="24" customWidth="1"/>
    <col min="5378" max="5378" width="7.28515625" style="24" customWidth="1"/>
    <col min="5379" max="5379" width="23.5703125" style="24" customWidth="1"/>
    <col min="5380" max="5380" width="9.7109375" style="24" customWidth="1"/>
    <col min="5381" max="5381" width="0" style="24" hidden="1" customWidth="1"/>
    <col min="5382" max="5382" width="4.7109375" style="24" customWidth="1"/>
    <col min="5383" max="5383" width="14.42578125" style="24" customWidth="1"/>
    <col min="5384" max="5384" width="11.28515625" style="24" customWidth="1"/>
    <col min="5385" max="5385" width="10.28515625" style="24" customWidth="1"/>
    <col min="5386" max="5386" width="13" style="24" customWidth="1"/>
    <col min="5387" max="5387" width="8.28515625" style="24" customWidth="1"/>
    <col min="5388" max="5632" width="10" style="24"/>
    <col min="5633" max="5633" width="2.5703125" style="24" customWidth="1"/>
    <col min="5634" max="5634" width="7.28515625" style="24" customWidth="1"/>
    <col min="5635" max="5635" width="23.5703125" style="24" customWidth="1"/>
    <col min="5636" max="5636" width="9.7109375" style="24" customWidth="1"/>
    <col min="5637" max="5637" width="0" style="24" hidden="1" customWidth="1"/>
    <col min="5638" max="5638" width="4.7109375" style="24" customWidth="1"/>
    <col min="5639" max="5639" width="14.42578125" style="24" customWidth="1"/>
    <col min="5640" max="5640" width="11.28515625" style="24" customWidth="1"/>
    <col min="5641" max="5641" width="10.28515625" style="24" customWidth="1"/>
    <col min="5642" max="5642" width="13" style="24" customWidth="1"/>
    <col min="5643" max="5643" width="8.28515625" style="24" customWidth="1"/>
    <col min="5644" max="5888" width="10" style="24"/>
    <col min="5889" max="5889" width="2.5703125" style="24" customWidth="1"/>
    <col min="5890" max="5890" width="7.28515625" style="24" customWidth="1"/>
    <col min="5891" max="5891" width="23.5703125" style="24" customWidth="1"/>
    <col min="5892" max="5892" width="9.7109375" style="24" customWidth="1"/>
    <col min="5893" max="5893" width="0" style="24" hidden="1" customWidth="1"/>
    <col min="5894" max="5894" width="4.7109375" style="24" customWidth="1"/>
    <col min="5895" max="5895" width="14.42578125" style="24" customWidth="1"/>
    <col min="5896" max="5896" width="11.28515625" style="24" customWidth="1"/>
    <col min="5897" max="5897" width="10.28515625" style="24" customWidth="1"/>
    <col min="5898" max="5898" width="13" style="24" customWidth="1"/>
    <col min="5899" max="5899" width="8.28515625" style="24" customWidth="1"/>
    <col min="5900" max="6144" width="10" style="24"/>
    <col min="6145" max="6145" width="2.5703125" style="24" customWidth="1"/>
    <col min="6146" max="6146" width="7.28515625" style="24" customWidth="1"/>
    <col min="6147" max="6147" width="23.5703125" style="24" customWidth="1"/>
    <col min="6148" max="6148" width="9.7109375" style="24" customWidth="1"/>
    <col min="6149" max="6149" width="0" style="24" hidden="1" customWidth="1"/>
    <col min="6150" max="6150" width="4.7109375" style="24" customWidth="1"/>
    <col min="6151" max="6151" width="14.42578125" style="24" customWidth="1"/>
    <col min="6152" max="6152" width="11.28515625" style="24" customWidth="1"/>
    <col min="6153" max="6153" width="10.28515625" style="24" customWidth="1"/>
    <col min="6154" max="6154" width="13" style="24" customWidth="1"/>
    <col min="6155" max="6155" width="8.28515625" style="24" customWidth="1"/>
    <col min="6156" max="6400" width="10" style="24"/>
    <col min="6401" max="6401" width="2.5703125" style="24" customWidth="1"/>
    <col min="6402" max="6402" width="7.28515625" style="24" customWidth="1"/>
    <col min="6403" max="6403" width="23.5703125" style="24" customWidth="1"/>
    <col min="6404" max="6404" width="9.7109375" style="24" customWidth="1"/>
    <col min="6405" max="6405" width="0" style="24" hidden="1" customWidth="1"/>
    <col min="6406" max="6406" width="4.7109375" style="24" customWidth="1"/>
    <col min="6407" max="6407" width="14.42578125" style="24" customWidth="1"/>
    <col min="6408" max="6408" width="11.28515625" style="24" customWidth="1"/>
    <col min="6409" max="6409" width="10.28515625" style="24" customWidth="1"/>
    <col min="6410" max="6410" width="13" style="24" customWidth="1"/>
    <col min="6411" max="6411" width="8.28515625" style="24" customWidth="1"/>
    <col min="6412" max="6656" width="10" style="24"/>
    <col min="6657" max="6657" width="2.5703125" style="24" customWidth="1"/>
    <col min="6658" max="6658" width="7.28515625" style="24" customWidth="1"/>
    <col min="6659" max="6659" width="23.5703125" style="24" customWidth="1"/>
    <col min="6660" max="6660" width="9.7109375" style="24" customWidth="1"/>
    <col min="6661" max="6661" width="0" style="24" hidden="1" customWidth="1"/>
    <col min="6662" max="6662" width="4.7109375" style="24" customWidth="1"/>
    <col min="6663" max="6663" width="14.42578125" style="24" customWidth="1"/>
    <col min="6664" max="6664" width="11.28515625" style="24" customWidth="1"/>
    <col min="6665" max="6665" width="10.28515625" style="24" customWidth="1"/>
    <col min="6666" max="6666" width="13" style="24" customWidth="1"/>
    <col min="6667" max="6667" width="8.28515625" style="24" customWidth="1"/>
    <col min="6668" max="6912" width="10" style="24"/>
    <col min="6913" max="6913" width="2.5703125" style="24" customWidth="1"/>
    <col min="6914" max="6914" width="7.28515625" style="24" customWidth="1"/>
    <col min="6915" max="6915" width="23.5703125" style="24" customWidth="1"/>
    <col min="6916" max="6916" width="9.7109375" style="24" customWidth="1"/>
    <col min="6917" max="6917" width="0" style="24" hidden="1" customWidth="1"/>
    <col min="6918" max="6918" width="4.7109375" style="24" customWidth="1"/>
    <col min="6919" max="6919" width="14.42578125" style="24" customWidth="1"/>
    <col min="6920" max="6920" width="11.28515625" style="24" customWidth="1"/>
    <col min="6921" max="6921" width="10.28515625" style="24" customWidth="1"/>
    <col min="6922" max="6922" width="13" style="24" customWidth="1"/>
    <col min="6923" max="6923" width="8.28515625" style="24" customWidth="1"/>
    <col min="6924" max="7168" width="10" style="24"/>
    <col min="7169" max="7169" width="2.5703125" style="24" customWidth="1"/>
    <col min="7170" max="7170" width="7.28515625" style="24" customWidth="1"/>
    <col min="7171" max="7171" width="23.5703125" style="24" customWidth="1"/>
    <col min="7172" max="7172" width="9.7109375" style="24" customWidth="1"/>
    <col min="7173" max="7173" width="0" style="24" hidden="1" customWidth="1"/>
    <col min="7174" max="7174" width="4.7109375" style="24" customWidth="1"/>
    <col min="7175" max="7175" width="14.42578125" style="24" customWidth="1"/>
    <col min="7176" max="7176" width="11.28515625" style="24" customWidth="1"/>
    <col min="7177" max="7177" width="10.28515625" style="24" customWidth="1"/>
    <col min="7178" max="7178" width="13" style="24" customWidth="1"/>
    <col min="7179" max="7179" width="8.28515625" style="24" customWidth="1"/>
    <col min="7180" max="7424" width="10" style="24"/>
    <col min="7425" max="7425" width="2.5703125" style="24" customWidth="1"/>
    <col min="7426" max="7426" width="7.28515625" style="24" customWidth="1"/>
    <col min="7427" max="7427" width="23.5703125" style="24" customWidth="1"/>
    <col min="7428" max="7428" width="9.7109375" style="24" customWidth="1"/>
    <col min="7429" max="7429" width="0" style="24" hidden="1" customWidth="1"/>
    <col min="7430" max="7430" width="4.7109375" style="24" customWidth="1"/>
    <col min="7431" max="7431" width="14.42578125" style="24" customWidth="1"/>
    <col min="7432" max="7432" width="11.28515625" style="24" customWidth="1"/>
    <col min="7433" max="7433" width="10.28515625" style="24" customWidth="1"/>
    <col min="7434" max="7434" width="13" style="24" customWidth="1"/>
    <col min="7435" max="7435" width="8.28515625" style="24" customWidth="1"/>
    <col min="7436" max="7680" width="10" style="24"/>
    <col min="7681" max="7681" width="2.5703125" style="24" customWidth="1"/>
    <col min="7682" max="7682" width="7.28515625" style="24" customWidth="1"/>
    <col min="7683" max="7683" width="23.5703125" style="24" customWidth="1"/>
    <col min="7684" max="7684" width="9.7109375" style="24" customWidth="1"/>
    <col min="7685" max="7685" width="0" style="24" hidden="1" customWidth="1"/>
    <col min="7686" max="7686" width="4.7109375" style="24" customWidth="1"/>
    <col min="7687" max="7687" width="14.42578125" style="24" customWidth="1"/>
    <col min="7688" max="7688" width="11.28515625" style="24" customWidth="1"/>
    <col min="7689" max="7689" width="10.28515625" style="24" customWidth="1"/>
    <col min="7690" max="7690" width="13" style="24" customWidth="1"/>
    <col min="7691" max="7691" width="8.28515625" style="24" customWidth="1"/>
    <col min="7692" max="7936" width="10" style="24"/>
    <col min="7937" max="7937" width="2.5703125" style="24" customWidth="1"/>
    <col min="7938" max="7938" width="7.28515625" style="24" customWidth="1"/>
    <col min="7939" max="7939" width="23.5703125" style="24" customWidth="1"/>
    <col min="7940" max="7940" width="9.7109375" style="24" customWidth="1"/>
    <col min="7941" max="7941" width="0" style="24" hidden="1" customWidth="1"/>
    <col min="7942" max="7942" width="4.7109375" style="24" customWidth="1"/>
    <col min="7943" max="7943" width="14.42578125" style="24" customWidth="1"/>
    <col min="7944" max="7944" width="11.28515625" style="24" customWidth="1"/>
    <col min="7945" max="7945" width="10.28515625" style="24" customWidth="1"/>
    <col min="7946" max="7946" width="13" style="24" customWidth="1"/>
    <col min="7947" max="7947" width="8.28515625" style="24" customWidth="1"/>
    <col min="7948" max="8192" width="10" style="24"/>
    <col min="8193" max="8193" width="2.5703125" style="24" customWidth="1"/>
    <col min="8194" max="8194" width="7.28515625" style="24" customWidth="1"/>
    <col min="8195" max="8195" width="23.5703125" style="24" customWidth="1"/>
    <col min="8196" max="8196" width="9.7109375" style="24" customWidth="1"/>
    <col min="8197" max="8197" width="0" style="24" hidden="1" customWidth="1"/>
    <col min="8198" max="8198" width="4.7109375" style="24" customWidth="1"/>
    <col min="8199" max="8199" width="14.42578125" style="24" customWidth="1"/>
    <col min="8200" max="8200" width="11.28515625" style="24" customWidth="1"/>
    <col min="8201" max="8201" width="10.28515625" style="24" customWidth="1"/>
    <col min="8202" max="8202" width="13" style="24" customWidth="1"/>
    <col min="8203" max="8203" width="8.28515625" style="24" customWidth="1"/>
    <col min="8204" max="8448" width="10" style="24"/>
    <col min="8449" max="8449" width="2.5703125" style="24" customWidth="1"/>
    <col min="8450" max="8450" width="7.28515625" style="24" customWidth="1"/>
    <col min="8451" max="8451" width="23.5703125" style="24" customWidth="1"/>
    <col min="8452" max="8452" width="9.7109375" style="24" customWidth="1"/>
    <col min="8453" max="8453" width="0" style="24" hidden="1" customWidth="1"/>
    <col min="8454" max="8454" width="4.7109375" style="24" customWidth="1"/>
    <col min="8455" max="8455" width="14.42578125" style="24" customWidth="1"/>
    <col min="8456" max="8456" width="11.28515625" style="24" customWidth="1"/>
    <col min="8457" max="8457" width="10.28515625" style="24" customWidth="1"/>
    <col min="8458" max="8458" width="13" style="24" customWidth="1"/>
    <col min="8459" max="8459" width="8.28515625" style="24" customWidth="1"/>
    <col min="8460" max="8704" width="10" style="24"/>
    <col min="8705" max="8705" width="2.5703125" style="24" customWidth="1"/>
    <col min="8706" max="8706" width="7.28515625" style="24" customWidth="1"/>
    <col min="8707" max="8707" width="23.5703125" style="24" customWidth="1"/>
    <col min="8708" max="8708" width="9.7109375" style="24" customWidth="1"/>
    <col min="8709" max="8709" width="0" style="24" hidden="1" customWidth="1"/>
    <col min="8710" max="8710" width="4.7109375" style="24" customWidth="1"/>
    <col min="8711" max="8711" width="14.42578125" style="24" customWidth="1"/>
    <col min="8712" max="8712" width="11.28515625" style="24" customWidth="1"/>
    <col min="8713" max="8713" width="10.28515625" style="24" customWidth="1"/>
    <col min="8714" max="8714" width="13" style="24" customWidth="1"/>
    <col min="8715" max="8715" width="8.28515625" style="24" customWidth="1"/>
    <col min="8716" max="8960" width="10" style="24"/>
    <col min="8961" max="8961" width="2.5703125" style="24" customWidth="1"/>
    <col min="8962" max="8962" width="7.28515625" style="24" customWidth="1"/>
    <col min="8963" max="8963" width="23.5703125" style="24" customWidth="1"/>
    <col min="8964" max="8964" width="9.7109375" style="24" customWidth="1"/>
    <col min="8965" max="8965" width="0" style="24" hidden="1" customWidth="1"/>
    <col min="8966" max="8966" width="4.7109375" style="24" customWidth="1"/>
    <col min="8967" max="8967" width="14.42578125" style="24" customWidth="1"/>
    <col min="8968" max="8968" width="11.28515625" style="24" customWidth="1"/>
    <col min="8969" max="8969" width="10.28515625" style="24" customWidth="1"/>
    <col min="8970" max="8970" width="13" style="24" customWidth="1"/>
    <col min="8971" max="8971" width="8.28515625" style="24" customWidth="1"/>
    <col min="8972" max="9216" width="10" style="24"/>
    <col min="9217" max="9217" width="2.5703125" style="24" customWidth="1"/>
    <col min="9218" max="9218" width="7.28515625" style="24" customWidth="1"/>
    <col min="9219" max="9219" width="23.5703125" style="24" customWidth="1"/>
    <col min="9220" max="9220" width="9.7109375" style="24" customWidth="1"/>
    <col min="9221" max="9221" width="0" style="24" hidden="1" customWidth="1"/>
    <col min="9222" max="9222" width="4.7109375" style="24" customWidth="1"/>
    <col min="9223" max="9223" width="14.42578125" style="24" customWidth="1"/>
    <col min="9224" max="9224" width="11.28515625" style="24" customWidth="1"/>
    <col min="9225" max="9225" width="10.28515625" style="24" customWidth="1"/>
    <col min="9226" max="9226" width="13" style="24" customWidth="1"/>
    <col min="9227" max="9227" width="8.28515625" style="24" customWidth="1"/>
    <col min="9228" max="9472" width="10" style="24"/>
    <col min="9473" max="9473" width="2.5703125" style="24" customWidth="1"/>
    <col min="9474" max="9474" width="7.28515625" style="24" customWidth="1"/>
    <col min="9475" max="9475" width="23.5703125" style="24" customWidth="1"/>
    <col min="9476" max="9476" width="9.7109375" style="24" customWidth="1"/>
    <col min="9477" max="9477" width="0" style="24" hidden="1" customWidth="1"/>
    <col min="9478" max="9478" width="4.7109375" style="24" customWidth="1"/>
    <col min="9479" max="9479" width="14.42578125" style="24" customWidth="1"/>
    <col min="9480" max="9480" width="11.28515625" style="24" customWidth="1"/>
    <col min="9481" max="9481" width="10.28515625" style="24" customWidth="1"/>
    <col min="9482" max="9482" width="13" style="24" customWidth="1"/>
    <col min="9483" max="9483" width="8.28515625" style="24" customWidth="1"/>
    <col min="9484" max="9728" width="10" style="24"/>
    <col min="9729" max="9729" width="2.5703125" style="24" customWidth="1"/>
    <col min="9730" max="9730" width="7.28515625" style="24" customWidth="1"/>
    <col min="9731" max="9731" width="23.5703125" style="24" customWidth="1"/>
    <col min="9732" max="9732" width="9.7109375" style="24" customWidth="1"/>
    <col min="9733" max="9733" width="0" style="24" hidden="1" customWidth="1"/>
    <col min="9734" max="9734" width="4.7109375" style="24" customWidth="1"/>
    <col min="9735" max="9735" width="14.42578125" style="24" customWidth="1"/>
    <col min="9736" max="9736" width="11.28515625" style="24" customWidth="1"/>
    <col min="9737" max="9737" width="10.28515625" style="24" customWidth="1"/>
    <col min="9738" max="9738" width="13" style="24" customWidth="1"/>
    <col min="9739" max="9739" width="8.28515625" style="24" customWidth="1"/>
    <col min="9740" max="9984" width="10" style="24"/>
    <col min="9985" max="9985" width="2.5703125" style="24" customWidth="1"/>
    <col min="9986" max="9986" width="7.28515625" style="24" customWidth="1"/>
    <col min="9987" max="9987" width="23.5703125" style="24" customWidth="1"/>
    <col min="9988" max="9988" width="9.7109375" style="24" customWidth="1"/>
    <col min="9989" max="9989" width="0" style="24" hidden="1" customWidth="1"/>
    <col min="9990" max="9990" width="4.7109375" style="24" customWidth="1"/>
    <col min="9991" max="9991" width="14.42578125" style="24" customWidth="1"/>
    <col min="9992" max="9992" width="11.28515625" style="24" customWidth="1"/>
    <col min="9993" max="9993" width="10.28515625" style="24" customWidth="1"/>
    <col min="9994" max="9994" width="13" style="24" customWidth="1"/>
    <col min="9995" max="9995" width="8.28515625" style="24" customWidth="1"/>
    <col min="9996" max="10240" width="10" style="24"/>
    <col min="10241" max="10241" width="2.5703125" style="24" customWidth="1"/>
    <col min="10242" max="10242" width="7.28515625" style="24" customWidth="1"/>
    <col min="10243" max="10243" width="23.5703125" style="24" customWidth="1"/>
    <col min="10244" max="10244" width="9.7109375" style="24" customWidth="1"/>
    <col min="10245" max="10245" width="0" style="24" hidden="1" customWidth="1"/>
    <col min="10246" max="10246" width="4.7109375" style="24" customWidth="1"/>
    <col min="10247" max="10247" width="14.42578125" style="24" customWidth="1"/>
    <col min="10248" max="10248" width="11.28515625" style="24" customWidth="1"/>
    <col min="10249" max="10249" width="10.28515625" style="24" customWidth="1"/>
    <col min="10250" max="10250" width="13" style="24" customWidth="1"/>
    <col min="10251" max="10251" width="8.28515625" style="24" customWidth="1"/>
    <col min="10252" max="10496" width="10" style="24"/>
    <col min="10497" max="10497" width="2.5703125" style="24" customWidth="1"/>
    <col min="10498" max="10498" width="7.28515625" style="24" customWidth="1"/>
    <col min="10499" max="10499" width="23.5703125" style="24" customWidth="1"/>
    <col min="10500" max="10500" width="9.7109375" style="24" customWidth="1"/>
    <col min="10501" max="10501" width="0" style="24" hidden="1" customWidth="1"/>
    <col min="10502" max="10502" width="4.7109375" style="24" customWidth="1"/>
    <col min="10503" max="10503" width="14.42578125" style="24" customWidth="1"/>
    <col min="10504" max="10504" width="11.28515625" style="24" customWidth="1"/>
    <col min="10505" max="10505" width="10.28515625" style="24" customWidth="1"/>
    <col min="10506" max="10506" width="13" style="24" customWidth="1"/>
    <col min="10507" max="10507" width="8.28515625" style="24" customWidth="1"/>
    <col min="10508" max="10752" width="10" style="24"/>
    <col min="10753" max="10753" width="2.5703125" style="24" customWidth="1"/>
    <col min="10754" max="10754" width="7.28515625" style="24" customWidth="1"/>
    <col min="10755" max="10755" width="23.5703125" style="24" customWidth="1"/>
    <col min="10756" max="10756" width="9.7109375" style="24" customWidth="1"/>
    <col min="10757" max="10757" width="0" style="24" hidden="1" customWidth="1"/>
    <col min="10758" max="10758" width="4.7109375" style="24" customWidth="1"/>
    <col min="10759" max="10759" width="14.42578125" style="24" customWidth="1"/>
    <col min="10760" max="10760" width="11.28515625" style="24" customWidth="1"/>
    <col min="10761" max="10761" width="10.28515625" style="24" customWidth="1"/>
    <col min="10762" max="10762" width="13" style="24" customWidth="1"/>
    <col min="10763" max="10763" width="8.28515625" style="24" customWidth="1"/>
    <col min="10764" max="11008" width="10" style="24"/>
    <col min="11009" max="11009" width="2.5703125" style="24" customWidth="1"/>
    <col min="11010" max="11010" width="7.28515625" style="24" customWidth="1"/>
    <col min="11011" max="11011" width="23.5703125" style="24" customWidth="1"/>
    <col min="11012" max="11012" width="9.7109375" style="24" customWidth="1"/>
    <col min="11013" max="11013" width="0" style="24" hidden="1" customWidth="1"/>
    <col min="11014" max="11014" width="4.7109375" style="24" customWidth="1"/>
    <col min="11015" max="11015" width="14.42578125" style="24" customWidth="1"/>
    <col min="11016" max="11016" width="11.28515625" style="24" customWidth="1"/>
    <col min="11017" max="11017" width="10.28515625" style="24" customWidth="1"/>
    <col min="11018" max="11018" width="13" style="24" customWidth="1"/>
    <col min="11019" max="11019" width="8.28515625" style="24" customWidth="1"/>
    <col min="11020" max="11264" width="10" style="24"/>
    <col min="11265" max="11265" width="2.5703125" style="24" customWidth="1"/>
    <col min="11266" max="11266" width="7.28515625" style="24" customWidth="1"/>
    <col min="11267" max="11267" width="23.5703125" style="24" customWidth="1"/>
    <col min="11268" max="11268" width="9.7109375" style="24" customWidth="1"/>
    <col min="11269" max="11269" width="0" style="24" hidden="1" customWidth="1"/>
    <col min="11270" max="11270" width="4.7109375" style="24" customWidth="1"/>
    <col min="11271" max="11271" width="14.42578125" style="24" customWidth="1"/>
    <col min="11272" max="11272" width="11.28515625" style="24" customWidth="1"/>
    <col min="11273" max="11273" width="10.28515625" style="24" customWidth="1"/>
    <col min="11274" max="11274" width="13" style="24" customWidth="1"/>
    <col min="11275" max="11275" width="8.28515625" style="24" customWidth="1"/>
    <col min="11276" max="11520" width="10" style="24"/>
    <col min="11521" max="11521" width="2.5703125" style="24" customWidth="1"/>
    <col min="11522" max="11522" width="7.28515625" style="24" customWidth="1"/>
    <col min="11523" max="11523" width="23.5703125" style="24" customWidth="1"/>
    <col min="11524" max="11524" width="9.7109375" style="24" customWidth="1"/>
    <col min="11525" max="11525" width="0" style="24" hidden="1" customWidth="1"/>
    <col min="11526" max="11526" width="4.7109375" style="24" customWidth="1"/>
    <col min="11527" max="11527" width="14.42578125" style="24" customWidth="1"/>
    <col min="11528" max="11528" width="11.28515625" style="24" customWidth="1"/>
    <col min="11529" max="11529" width="10.28515625" style="24" customWidth="1"/>
    <col min="11530" max="11530" width="13" style="24" customWidth="1"/>
    <col min="11531" max="11531" width="8.28515625" style="24" customWidth="1"/>
    <col min="11532" max="11776" width="10" style="24"/>
    <col min="11777" max="11777" width="2.5703125" style="24" customWidth="1"/>
    <col min="11778" max="11778" width="7.28515625" style="24" customWidth="1"/>
    <col min="11779" max="11779" width="23.5703125" style="24" customWidth="1"/>
    <col min="11780" max="11780" width="9.7109375" style="24" customWidth="1"/>
    <col min="11781" max="11781" width="0" style="24" hidden="1" customWidth="1"/>
    <col min="11782" max="11782" width="4.7109375" style="24" customWidth="1"/>
    <col min="11783" max="11783" width="14.42578125" style="24" customWidth="1"/>
    <col min="11784" max="11784" width="11.28515625" style="24" customWidth="1"/>
    <col min="11785" max="11785" width="10.28515625" style="24" customWidth="1"/>
    <col min="11786" max="11786" width="13" style="24" customWidth="1"/>
    <col min="11787" max="11787" width="8.28515625" style="24" customWidth="1"/>
    <col min="11788" max="12032" width="10" style="24"/>
    <col min="12033" max="12033" width="2.5703125" style="24" customWidth="1"/>
    <col min="12034" max="12034" width="7.28515625" style="24" customWidth="1"/>
    <col min="12035" max="12035" width="23.5703125" style="24" customWidth="1"/>
    <col min="12036" max="12036" width="9.7109375" style="24" customWidth="1"/>
    <col min="12037" max="12037" width="0" style="24" hidden="1" customWidth="1"/>
    <col min="12038" max="12038" width="4.7109375" style="24" customWidth="1"/>
    <col min="12039" max="12039" width="14.42578125" style="24" customWidth="1"/>
    <col min="12040" max="12040" width="11.28515625" style="24" customWidth="1"/>
    <col min="12041" max="12041" width="10.28515625" style="24" customWidth="1"/>
    <col min="12042" max="12042" width="13" style="24" customWidth="1"/>
    <col min="12043" max="12043" width="8.28515625" style="24" customWidth="1"/>
    <col min="12044" max="12288" width="10" style="24"/>
    <col min="12289" max="12289" width="2.5703125" style="24" customWidth="1"/>
    <col min="12290" max="12290" width="7.28515625" style="24" customWidth="1"/>
    <col min="12291" max="12291" width="23.5703125" style="24" customWidth="1"/>
    <col min="12292" max="12292" width="9.7109375" style="24" customWidth="1"/>
    <col min="12293" max="12293" width="0" style="24" hidden="1" customWidth="1"/>
    <col min="12294" max="12294" width="4.7109375" style="24" customWidth="1"/>
    <col min="12295" max="12295" width="14.42578125" style="24" customWidth="1"/>
    <col min="12296" max="12296" width="11.28515625" style="24" customWidth="1"/>
    <col min="12297" max="12297" width="10.28515625" style="24" customWidth="1"/>
    <col min="12298" max="12298" width="13" style="24" customWidth="1"/>
    <col min="12299" max="12299" width="8.28515625" style="24" customWidth="1"/>
    <col min="12300" max="12544" width="10" style="24"/>
    <col min="12545" max="12545" width="2.5703125" style="24" customWidth="1"/>
    <col min="12546" max="12546" width="7.28515625" style="24" customWidth="1"/>
    <col min="12547" max="12547" width="23.5703125" style="24" customWidth="1"/>
    <col min="12548" max="12548" width="9.7109375" style="24" customWidth="1"/>
    <col min="12549" max="12549" width="0" style="24" hidden="1" customWidth="1"/>
    <col min="12550" max="12550" width="4.7109375" style="24" customWidth="1"/>
    <col min="12551" max="12551" width="14.42578125" style="24" customWidth="1"/>
    <col min="12552" max="12552" width="11.28515625" style="24" customWidth="1"/>
    <col min="12553" max="12553" width="10.28515625" style="24" customWidth="1"/>
    <col min="12554" max="12554" width="13" style="24" customWidth="1"/>
    <col min="12555" max="12555" width="8.28515625" style="24" customWidth="1"/>
    <col min="12556" max="12800" width="10" style="24"/>
    <col min="12801" max="12801" width="2.5703125" style="24" customWidth="1"/>
    <col min="12802" max="12802" width="7.28515625" style="24" customWidth="1"/>
    <col min="12803" max="12803" width="23.5703125" style="24" customWidth="1"/>
    <col min="12804" max="12804" width="9.7109375" style="24" customWidth="1"/>
    <col min="12805" max="12805" width="0" style="24" hidden="1" customWidth="1"/>
    <col min="12806" max="12806" width="4.7109375" style="24" customWidth="1"/>
    <col min="12807" max="12807" width="14.42578125" style="24" customWidth="1"/>
    <col min="12808" max="12808" width="11.28515625" style="24" customWidth="1"/>
    <col min="12809" max="12809" width="10.28515625" style="24" customWidth="1"/>
    <col min="12810" max="12810" width="13" style="24" customWidth="1"/>
    <col min="12811" max="12811" width="8.28515625" style="24" customWidth="1"/>
    <col min="12812" max="13056" width="10" style="24"/>
    <col min="13057" max="13057" width="2.5703125" style="24" customWidth="1"/>
    <col min="13058" max="13058" width="7.28515625" style="24" customWidth="1"/>
    <col min="13059" max="13059" width="23.5703125" style="24" customWidth="1"/>
    <col min="13060" max="13060" width="9.7109375" style="24" customWidth="1"/>
    <col min="13061" max="13061" width="0" style="24" hidden="1" customWidth="1"/>
    <col min="13062" max="13062" width="4.7109375" style="24" customWidth="1"/>
    <col min="13063" max="13063" width="14.42578125" style="24" customWidth="1"/>
    <col min="13064" max="13064" width="11.28515625" style="24" customWidth="1"/>
    <col min="13065" max="13065" width="10.28515625" style="24" customWidth="1"/>
    <col min="13066" max="13066" width="13" style="24" customWidth="1"/>
    <col min="13067" max="13067" width="8.28515625" style="24" customWidth="1"/>
    <col min="13068" max="13312" width="10" style="24"/>
    <col min="13313" max="13313" width="2.5703125" style="24" customWidth="1"/>
    <col min="13314" max="13314" width="7.28515625" style="24" customWidth="1"/>
    <col min="13315" max="13315" width="23.5703125" style="24" customWidth="1"/>
    <col min="13316" max="13316" width="9.7109375" style="24" customWidth="1"/>
    <col min="13317" max="13317" width="0" style="24" hidden="1" customWidth="1"/>
    <col min="13318" max="13318" width="4.7109375" style="24" customWidth="1"/>
    <col min="13319" max="13319" width="14.42578125" style="24" customWidth="1"/>
    <col min="13320" max="13320" width="11.28515625" style="24" customWidth="1"/>
    <col min="13321" max="13321" width="10.28515625" style="24" customWidth="1"/>
    <col min="13322" max="13322" width="13" style="24" customWidth="1"/>
    <col min="13323" max="13323" width="8.28515625" style="24" customWidth="1"/>
    <col min="13324" max="13568" width="10" style="24"/>
    <col min="13569" max="13569" width="2.5703125" style="24" customWidth="1"/>
    <col min="13570" max="13570" width="7.28515625" style="24" customWidth="1"/>
    <col min="13571" max="13571" width="23.5703125" style="24" customWidth="1"/>
    <col min="13572" max="13572" width="9.7109375" style="24" customWidth="1"/>
    <col min="13573" max="13573" width="0" style="24" hidden="1" customWidth="1"/>
    <col min="13574" max="13574" width="4.7109375" style="24" customWidth="1"/>
    <col min="13575" max="13575" width="14.42578125" style="24" customWidth="1"/>
    <col min="13576" max="13576" width="11.28515625" style="24" customWidth="1"/>
    <col min="13577" max="13577" width="10.28515625" style="24" customWidth="1"/>
    <col min="13578" max="13578" width="13" style="24" customWidth="1"/>
    <col min="13579" max="13579" width="8.28515625" style="24" customWidth="1"/>
    <col min="13580" max="13824" width="10" style="24"/>
    <col min="13825" max="13825" width="2.5703125" style="24" customWidth="1"/>
    <col min="13826" max="13826" width="7.28515625" style="24" customWidth="1"/>
    <col min="13827" max="13827" width="23.5703125" style="24" customWidth="1"/>
    <col min="13828" max="13828" width="9.7109375" style="24" customWidth="1"/>
    <col min="13829" max="13829" width="0" style="24" hidden="1" customWidth="1"/>
    <col min="13830" max="13830" width="4.7109375" style="24" customWidth="1"/>
    <col min="13831" max="13831" width="14.42578125" style="24" customWidth="1"/>
    <col min="13832" max="13832" width="11.28515625" style="24" customWidth="1"/>
    <col min="13833" max="13833" width="10.28515625" style="24" customWidth="1"/>
    <col min="13834" max="13834" width="13" style="24" customWidth="1"/>
    <col min="13835" max="13835" width="8.28515625" style="24" customWidth="1"/>
    <col min="13836" max="14080" width="10" style="24"/>
    <col min="14081" max="14081" width="2.5703125" style="24" customWidth="1"/>
    <col min="14082" max="14082" width="7.28515625" style="24" customWidth="1"/>
    <col min="14083" max="14083" width="23.5703125" style="24" customWidth="1"/>
    <col min="14084" max="14084" width="9.7109375" style="24" customWidth="1"/>
    <col min="14085" max="14085" width="0" style="24" hidden="1" customWidth="1"/>
    <col min="14086" max="14086" width="4.7109375" style="24" customWidth="1"/>
    <col min="14087" max="14087" width="14.42578125" style="24" customWidth="1"/>
    <col min="14088" max="14088" width="11.28515625" style="24" customWidth="1"/>
    <col min="14089" max="14089" width="10.28515625" style="24" customWidth="1"/>
    <col min="14090" max="14090" width="13" style="24" customWidth="1"/>
    <col min="14091" max="14091" width="8.28515625" style="24" customWidth="1"/>
    <col min="14092" max="14336" width="10" style="24"/>
    <col min="14337" max="14337" width="2.5703125" style="24" customWidth="1"/>
    <col min="14338" max="14338" width="7.28515625" style="24" customWidth="1"/>
    <col min="14339" max="14339" width="23.5703125" style="24" customWidth="1"/>
    <col min="14340" max="14340" width="9.7109375" style="24" customWidth="1"/>
    <col min="14341" max="14341" width="0" style="24" hidden="1" customWidth="1"/>
    <col min="14342" max="14342" width="4.7109375" style="24" customWidth="1"/>
    <col min="14343" max="14343" width="14.42578125" style="24" customWidth="1"/>
    <col min="14344" max="14344" width="11.28515625" style="24" customWidth="1"/>
    <col min="14345" max="14345" width="10.28515625" style="24" customWidth="1"/>
    <col min="14346" max="14346" width="13" style="24" customWidth="1"/>
    <col min="14347" max="14347" width="8.28515625" style="24" customWidth="1"/>
    <col min="14348" max="14592" width="10" style="24"/>
    <col min="14593" max="14593" width="2.5703125" style="24" customWidth="1"/>
    <col min="14594" max="14594" width="7.28515625" style="24" customWidth="1"/>
    <col min="14595" max="14595" width="23.5703125" style="24" customWidth="1"/>
    <col min="14596" max="14596" width="9.7109375" style="24" customWidth="1"/>
    <col min="14597" max="14597" width="0" style="24" hidden="1" customWidth="1"/>
    <col min="14598" max="14598" width="4.7109375" style="24" customWidth="1"/>
    <col min="14599" max="14599" width="14.42578125" style="24" customWidth="1"/>
    <col min="14600" max="14600" width="11.28515625" style="24" customWidth="1"/>
    <col min="14601" max="14601" width="10.28515625" style="24" customWidth="1"/>
    <col min="14602" max="14602" width="13" style="24" customWidth="1"/>
    <col min="14603" max="14603" width="8.28515625" style="24" customWidth="1"/>
    <col min="14604" max="14848" width="10" style="24"/>
    <col min="14849" max="14849" width="2.5703125" style="24" customWidth="1"/>
    <col min="14850" max="14850" width="7.28515625" style="24" customWidth="1"/>
    <col min="14851" max="14851" width="23.5703125" style="24" customWidth="1"/>
    <col min="14852" max="14852" width="9.7109375" style="24" customWidth="1"/>
    <col min="14853" max="14853" width="0" style="24" hidden="1" customWidth="1"/>
    <col min="14854" max="14854" width="4.7109375" style="24" customWidth="1"/>
    <col min="14855" max="14855" width="14.42578125" style="24" customWidth="1"/>
    <col min="14856" max="14856" width="11.28515625" style="24" customWidth="1"/>
    <col min="14857" max="14857" width="10.28515625" style="24" customWidth="1"/>
    <col min="14858" max="14858" width="13" style="24" customWidth="1"/>
    <col min="14859" max="14859" width="8.28515625" style="24" customWidth="1"/>
    <col min="14860" max="15104" width="10" style="24"/>
    <col min="15105" max="15105" width="2.5703125" style="24" customWidth="1"/>
    <col min="15106" max="15106" width="7.28515625" style="24" customWidth="1"/>
    <col min="15107" max="15107" width="23.5703125" style="24" customWidth="1"/>
    <col min="15108" max="15108" width="9.7109375" style="24" customWidth="1"/>
    <col min="15109" max="15109" width="0" style="24" hidden="1" customWidth="1"/>
    <col min="15110" max="15110" width="4.7109375" style="24" customWidth="1"/>
    <col min="15111" max="15111" width="14.42578125" style="24" customWidth="1"/>
    <col min="15112" max="15112" width="11.28515625" style="24" customWidth="1"/>
    <col min="15113" max="15113" width="10.28515625" style="24" customWidth="1"/>
    <col min="15114" max="15114" width="13" style="24" customWidth="1"/>
    <col min="15115" max="15115" width="8.28515625" style="24" customWidth="1"/>
    <col min="15116" max="15360" width="10" style="24"/>
    <col min="15361" max="15361" width="2.5703125" style="24" customWidth="1"/>
    <col min="15362" max="15362" width="7.28515625" style="24" customWidth="1"/>
    <col min="15363" max="15363" width="23.5703125" style="24" customWidth="1"/>
    <col min="15364" max="15364" width="9.7109375" style="24" customWidth="1"/>
    <col min="15365" max="15365" width="0" style="24" hidden="1" customWidth="1"/>
    <col min="15366" max="15366" width="4.7109375" style="24" customWidth="1"/>
    <col min="15367" max="15367" width="14.42578125" style="24" customWidth="1"/>
    <col min="15368" max="15368" width="11.28515625" style="24" customWidth="1"/>
    <col min="15369" max="15369" width="10.28515625" style="24" customWidth="1"/>
    <col min="15370" max="15370" width="13" style="24" customWidth="1"/>
    <col min="15371" max="15371" width="8.28515625" style="24" customWidth="1"/>
    <col min="15372" max="15616" width="10" style="24"/>
    <col min="15617" max="15617" width="2.5703125" style="24" customWidth="1"/>
    <col min="15618" max="15618" width="7.28515625" style="24" customWidth="1"/>
    <col min="15619" max="15619" width="23.5703125" style="24" customWidth="1"/>
    <col min="15620" max="15620" width="9.7109375" style="24" customWidth="1"/>
    <col min="15621" max="15621" width="0" style="24" hidden="1" customWidth="1"/>
    <col min="15622" max="15622" width="4.7109375" style="24" customWidth="1"/>
    <col min="15623" max="15623" width="14.42578125" style="24" customWidth="1"/>
    <col min="15624" max="15624" width="11.28515625" style="24" customWidth="1"/>
    <col min="15625" max="15625" width="10.28515625" style="24" customWidth="1"/>
    <col min="15626" max="15626" width="13" style="24" customWidth="1"/>
    <col min="15627" max="15627" width="8.28515625" style="24" customWidth="1"/>
    <col min="15628" max="15872" width="10" style="24"/>
    <col min="15873" max="15873" width="2.5703125" style="24" customWidth="1"/>
    <col min="15874" max="15874" width="7.28515625" style="24" customWidth="1"/>
    <col min="15875" max="15875" width="23.5703125" style="24" customWidth="1"/>
    <col min="15876" max="15876" width="9.7109375" style="24" customWidth="1"/>
    <col min="15877" max="15877" width="0" style="24" hidden="1" customWidth="1"/>
    <col min="15878" max="15878" width="4.7109375" style="24" customWidth="1"/>
    <col min="15879" max="15879" width="14.42578125" style="24" customWidth="1"/>
    <col min="15880" max="15880" width="11.28515625" style="24" customWidth="1"/>
    <col min="15881" max="15881" width="10.28515625" style="24" customWidth="1"/>
    <col min="15882" max="15882" width="13" style="24" customWidth="1"/>
    <col min="15883" max="15883" width="8.28515625" style="24" customWidth="1"/>
    <col min="15884" max="16128" width="10" style="24"/>
    <col min="16129" max="16129" width="2.5703125" style="24" customWidth="1"/>
    <col min="16130" max="16130" width="7.28515625" style="24" customWidth="1"/>
    <col min="16131" max="16131" width="23.5703125" style="24" customWidth="1"/>
    <col min="16132" max="16132" width="9.7109375" style="24" customWidth="1"/>
    <col min="16133" max="16133" width="0" style="24" hidden="1" customWidth="1"/>
    <col min="16134" max="16134" width="4.7109375" style="24" customWidth="1"/>
    <col min="16135" max="16135" width="14.42578125" style="24" customWidth="1"/>
    <col min="16136" max="16136" width="11.28515625" style="24" customWidth="1"/>
    <col min="16137" max="16137" width="10.28515625" style="24" customWidth="1"/>
    <col min="16138" max="16138" width="13" style="24" customWidth="1"/>
    <col min="16139" max="16139" width="8.28515625" style="24" customWidth="1"/>
    <col min="16140" max="16384" width="10" style="24"/>
  </cols>
  <sheetData>
    <row r="1" spans="2:22" ht="12" customHeight="1" x14ac:dyDescent="0.2">
      <c r="B1" s="26" t="str">
        <f>'6.1_R'!B1</f>
        <v>PacifiCorp</v>
      </c>
      <c r="D1" s="25"/>
      <c r="E1" s="25"/>
      <c r="F1" s="25"/>
      <c r="G1" s="25"/>
      <c r="H1" s="25"/>
      <c r="I1" s="25"/>
      <c r="J1" s="25" t="s">
        <v>178</v>
      </c>
      <c r="K1" s="25" t="s">
        <v>199</v>
      </c>
    </row>
    <row r="2" spans="2:22" ht="12" customHeight="1" x14ac:dyDescent="0.2">
      <c r="B2" s="26" t="str">
        <f>'6.1_R'!B2</f>
        <v>Washington 2023 General Rate Case</v>
      </c>
      <c r="D2" s="25"/>
      <c r="E2" s="25"/>
      <c r="F2" s="25"/>
      <c r="G2" s="25"/>
      <c r="H2" s="25"/>
      <c r="I2" s="25"/>
      <c r="J2" s="25"/>
      <c r="K2" s="25"/>
    </row>
    <row r="3" spans="2:22" ht="12" customHeight="1" x14ac:dyDescent="0.2">
      <c r="B3" s="26" t="s">
        <v>200</v>
      </c>
      <c r="D3" s="25"/>
      <c r="E3" s="25"/>
      <c r="F3" s="25"/>
      <c r="G3" s="25"/>
      <c r="H3" s="25"/>
      <c r="I3" s="25"/>
      <c r="J3" s="25"/>
      <c r="K3" s="25"/>
    </row>
    <row r="4" spans="2:22" ht="12" customHeight="1" x14ac:dyDescent="0.2">
      <c r="D4" s="25"/>
      <c r="E4" s="25"/>
      <c r="F4" s="25"/>
      <c r="G4" s="25"/>
      <c r="H4" s="25"/>
      <c r="I4" s="25"/>
      <c r="J4" s="25"/>
      <c r="K4" s="25"/>
    </row>
    <row r="5" spans="2:22" ht="12" customHeight="1" x14ac:dyDescent="0.2">
      <c r="D5" s="25"/>
      <c r="E5" s="25"/>
      <c r="F5" s="25"/>
      <c r="G5" s="25"/>
      <c r="H5" s="25"/>
      <c r="I5" s="25"/>
      <c r="J5" s="25"/>
      <c r="K5" s="25"/>
    </row>
    <row r="6" spans="2:22" ht="12" customHeight="1" x14ac:dyDescent="0.2">
      <c r="D6" s="25"/>
      <c r="E6" s="25"/>
      <c r="F6" s="25"/>
      <c r="G6" s="25" t="s">
        <v>2</v>
      </c>
      <c r="H6" s="25"/>
      <c r="I6" s="25"/>
      <c r="J6" s="25" t="s">
        <v>3</v>
      </c>
      <c r="K6" s="25"/>
    </row>
    <row r="7" spans="2:22" ht="12" customHeight="1" x14ac:dyDescent="0.2">
      <c r="D7" s="27" t="s">
        <v>4</v>
      </c>
      <c r="E7" s="27"/>
      <c r="F7" s="27" t="s">
        <v>5</v>
      </c>
      <c r="G7" s="27" t="s">
        <v>6</v>
      </c>
      <c r="H7" s="27" t="s">
        <v>7</v>
      </c>
      <c r="I7" s="27" t="s">
        <v>8</v>
      </c>
      <c r="J7" s="27" t="s">
        <v>9</v>
      </c>
      <c r="K7" s="27" t="s">
        <v>10</v>
      </c>
    </row>
    <row r="8" spans="2:22" ht="12" customHeight="1" x14ac:dyDescent="0.2">
      <c r="B8" s="48" t="s">
        <v>144</v>
      </c>
      <c r="D8" s="25"/>
      <c r="E8" s="25"/>
      <c r="F8" s="25"/>
      <c r="G8" s="25"/>
      <c r="H8" s="25"/>
      <c r="I8" s="25"/>
      <c r="J8" s="28"/>
      <c r="K8" s="25"/>
      <c r="U8" s="51"/>
      <c r="V8" s="51"/>
    </row>
    <row r="9" spans="2:22" ht="12" customHeight="1" x14ac:dyDescent="0.2">
      <c r="B9" s="156" t="s">
        <v>145</v>
      </c>
      <c r="C9" s="157"/>
      <c r="D9" s="158" t="s">
        <v>53</v>
      </c>
      <c r="E9" s="158" t="str">
        <f t="shared" ref="E9:E45" si="0">D9&amp;H9</f>
        <v>108SPCAGE</v>
      </c>
      <c r="F9" s="159" t="s">
        <v>176</v>
      </c>
      <c r="G9" s="160">
        <f>SUMIF('6.2.2_R &amp; 6.2.3_R'!$H$12:$H$138,'6.2_R'!E9,'6.2.2_R &amp; 6.2.3_R'!$K$12:$K$138)</f>
        <v>-458861017.79321301</v>
      </c>
      <c r="H9" s="161" t="s">
        <v>14</v>
      </c>
      <c r="I9" s="163">
        <v>0</v>
      </c>
      <c r="J9" s="162">
        <f>G9*I9</f>
        <v>0</v>
      </c>
      <c r="K9" s="25"/>
      <c r="L9" s="29"/>
      <c r="M9" s="30"/>
      <c r="U9" s="13"/>
      <c r="V9" s="13"/>
    </row>
    <row r="10" spans="2:22" ht="12" customHeight="1" x14ac:dyDescent="0.2">
      <c r="B10" s="32" t="s">
        <v>145</v>
      </c>
      <c r="D10" s="25" t="s">
        <v>53</v>
      </c>
      <c r="E10" s="25" t="str">
        <f t="shared" si="0"/>
        <v>108SPCAGW</v>
      </c>
      <c r="F10" s="19" t="s">
        <v>176</v>
      </c>
      <c r="G10" s="28">
        <f>SUMIF('6.2.2_R &amp; 6.2.3_R'!$H$12:$H$138,'6.2_R'!E10,'6.2.2_R &amp; 6.2.3_R'!$K$12:$K$138)</f>
        <v>8.3673262537705013E-9</v>
      </c>
      <c r="H10" s="49" t="s">
        <v>15</v>
      </c>
      <c r="I10" s="20">
        <v>0.22162982918040364</v>
      </c>
      <c r="J10" s="23">
        <f t="shared" ref="J10:J22" si="1">G10*I10</f>
        <v>1.8544490883198628E-9</v>
      </c>
      <c r="K10" s="25"/>
      <c r="L10" s="29"/>
      <c r="M10" s="98"/>
      <c r="U10" s="13"/>
      <c r="V10" s="13"/>
    </row>
    <row r="11" spans="2:22" ht="12" customHeight="1" x14ac:dyDescent="0.2">
      <c r="B11" s="156" t="s">
        <v>145</v>
      </c>
      <c r="C11" s="157"/>
      <c r="D11" s="158" t="s">
        <v>53</v>
      </c>
      <c r="E11" s="158" t="str">
        <f t="shared" si="0"/>
        <v>108SPSG</v>
      </c>
      <c r="F11" s="159" t="s">
        <v>176</v>
      </c>
      <c r="G11" s="160">
        <f>SUMIF('6.2.2_R &amp; 6.2.3_R'!$H$12:$H$138,'6.2_R'!E11,'6.2.2_R &amp; 6.2.3_R'!$K$12:$K$138)</f>
        <v>-3848522.8603171743</v>
      </c>
      <c r="H11" s="161" t="s">
        <v>16</v>
      </c>
      <c r="I11" s="163">
        <v>7.9787774498314715E-2</v>
      </c>
      <c r="J11" s="162">
        <f t="shared" si="1"/>
        <v>-307065.07413059584</v>
      </c>
      <c r="K11" s="25"/>
      <c r="L11" s="29"/>
      <c r="M11" s="98"/>
      <c r="U11" s="13"/>
      <c r="V11" s="13"/>
    </row>
    <row r="12" spans="2:22" ht="12" customHeight="1" x14ac:dyDescent="0.2">
      <c r="B12" s="32" t="s">
        <v>145</v>
      </c>
      <c r="D12" s="25" t="s">
        <v>53</v>
      </c>
      <c r="E12" s="25" t="str">
        <f t="shared" si="0"/>
        <v>108SPJBG</v>
      </c>
      <c r="F12" s="19" t="s">
        <v>176</v>
      </c>
      <c r="G12" s="28">
        <f>SUMIF('6.2.2_R &amp; 6.2.3_R'!$H$12:$H$138,'6.2_R'!E12,'6.2.2_R &amp; 6.2.3_R'!$K$12:$K$138)</f>
        <v>1.505790017738241E-8</v>
      </c>
      <c r="H12" s="49" t="s">
        <v>18</v>
      </c>
      <c r="I12" s="20">
        <v>0.22162982918040364</v>
      </c>
      <c r="J12" s="23">
        <f t="shared" si="1"/>
        <v>3.3372798441288331E-9</v>
      </c>
      <c r="K12" s="25"/>
      <c r="L12" s="29"/>
      <c r="M12" s="98"/>
      <c r="U12" s="13"/>
      <c r="V12" s="13"/>
    </row>
    <row r="13" spans="2:22" ht="12" customHeight="1" x14ac:dyDescent="0.2">
      <c r="B13" s="156" t="s">
        <v>146</v>
      </c>
      <c r="C13" s="157"/>
      <c r="D13" s="158" t="s">
        <v>50</v>
      </c>
      <c r="E13" s="158" t="str">
        <f t="shared" si="0"/>
        <v>108HPSG-P</v>
      </c>
      <c r="F13" s="159" t="s">
        <v>176</v>
      </c>
      <c r="G13" s="160">
        <f>SUMIF('6.2.2_R &amp; 6.2.3_R'!$H$12:$H$138,'6.2_R'!E13,'6.2.2_R &amp; 6.2.3_R'!$K$12:$K$138)</f>
        <v>-34954515.720994473</v>
      </c>
      <c r="H13" s="161" t="s">
        <v>21</v>
      </c>
      <c r="I13" s="163">
        <v>7.9787774498314715E-2</v>
      </c>
      <c r="J13" s="162">
        <f t="shared" si="1"/>
        <v>-2788943.0180445034</v>
      </c>
      <c r="K13" s="25"/>
      <c r="L13" s="29"/>
      <c r="M13" s="98"/>
      <c r="U13" s="13"/>
      <c r="V13" s="13"/>
    </row>
    <row r="14" spans="2:22" ht="12" customHeight="1" x14ac:dyDescent="0.2">
      <c r="B14" s="156" t="s">
        <v>146</v>
      </c>
      <c r="C14" s="157"/>
      <c r="D14" s="158" t="s">
        <v>50</v>
      </c>
      <c r="E14" s="158" t="str">
        <f t="shared" si="0"/>
        <v>108HPSG-U</v>
      </c>
      <c r="F14" s="159" t="s">
        <v>176</v>
      </c>
      <c r="G14" s="160">
        <f>SUMIF('6.2.2_R &amp; 6.2.3_R'!$H$12:$H$138,'6.2_R'!E14,'6.2.2_R &amp; 6.2.3_R'!$K$12:$K$138)</f>
        <v>-15130568.23409225</v>
      </c>
      <c r="H14" s="161" t="s">
        <v>22</v>
      </c>
      <c r="I14" s="163">
        <v>7.9787774498314715E-2</v>
      </c>
      <c r="J14" s="162">
        <f t="shared" si="1"/>
        <v>-1207234.3662931165</v>
      </c>
      <c r="K14" s="25"/>
      <c r="L14" s="29"/>
      <c r="M14" s="30"/>
      <c r="U14" s="13"/>
      <c r="V14" s="13"/>
    </row>
    <row r="15" spans="2:22" ht="12" customHeight="1" x14ac:dyDescent="0.2">
      <c r="B15" s="156" t="s">
        <v>147</v>
      </c>
      <c r="C15" s="157"/>
      <c r="D15" s="158" t="s">
        <v>52</v>
      </c>
      <c r="E15" s="158" t="str">
        <f t="shared" si="0"/>
        <v>108OPCAGE</v>
      </c>
      <c r="F15" s="159" t="s">
        <v>176</v>
      </c>
      <c r="G15" s="160">
        <f>SUMIF('6.2.2_R &amp; 6.2.3_R'!$H$12:$H$138,'6.2_R'!E15,'6.2.2_R &amp; 6.2.3_R'!$K$12:$K$138)</f>
        <v>-64975838.725899339</v>
      </c>
      <c r="H15" s="161" t="s">
        <v>14</v>
      </c>
      <c r="I15" s="163">
        <v>0</v>
      </c>
      <c r="J15" s="162">
        <f t="shared" si="1"/>
        <v>0</v>
      </c>
      <c r="K15" s="25"/>
      <c r="L15" s="29"/>
      <c r="M15" s="30"/>
      <c r="U15" s="13"/>
      <c r="V15" s="13"/>
    </row>
    <row r="16" spans="2:22" ht="12" customHeight="1" x14ac:dyDescent="0.2">
      <c r="B16" s="156" t="s">
        <v>147</v>
      </c>
      <c r="C16" s="157"/>
      <c r="D16" s="158" t="s">
        <v>52</v>
      </c>
      <c r="E16" s="158" t="str">
        <f t="shared" si="0"/>
        <v>108OPCAGW</v>
      </c>
      <c r="F16" s="159" t="s">
        <v>176</v>
      </c>
      <c r="G16" s="160">
        <f>SUMIF('6.2.2_R &amp; 6.2.3_R'!$H$12:$H$138,'6.2_R'!E16,'6.2.2_R &amp; 6.2.3_R'!$K$12:$K$138)</f>
        <v>-39693690.597878128</v>
      </c>
      <c r="H16" s="161" t="s">
        <v>15</v>
      </c>
      <c r="I16" s="163">
        <v>0.22162982918040364</v>
      </c>
      <c r="J16" s="162">
        <f t="shared" si="1"/>
        <v>-8797305.8667475227</v>
      </c>
      <c r="K16" s="25"/>
      <c r="L16" s="29"/>
      <c r="M16" s="30"/>
      <c r="U16" s="13"/>
      <c r="V16" s="13"/>
    </row>
    <row r="17" spans="2:22" ht="12" customHeight="1" x14ac:dyDescent="0.2">
      <c r="B17" s="156" t="s">
        <v>147</v>
      </c>
      <c r="C17" s="157"/>
      <c r="D17" s="158" t="s">
        <v>52</v>
      </c>
      <c r="E17" s="158" t="str">
        <f t="shared" si="0"/>
        <v>108OPSG</v>
      </c>
      <c r="F17" s="159" t="s">
        <v>176</v>
      </c>
      <c r="G17" s="160">
        <f>SUMIF('6.2.2_R &amp; 6.2.3_R'!$H$12:$H$138,'6.2_R'!E17,'6.2.2_R &amp; 6.2.3_R'!$K$12:$K$138)</f>
        <v>83144.232155478443</v>
      </c>
      <c r="H17" s="161" t="s">
        <v>16</v>
      </c>
      <c r="I17" s="163">
        <v>7.9787774498314715E-2</v>
      </c>
      <c r="J17" s="162">
        <f t="shared" si="1"/>
        <v>6633.8932460568412</v>
      </c>
      <c r="K17" s="25"/>
      <c r="L17" s="29"/>
      <c r="M17" s="30"/>
      <c r="U17" s="13"/>
      <c r="V17" s="13"/>
    </row>
    <row r="18" spans="2:22" ht="12" customHeight="1" x14ac:dyDescent="0.2">
      <c r="B18" s="156" t="s">
        <v>148</v>
      </c>
      <c r="C18" s="157"/>
      <c r="D18" s="158" t="s">
        <v>52</v>
      </c>
      <c r="E18" s="158" t="str">
        <f>D18&amp;H18</f>
        <v>108OPSG-W</v>
      </c>
      <c r="F18" s="159" t="s">
        <v>176</v>
      </c>
      <c r="G18" s="160">
        <f>SUMIF('6.2.2_R &amp; 6.2.3_R'!$H$12:$H$138,'6.2_R'!E18,'6.2.2_R &amp; 6.2.3_R'!$K$12:$K$138)</f>
        <v>-286448912.74738014</v>
      </c>
      <c r="H18" s="161" t="s">
        <v>25</v>
      </c>
      <c r="I18" s="163">
        <f>I17</f>
        <v>7.9787774498314715E-2</v>
      </c>
      <c r="J18" s="162">
        <f t="shared" si="1"/>
        <v>-22855121.255575392</v>
      </c>
      <c r="K18" s="25"/>
      <c r="L18" s="29"/>
      <c r="M18" s="30"/>
      <c r="U18" s="13"/>
      <c r="V18" s="13"/>
    </row>
    <row r="19" spans="2:22" ht="12" customHeight="1" x14ac:dyDescent="0.2">
      <c r="B19" s="32" t="s">
        <v>149</v>
      </c>
      <c r="D19" s="25" t="s">
        <v>54</v>
      </c>
      <c r="E19" s="25" t="str">
        <f t="shared" si="0"/>
        <v>108TPCAGE</v>
      </c>
      <c r="F19" s="19" t="s">
        <v>176</v>
      </c>
      <c r="G19" s="28">
        <f>SUMIF('6.2.2_R &amp; 6.2.3_R'!$H$12:$H$138,'6.2_R'!E19,'6.2.2_R &amp; 6.2.3_R'!$K$12:$K$138)</f>
        <v>-5787841.4426406026</v>
      </c>
      <c r="H19" s="49" t="s">
        <v>14</v>
      </c>
      <c r="I19" s="20">
        <v>0</v>
      </c>
      <c r="J19" s="23">
        <f t="shared" si="1"/>
        <v>0</v>
      </c>
      <c r="K19" s="25"/>
      <c r="L19" s="29"/>
      <c r="M19" s="30"/>
      <c r="U19" s="13"/>
      <c r="V19" s="13"/>
    </row>
    <row r="20" spans="2:22" ht="12" customHeight="1" x14ac:dyDescent="0.2">
      <c r="B20" s="156" t="s">
        <v>149</v>
      </c>
      <c r="C20" s="157"/>
      <c r="D20" s="158" t="s">
        <v>54</v>
      </c>
      <c r="E20" s="158" t="str">
        <f t="shared" si="0"/>
        <v>108TPCAGW</v>
      </c>
      <c r="F20" s="159" t="s">
        <v>176</v>
      </c>
      <c r="G20" s="160">
        <f>SUMIF('6.2.2_R &amp; 6.2.3_R'!$H$12:$H$138,'6.2_R'!E20,'6.2.2_R &amp; 6.2.3_R'!$K$12:$K$138)</f>
        <v>-582216.0404491201</v>
      </c>
      <c r="H20" s="161" t="s">
        <v>15</v>
      </c>
      <c r="I20" s="163">
        <v>0.22162982918040364</v>
      </c>
      <c r="J20" s="162">
        <f t="shared" si="1"/>
        <v>-129036.44159082946</v>
      </c>
      <c r="K20" s="25"/>
      <c r="M20" s="169" t="s">
        <v>30</v>
      </c>
      <c r="N20" s="169"/>
      <c r="O20" s="169"/>
      <c r="P20" s="169"/>
      <c r="Q20" s="169"/>
      <c r="R20" s="169"/>
      <c r="U20" s="13"/>
      <c r="V20" s="13"/>
    </row>
    <row r="21" spans="2:22" ht="12" customHeight="1" x14ac:dyDescent="0.2">
      <c r="B21" s="156" t="s">
        <v>149</v>
      </c>
      <c r="C21" s="157"/>
      <c r="D21" s="158" t="s">
        <v>54</v>
      </c>
      <c r="E21" s="158" t="str">
        <f t="shared" si="0"/>
        <v>108TPSG</v>
      </c>
      <c r="F21" s="159" t="s">
        <v>176</v>
      </c>
      <c r="G21" s="160">
        <f>SUMIF('6.2.2_R &amp; 6.2.3_R'!$H$12:$H$138,'6.2_R'!E21,'6.2.2_R &amp; 6.2.3_R'!$K$12:$K$138)</f>
        <v>-222685860.20853376</v>
      </c>
      <c r="H21" s="158" t="s">
        <v>16</v>
      </c>
      <c r="I21" s="163">
        <v>7.9787774498314715E-2</v>
      </c>
      <c r="J21" s="162">
        <f t="shared" si="1"/>
        <v>-17767609.198281724</v>
      </c>
      <c r="K21" s="25"/>
      <c r="M21" s="28">
        <f>'6.2.2_R &amp; 6.2.3_R'!K45</f>
        <v>-14577382.762281567</v>
      </c>
      <c r="N21" s="28">
        <f>'6.2.2_R &amp; 6.2.3_R'!K50</f>
        <v>-15218436.126554221</v>
      </c>
      <c r="O21" s="28">
        <f>'6.2.2_R &amp; 6.2.3_R'!K46</f>
        <v>-49306834.499745607</v>
      </c>
      <c r="P21" s="28">
        <f>'6.2.2_R &amp; 6.2.3_R'!K49</f>
        <v>-132189089.65003991</v>
      </c>
      <c r="Q21" s="28">
        <f>'6.2.2_R &amp; 6.2.3_R'!K47</f>
        <v>-23292657.173713923</v>
      </c>
      <c r="R21" s="28">
        <f>'6.2.2_R &amp; 6.2.3_R'!K48+'6.2.2_R &amp; 6.2.3_R'!K51</f>
        <v>-33593904.255426504</v>
      </c>
      <c r="S21" s="28">
        <f>SUM(M21:R21)</f>
        <v>-268178304.46776173</v>
      </c>
      <c r="U21" s="13"/>
      <c r="V21" s="13"/>
    </row>
    <row r="22" spans="2:22" ht="12" customHeight="1" x14ac:dyDescent="0.2">
      <c r="B22" s="32" t="s">
        <v>149</v>
      </c>
      <c r="D22" s="25" t="s">
        <v>54</v>
      </c>
      <c r="E22" s="25" t="str">
        <f t="shared" si="0"/>
        <v>108TPJBG</v>
      </c>
      <c r="F22" s="19" t="s">
        <v>176</v>
      </c>
      <c r="G22" s="28">
        <f>SUMIF('6.2.2_R &amp; 6.2.3_R'!$H$12:$H$138,'6.2_R'!E22,'6.2.2_R &amp; 6.2.3_R'!$K$12:$K$138)</f>
        <v>0</v>
      </c>
      <c r="H22" s="25" t="s">
        <v>18</v>
      </c>
      <c r="I22" s="20">
        <v>0.22162982918040364</v>
      </c>
      <c r="J22" s="23">
        <f t="shared" si="1"/>
        <v>0</v>
      </c>
      <c r="K22" s="25"/>
      <c r="M22" s="25" t="s">
        <v>31</v>
      </c>
      <c r="N22" s="25" t="s">
        <v>32</v>
      </c>
      <c r="O22" s="25" t="s">
        <v>33</v>
      </c>
      <c r="P22" s="25" t="s">
        <v>34</v>
      </c>
      <c r="Q22" s="25" t="s">
        <v>27</v>
      </c>
      <c r="R22" s="25" t="s">
        <v>35</v>
      </c>
      <c r="S22" s="25" t="s">
        <v>36</v>
      </c>
      <c r="U22" s="13"/>
      <c r="V22" s="13"/>
    </row>
    <row r="23" spans="2:22" ht="12" customHeight="1" x14ac:dyDescent="0.2">
      <c r="B23" s="156" t="s">
        <v>150</v>
      </c>
      <c r="C23" s="157"/>
      <c r="D23" s="158">
        <v>108360</v>
      </c>
      <c r="E23" s="158" t="str">
        <f t="shared" si="0"/>
        <v>108360WA</v>
      </c>
      <c r="F23" s="159" t="s">
        <v>176</v>
      </c>
      <c r="G23" s="160">
        <f>SUM(M23:R23)</f>
        <v>-2421397.0079121371</v>
      </c>
      <c r="H23" s="161" t="s">
        <v>27</v>
      </c>
      <c r="I23" s="163" t="s">
        <v>26</v>
      </c>
      <c r="J23" s="162">
        <f>Q23</f>
        <v>-210310.71286206195</v>
      </c>
      <c r="K23" s="25"/>
      <c r="L23" s="20">
        <v>9.0290562941612532E-3</v>
      </c>
      <c r="M23" s="13">
        <f>$M$21*L23</f>
        <v>-131620.00958217614</v>
      </c>
      <c r="N23" s="5">
        <f>$N$21*L23</f>
        <v>-137408.11649575538</v>
      </c>
      <c r="O23" s="5">
        <f>$O$21*L23</f>
        <v>-445194.18438509532</v>
      </c>
      <c r="P23" s="5">
        <f>$P$21*L23</f>
        <v>-1193542.731924139</v>
      </c>
      <c r="Q23" s="5">
        <f>$Q$21*L23</f>
        <v>-210310.71286206195</v>
      </c>
      <c r="R23" s="5">
        <f>$R$21*L23</f>
        <v>-303321.25266290916</v>
      </c>
      <c r="S23" s="5">
        <f t="shared" ref="S23:S34" si="2">SUM(M23:R23)</f>
        <v>-2421397.0079121371</v>
      </c>
      <c r="U23" s="13"/>
      <c r="V23" s="13"/>
    </row>
    <row r="24" spans="2:22" ht="12" customHeight="1" x14ac:dyDescent="0.2">
      <c r="B24" s="156" t="s">
        <v>150</v>
      </c>
      <c r="C24" s="157"/>
      <c r="D24" s="158">
        <v>108361</v>
      </c>
      <c r="E24" s="158" t="str">
        <f t="shared" si="0"/>
        <v>108361WA</v>
      </c>
      <c r="F24" s="159" t="s">
        <v>176</v>
      </c>
      <c r="G24" s="160">
        <f t="shared" ref="G24:G34" si="3">SUM(M24:R24)</f>
        <v>-4688533.9262383254</v>
      </c>
      <c r="H24" s="161" t="s">
        <v>27</v>
      </c>
      <c r="I24" s="163" t="s">
        <v>26</v>
      </c>
      <c r="J24" s="162">
        <f t="shared" ref="J24:J34" si="4">Q24</f>
        <v>-407223.14807656046</v>
      </c>
      <c r="K24" s="25"/>
      <c r="L24" s="20">
        <v>1.7482897938158694E-2</v>
      </c>
      <c r="M24" s="13">
        <f>$M$21*L24</f>
        <v>-254854.89503844248</v>
      </c>
      <c r="N24" s="5">
        <f t="shared" ref="N24:N34" si="5">$N$21*L24</f>
        <v>-266062.36557893455</v>
      </c>
      <c r="O24" s="5">
        <f t="shared" ref="O24:O34" si="6">$O$21*L24</f>
        <v>-862026.35521273443</v>
      </c>
      <c r="P24" s="5">
        <f t="shared" ref="P24:P34" si="7">$P$21*L24</f>
        <v>-2311048.3628897574</v>
      </c>
      <c r="Q24" s="5">
        <f t="shared" ref="Q24:Q34" si="8">$Q$21*L24</f>
        <v>-407223.14807656046</v>
      </c>
      <c r="R24" s="5">
        <f t="shared" ref="R24:R34" si="9">$R$21*L24</f>
        <v>-587318.79944189661</v>
      </c>
      <c r="S24" s="5">
        <f t="shared" si="2"/>
        <v>-4688533.9262383254</v>
      </c>
      <c r="U24" s="13"/>
      <c r="V24" s="13"/>
    </row>
    <row r="25" spans="2:22" ht="12" customHeight="1" x14ac:dyDescent="0.2">
      <c r="B25" s="156" t="s">
        <v>150</v>
      </c>
      <c r="C25" s="157"/>
      <c r="D25" s="158">
        <v>108362</v>
      </c>
      <c r="E25" s="158" t="str">
        <f t="shared" si="0"/>
        <v>108362WA</v>
      </c>
      <c r="F25" s="159" t="s">
        <v>176</v>
      </c>
      <c r="G25" s="160">
        <f t="shared" si="3"/>
        <v>-38797550.234122783</v>
      </c>
      <c r="H25" s="161" t="s">
        <v>27</v>
      </c>
      <c r="I25" s="163" t="s">
        <v>26</v>
      </c>
      <c r="J25" s="162">
        <f t="shared" si="4"/>
        <v>-3369765.6437081462</v>
      </c>
      <c r="L25" s="31">
        <v>0.14467072685511262</v>
      </c>
      <c r="M25" s="13">
        <f>$M$21*L25</f>
        <v>-2108920.5598644638</v>
      </c>
      <c r="N25" s="5">
        <f t="shared" si="5"/>
        <v>-2201662.2160267038</v>
      </c>
      <c r="O25" s="5">
        <f t="shared" si="6"/>
        <v>-7133255.5860029403</v>
      </c>
      <c r="P25" s="5">
        <f t="shared" si="7"/>
        <v>-19123891.681986917</v>
      </c>
      <c r="Q25" s="5">
        <f t="shared" si="8"/>
        <v>-3369765.6437081462</v>
      </c>
      <c r="R25" s="5">
        <f t="shared" si="9"/>
        <v>-4860054.5465336135</v>
      </c>
      <c r="S25" s="5">
        <f t="shared" si="2"/>
        <v>-38797550.234122783</v>
      </c>
      <c r="U25" s="13"/>
      <c r="V25" s="13"/>
    </row>
    <row r="26" spans="2:22" ht="12" customHeight="1" x14ac:dyDescent="0.2">
      <c r="B26" s="156" t="s">
        <v>150</v>
      </c>
      <c r="C26" s="157"/>
      <c r="D26" s="158">
        <v>108364</v>
      </c>
      <c r="E26" s="158" t="str">
        <f t="shared" si="0"/>
        <v>108364WA</v>
      </c>
      <c r="F26" s="159" t="s">
        <v>176</v>
      </c>
      <c r="G26" s="160">
        <f t="shared" si="3"/>
        <v>-47666777.383011207</v>
      </c>
      <c r="H26" s="161" t="s">
        <v>27</v>
      </c>
      <c r="I26" s="163" t="s">
        <v>26</v>
      </c>
      <c r="J26" s="162">
        <f t="shared" si="4"/>
        <v>-4140103.3777200654</v>
      </c>
      <c r="L26" s="31">
        <v>0.17774285461910408</v>
      </c>
      <c r="M26" s="13">
        <f>$M$21*L26</f>
        <v>-2591025.6250432464</v>
      </c>
      <c r="N26" s="5">
        <f t="shared" si="5"/>
        <v>-2704968.2799722482</v>
      </c>
      <c r="O26" s="5">
        <f t="shared" si="6"/>
        <v>-8763937.516216509</v>
      </c>
      <c r="P26" s="5">
        <f t="shared" si="7"/>
        <v>-23495666.143898759</v>
      </c>
      <c r="Q26" s="5">
        <f t="shared" si="8"/>
        <v>-4140103.3777200654</v>
      </c>
      <c r="R26" s="5">
        <f t="shared" si="9"/>
        <v>-5971076.4401603751</v>
      </c>
      <c r="S26" s="5">
        <f t="shared" si="2"/>
        <v>-47666777.383011207</v>
      </c>
      <c r="U26" s="13"/>
      <c r="V26" s="13"/>
    </row>
    <row r="27" spans="2:22" ht="12" customHeight="1" x14ac:dyDescent="0.2">
      <c r="B27" s="156" t="s">
        <v>150</v>
      </c>
      <c r="C27" s="157"/>
      <c r="D27" s="158">
        <v>108365</v>
      </c>
      <c r="E27" s="158" t="str">
        <f t="shared" si="0"/>
        <v>108365WA</v>
      </c>
      <c r="F27" s="159" t="s">
        <v>176</v>
      </c>
      <c r="G27" s="160">
        <f t="shared" si="3"/>
        <v>-29815315.089626119</v>
      </c>
      <c r="H27" s="161" t="s">
        <v>27</v>
      </c>
      <c r="I27" s="163" t="s">
        <v>26</v>
      </c>
      <c r="J27" s="162">
        <f t="shared" si="4"/>
        <v>-2589612.5873687351</v>
      </c>
      <c r="L27" s="20">
        <v>0.11117720782372342</v>
      </c>
      <c r="M27" s="13">
        <f t="shared" ref="M27:M34" si="10">$M$21*L27</f>
        <v>-1620672.7128881412</v>
      </c>
      <c r="N27" s="5">
        <f t="shared" si="5"/>
        <v>-1691943.235993979</v>
      </c>
      <c r="O27" s="5">
        <f t="shared" si="6"/>
        <v>-5481796.186308153</v>
      </c>
      <c r="P27" s="5">
        <f t="shared" si="7"/>
        <v>-14696413.892051294</v>
      </c>
      <c r="Q27" s="5">
        <f t="shared" si="8"/>
        <v>-2589612.5873687351</v>
      </c>
      <c r="R27" s="5">
        <f t="shared" si="9"/>
        <v>-3734876.4750158191</v>
      </c>
      <c r="S27" s="5">
        <f t="shared" si="2"/>
        <v>-29815315.089626119</v>
      </c>
      <c r="U27" s="13"/>
      <c r="V27" s="13"/>
    </row>
    <row r="28" spans="2:22" ht="12" customHeight="1" x14ac:dyDescent="0.2">
      <c r="B28" s="156" t="s">
        <v>150</v>
      </c>
      <c r="C28" s="157"/>
      <c r="D28" s="158">
        <v>108366</v>
      </c>
      <c r="E28" s="158" t="str">
        <f t="shared" si="0"/>
        <v>108366WA</v>
      </c>
      <c r="F28" s="159" t="s">
        <v>176</v>
      </c>
      <c r="G28" s="160">
        <f t="shared" si="3"/>
        <v>-15010080.715123456</v>
      </c>
      <c r="H28" s="161" t="s">
        <v>27</v>
      </c>
      <c r="I28" s="163" t="s">
        <v>26</v>
      </c>
      <c r="J28" s="162">
        <f t="shared" si="4"/>
        <v>-1303702.2698052537</v>
      </c>
      <c r="K28" s="25"/>
      <c r="L28" s="20">
        <v>5.5970525822038854E-2</v>
      </c>
      <c r="M28" s="13">
        <f t="shared" si="10"/>
        <v>-815903.77831402456</v>
      </c>
      <c r="N28" s="5">
        <f t="shared" si="5"/>
        <v>-851783.87219235196</v>
      </c>
      <c r="O28" s="5">
        <f t="shared" si="6"/>
        <v>-2759729.4535710076</v>
      </c>
      <c r="P28" s="5">
        <f t="shared" si="7"/>
        <v>-7398692.8556493679</v>
      </c>
      <c r="Q28" s="5">
        <f t="shared" si="8"/>
        <v>-1303702.2698052537</v>
      </c>
      <c r="R28" s="5">
        <f t="shared" si="9"/>
        <v>-1880268.48559145</v>
      </c>
      <c r="S28" s="5">
        <f t="shared" si="2"/>
        <v>-15010080.715123456</v>
      </c>
      <c r="U28" s="13"/>
      <c r="V28" s="13"/>
    </row>
    <row r="29" spans="2:22" ht="12" customHeight="1" x14ac:dyDescent="0.2">
      <c r="B29" s="156" t="s">
        <v>150</v>
      </c>
      <c r="C29" s="157"/>
      <c r="D29" s="158">
        <v>108367</v>
      </c>
      <c r="E29" s="158" t="str">
        <f t="shared" si="0"/>
        <v>108367WA</v>
      </c>
      <c r="F29" s="159" t="s">
        <v>176</v>
      </c>
      <c r="G29" s="160">
        <f t="shared" si="3"/>
        <v>-34609118.180427834</v>
      </c>
      <c r="H29" s="161" t="s">
        <v>27</v>
      </c>
      <c r="I29" s="163" t="s">
        <v>26</v>
      </c>
      <c r="J29" s="162">
        <f t="shared" si="4"/>
        <v>-3005978.9007211165</v>
      </c>
      <c r="K29" s="25"/>
      <c r="L29" s="20">
        <v>0.12905263999306202</v>
      </c>
      <c r="M29" s="13">
        <f t="shared" si="10"/>
        <v>-1881249.7296617911</v>
      </c>
      <c r="N29" s="5">
        <f t="shared" si="5"/>
        <v>-1963979.3586976111</v>
      </c>
      <c r="O29" s="5">
        <f t="shared" si="6"/>
        <v>-6363177.1618931601</v>
      </c>
      <c r="P29" s="5">
        <f t="shared" si="7"/>
        <v>-17059350.9976172</v>
      </c>
      <c r="Q29" s="5">
        <f t="shared" si="8"/>
        <v>-3005978.9007211165</v>
      </c>
      <c r="R29" s="5">
        <f t="shared" si="9"/>
        <v>-4335382.0318369512</v>
      </c>
      <c r="S29" s="5">
        <f t="shared" si="2"/>
        <v>-34609118.180427834</v>
      </c>
      <c r="U29" s="13"/>
      <c r="V29" s="13"/>
    </row>
    <row r="30" spans="2:22" ht="12" customHeight="1" x14ac:dyDescent="0.2">
      <c r="B30" s="156" t="s">
        <v>150</v>
      </c>
      <c r="C30" s="157"/>
      <c r="D30" s="158">
        <v>108368</v>
      </c>
      <c r="E30" s="158" t="str">
        <f t="shared" si="0"/>
        <v>108368WA</v>
      </c>
      <c r="F30" s="159" t="s">
        <v>176</v>
      </c>
      <c r="G30" s="160">
        <f t="shared" si="3"/>
        <v>-51554379.541542985</v>
      </c>
      <c r="H30" s="161" t="s">
        <v>27</v>
      </c>
      <c r="I30" s="163" t="s">
        <v>26</v>
      </c>
      <c r="J30" s="162">
        <f t="shared" si="4"/>
        <v>-4477761.5059052873</v>
      </c>
      <c r="K30" s="25"/>
      <c r="L30" s="20">
        <v>0.19223918819182648</v>
      </c>
      <c r="M30" s="13">
        <f t="shared" si="10"/>
        <v>-2802344.2281825333</v>
      </c>
      <c r="N30" s="5">
        <f t="shared" si="5"/>
        <v>-2925579.8065179475</v>
      </c>
      <c r="O30" s="5">
        <f t="shared" si="6"/>
        <v>-9478705.8365398385</v>
      </c>
      <c r="P30" s="5">
        <f t="shared" si="7"/>
        <v>-25411923.282140244</v>
      </c>
      <c r="Q30" s="5">
        <f t="shared" si="8"/>
        <v>-4477761.5059052873</v>
      </c>
      <c r="R30" s="5">
        <f t="shared" si="9"/>
        <v>-6458064.8822571356</v>
      </c>
      <c r="S30" s="5">
        <f t="shared" si="2"/>
        <v>-51554379.541542985</v>
      </c>
      <c r="U30" s="13"/>
      <c r="V30" s="13"/>
    </row>
    <row r="31" spans="2:22" ht="12" customHeight="1" x14ac:dyDescent="0.2">
      <c r="B31" s="156" t="s">
        <v>150</v>
      </c>
      <c r="C31" s="157"/>
      <c r="D31" s="158">
        <v>108369</v>
      </c>
      <c r="E31" s="158" t="str">
        <f t="shared" si="0"/>
        <v>108369WA</v>
      </c>
      <c r="F31" s="159" t="s">
        <v>176</v>
      </c>
      <c r="G31" s="160">
        <f t="shared" si="3"/>
        <v>-32441122.076504622</v>
      </c>
      <c r="H31" s="161" t="s">
        <v>27</v>
      </c>
      <c r="I31" s="163" t="s">
        <v>26</v>
      </c>
      <c r="J31" s="162">
        <f t="shared" si="4"/>
        <v>-2817677.3522313829</v>
      </c>
      <c r="K31" s="25"/>
      <c r="L31" s="20">
        <v>0.1209684808056665</v>
      </c>
      <c r="M31" s="13">
        <f t="shared" si="10"/>
        <v>-1763403.8468759113</v>
      </c>
      <c r="N31" s="5">
        <f t="shared" si="5"/>
        <v>-1840951.0984673358</v>
      </c>
      <c r="O31" s="5">
        <f t="shared" si="6"/>
        <v>-5964572.8627706515</v>
      </c>
      <c r="P31" s="5">
        <f t="shared" si="7"/>
        <v>-15990713.354049381</v>
      </c>
      <c r="Q31" s="5">
        <f t="shared" si="8"/>
        <v>-2817677.3522313829</v>
      </c>
      <c r="R31" s="5">
        <f t="shared" si="9"/>
        <v>-4063803.5621099588</v>
      </c>
      <c r="S31" s="5">
        <f t="shared" si="2"/>
        <v>-32441122.076504622</v>
      </c>
      <c r="U31" s="13"/>
      <c r="V31" s="13"/>
    </row>
    <row r="32" spans="2:22" ht="12" customHeight="1" x14ac:dyDescent="0.2">
      <c r="B32" s="156" t="s">
        <v>150</v>
      </c>
      <c r="C32" s="157"/>
      <c r="D32" s="158">
        <v>108370</v>
      </c>
      <c r="E32" s="158" t="str">
        <f t="shared" si="0"/>
        <v>108370WA</v>
      </c>
      <c r="F32" s="159" t="s">
        <v>176</v>
      </c>
      <c r="G32" s="160">
        <f t="shared" si="3"/>
        <v>-8800029.9983039852</v>
      </c>
      <c r="H32" s="161" t="s">
        <v>27</v>
      </c>
      <c r="I32" s="163" t="s">
        <v>26</v>
      </c>
      <c r="J32" s="162">
        <f t="shared" si="4"/>
        <v>-764327.6076179893</v>
      </c>
      <c r="K32" s="25"/>
      <c r="L32" s="20">
        <v>3.2814101109964529E-2</v>
      </c>
      <c r="M32" s="13">
        <f t="shared" si="10"/>
        <v>-478343.71188016137</v>
      </c>
      <c r="N32" s="5">
        <f t="shared" si="5"/>
        <v>-499379.30179228715</v>
      </c>
      <c r="O32" s="5">
        <f t="shared" si="6"/>
        <v>-1617959.4526869396</v>
      </c>
      <c r="P32" s="5">
        <f t="shared" si="7"/>
        <v>-4337666.1534105754</v>
      </c>
      <c r="Q32" s="5">
        <f t="shared" si="8"/>
        <v>-764327.6076179893</v>
      </c>
      <c r="R32" s="5">
        <f t="shared" si="9"/>
        <v>-1102353.7709160328</v>
      </c>
      <c r="S32" s="5">
        <f t="shared" si="2"/>
        <v>-8800029.9983039852</v>
      </c>
      <c r="U32" s="13"/>
      <c r="V32" s="13"/>
    </row>
    <row r="33" spans="2:22" ht="12" customHeight="1" x14ac:dyDescent="0.2">
      <c r="B33" s="156" t="s">
        <v>150</v>
      </c>
      <c r="C33" s="157"/>
      <c r="D33" s="158">
        <v>108371</v>
      </c>
      <c r="E33" s="158" t="str">
        <f t="shared" si="0"/>
        <v>108371WA</v>
      </c>
      <c r="F33" s="159" t="s">
        <v>176</v>
      </c>
      <c r="G33" s="160">
        <f t="shared" si="3"/>
        <v>-290676.01524450147</v>
      </c>
      <c r="H33" s="161" t="s">
        <v>27</v>
      </c>
      <c r="I33" s="163" t="s">
        <v>26</v>
      </c>
      <c r="J33" s="162">
        <f t="shared" si="4"/>
        <v>-25246.698405184841</v>
      </c>
      <c r="K33" s="25"/>
      <c r="L33" s="20">
        <v>1.0838908681348764E-3</v>
      </c>
      <c r="M33" s="13">
        <f t="shared" si="10"/>
        <v>-15800.29205734375</v>
      </c>
      <c r="N33" s="5">
        <f t="shared" si="5"/>
        <v>-16495.12394486602</v>
      </c>
      <c r="O33" s="5">
        <f t="shared" si="6"/>
        <v>-53443.22765091194</v>
      </c>
      <c r="P33" s="5">
        <f t="shared" si="7"/>
        <v>-143278.54713874077</v>
      </c>
      <c r="Q33" s="5">
        <f t="shared" si="8"/>
        <v>-25246.698405184841</v>
      </c>
      <c r="R33" s="5">
        <f t="shared" si="9"/>
        <v>-36412.126047454149</v>
      </c>
      <c r="S33" s="5">
        <f t="shared" si="2"/>
        <v>-290676.01524450147</v>
      </c>
      <c r="U33" s="13"/>
      <c r="V33" s="13"/>
    </row>
    <row r="34" spans="2:22" ht="12" customHeight="1" x14ac:dyDescent="0.2">
      <c r="B34" s="156" t="s">
        <v>150</v>
      </c>
      <c r="C34" s="157"/>
      <c r="D34" s="158">
        <v>108373</v>
      </c>
      <c r="E34" s="158" t="str">
        <f t="shared" si="0"/>
        <v>108373WA</v>
      </c>
      <c r="F34" s="159" t="s">
        <v>176</v>
      </c>
      <c r="G34" s="160">
        <f t="shared" si="3"/>
        <v>-2083324.2997038311</v>
      </c>
      <c r="H34" s="161" t="s">
        <v>27</v>
      </c>
      <c r="I34" s="163" t="s">
        <v>26</v>
      </c>
      <c r="J34" s="162">
        <f t="shared" si="4"/>
        <v>-180947.3692921435</v>
      </c>
      <c r="K34" s="25"/>
      <c r="L34" s="20">
        <v>7.7684296790468815E-3</v>
      </c>
      <c r="M34" s="13">
        <f t="shared" si="10"/>
        <v>-113243.37289333454</v>
      </c>
      <c r="N34" s="5">
        <f t="shared" si="5"/>
        <v>-118223.35087420307</v>
      </c>
      <c r="O34" s="5">
        <f t="shared" si="6"/>
        <v>-383036.67650767649</v>
      </c>
      <c r="P34" s="5">
        <f t="shared" si="7"/>
        <v>-1026901.647283559</v>
      </c>
      <c r="Q34" s="5">
        <f t="shared" si="8"/>
        <v>-180947.3692921435</v>
      </c>
      <c r="R34" s="5">
        <f t="shared" si="9"/>
        <v>-260971.88285291457</v>
      </c>
      <c r="S34" s="5">
        <f t="shared" si="2"/>
        <v>-2083324.2997038311</v>
      </c>
      <c r="U34" s="13"/>
      <c r="V34" s="13"/>
    </row>
    <row r="35" spans="2:22" ht="12" customHeight="1" x14ac:dyDescent="0.2">
      <c r="B35" s="156" t="s">
        <v>151</v>
      </c>
      <c r="C35" s="157"/>
      <c r="D35" s="158" t="s">
        <v>49</v>
      </c>
      <c r="E35" s="158" t="str">
        <f t="shared" si="0"/>
        <v>108GPCA</v>
      </c>
      <c r="F35" s="159" t="s">
        <v>176</v>
      </c>
      <c r="G35" s="160">
        <f>SUMIF('6.2.2_R &amp; 6.2.3_R'!$H$12:$H$138,'6.2_R'!E35,'6.2.2_R &amp; 6.2.3_R'!$K$12:$K$138)</f>
        <v>-659171.69483020343</v>
      </c>
      <c r="H35" s="158" t="s">
        <v>31</v>
      </c>
      <c r="I35" s="163" t="s">
        <v>26</v>
      </c>
      <c r="J35" s="162">
        <v>0</v>
      </c>
      <c r="K35" s="25"/>
      <c r="L35" s="141">
        <f>SUM(L23:L34)</f>
        <v>1.0000000000000002</v>
      </c>
      <c r="M35" s="6">
        <f>SUM(M23:M34)</f>
        <v>-14577382.762281569</v>
      </c>
      <c r="N35" s="6">
        <f t="shared" ref="N35:S35" si="11">SUM(N23:N34)</f>
        <v>-15218436.126554221</v>
      </c>
      <c r="O35" s="6">
        <f t="shared" si="11"/>
        <v>-49306834.499745615</v>
      </c>
      <c r="P35" s="6">
        <f t="shared" si="11"/>
        <v>-132189089.65003991</v>
      </c>
      <c r="Q35" s="6">
        <f t="shared" si="11"/>
        <v>-23292657.173713926</v>
      </c>
      <c r="R35" s="6">
        <f t="shared" si="11"/>
        <v>-33593904.255426504</v>
      </c>
      <c r="S35" s="6">
        <f t="shared" si="11"/>
        <v>-268178304.46776181</v>
      </c>
      <c r="U35" s="13"/>
      <c r="V35" s="13"/>
    </row>
    <row r="36" spans="2:22" ht="12" customHeight="1" x14ac:dyDescent="0.2">
      <c r="B36" s="156" t="s">
        <v>151</v>
      </c>
      <c r="C36" s="157"/>
      <c r="D36" s="158" t="s">
        <v>49</v>
      </c>
      <c r="E36" s="158" t="str">
        <f t="shared" si="0"/>
        <v>108GPOR</v>
      </c>
      <c r="F36" s="159" t="s">
        <v>176</v>
      </c>
      <c r="G36" s="160">
        <f>SUMIF('6.2.2_R &amp; 6.2.3_R'!$H$12:$H$138,'6.2_R'!E36,'6.2.2_R &amp; 6.2.3_R'!$K$12:$K$138)</f>
        <v>-5007345.2268997431</v>
      </c>
      <c r="H36" s="158" t="s">
        <v>33</v>
      </c>
      <c r="I36" s="163" t="s">
        <v>26</v>
      </c>
      <c r="J36" s="162">
        <v>0</v>
      </c>
      <c r="K36" s="25"/>
      <c r="M36" s="32"/>
      <c r="N36" s="32"/>
      <c r="S36" s="5"/>
      <c r="U36" s="13"/>
      <c r="V36" s="13"/>
    </row>
    <row r="37" spans="2:22" ht="12" customHeight="1" x14ac:dyDescent="0.2">
      <c r="B37" s="156" t="s">
        <v>151</v>
      </c>
      <c r="C37" s="157"/>
      <c r="D37" s="158" t="s">
        <v>49</v>
      </c>
      <c r="E37" s="158" t="str">
        <f t="shared" si="0"/>
        <v>108GPWA</v>
      </c>
      <c r="F37" s="159" t="s">
        <v>176</v>
      </c>
      <c r="G37" s="160">
        <f>SUMIF('6.2.2_R &amp; 6.2.3_R'!$H$12:$H$138,'6.2_R'!E37,'6.2.2_R &amp; 6.2.3_R'!$K$12:$K$138)</f>
        <v>-1541446.2814927213</v>
      </c>
      <c r="H37" s="158" t="s">
        <v>27</v>
      </c>
      <c r="I37" s="163" t="s">
        <v>26</v>
      </c>
      <c r="J37" s="162">
        <f>G37</f>
        <v>-1541446.2814927213</v>
      </c>
      <c r="K37" s="25"/>
      <c r="S37" s="5"/>
      <c r="U37" s="13"/>
      <c r="V37" s="13"/>
    </row>
    <row r="38" spans="2:22" ht="12" customHeight="1" x14ac:dyDescent="0.2">
      <c r="B38" s="156" t="s">
        <v>151</v>
      </c>
      <c r="C38" s="157"/>
      <c r="D38" s="158" t="s">
        <v>49</v>
      </c>
      <c r="E38" s="158" t="s">
        <v>219</v>
      </c>
      <c r="F38" s="159" t="s">
        <v>176</v>
      </c>
      <c r="G38" s="160">
        <f>SUMIF('6.2.2_R &amp; 6.2.3_R'!$H$12:$H$138,'6.2_R'!E38,'6.2.2_R &amp; 6.2.3_R'!$K$12:$K$138)</f>
        <v>-5055186.3045997731</v>
      </c>
      <c r="H38" s="158" t="s">
        <v>212</v>
      </c>
      <c r="I38" s="163" t="s">
        <v>26</v>
      </c>
      <c r="J38" s="162">
        <v>0</v>
      </c>
      <c r="K38" s="25"/>
      <c r="S38" s="5"/>
      <c r="U38" s="13"/>
      <c r="V38" s="13"/>
    </row>
    <row r="39" spans="2:22" ht="12" customHeight="1" x14ac:dyDescent="0.2">
      <c r="B39" s="156" t="s">
        <v>151</v>
      </c>
      <c r="C39" s="157"/>
      <c r="D39" s="158" t="s">
        <v>49</v>
      </c>
      <c r="E39" s="158" t="str">
        <f t="shared" si="0"/>
        <v>108GPUT</v>
      </c>
      <c r="F39" s="159" t="s">
        <v>176</v>
      </c>
      <c r="G39" s="160">
        <f>SUMIF('6.2.2_R &amp; 6.2.3_R'!$H$12:$H$138,'6.2_R'!E39,'6.2.2_R &amp; 6.2.3_R'!$K$12:$K$138)</f>
        <v>-15192720.636524707</v>
      </c>
      <c r="H39" s="158" t="s">
        <v>34</v>
      </c>
      <c r="I39" s="163" t="s">
        <v>26</v>
      </c>
      <c r="J39" s="162">
        <v>0</v>
      </c>
      <c r="K39" s="25"/>
      <c r="S39" s="5"/>
      <c r="U39" s="13"/>
      <c r="V39" s="13"/>
    </row>
    <row r="40" spans="2:22" ht="12" customHeight="1" x14ac:dyDescent="0.2">
      <c r="B40" s="156" t="s">
        <v>151</v>
      </c>
      <c r="C40" s="157"/>
      <c r="D40" s="158" t="s">
        <v>49</v>
      </c>
      <c r="E40" s="158" t="str">
        <f t="shared" si="0"/>
        <v>108GPID</v>
      </c>
      <c r="F40" s="159" t="s">
        <v>176</v>
      </c>
      <c r="G40" s="160">
        <f>SUMIF('6.2.2_R &amp; 6.2.3_R'!$H$12:$H$138,'6.2_R'!E40,'6.2.2_R &amp; 6.2.3_R'!$K$12:$K$138)</f>
        <v>-3822006.5791426562</v>
      </c>
      <c r="H40" s="158" t="s">
        <v>32</v>
      </c>
      <c r="I40" s="163" t="s">
        <v>26</v>
      </c>
      <c r="J40" s="162">
        <v>0</v>
      </c>
      <c r="U40" s="13"/>
      <c r="V40" s="13"/>
    </row>
    <row r="41" spans="2:22" ht="12" customHeight="1" x14ac:dyDescent="0.2">
      <c r="B41" s="156" t="s">
        <v>151</v>
      </c>
      <c r="C41" s="157"/>
      <c r="D41" s="158" t="s">
        <v>49</v>
      </c>
      <c r="E41" s="158" t="s">
        <v>220</v>
      </c>
      <c r="F41" s="159" t="s">
        <v>176</v>
      </c>
      <c r="G41" s="160">
        <f>SUMIF('6.2.2_R &amp; 6.2.3_R'!$H$12:$H$138,'6.2_R'!E41,'6.2.2_R &amp; 6.2.3_R'!$K$12:$K$138)</f>
        <v>-1086227.6067446731</v>
      </c>
      <c r="H41" s="158" t="s">
        <v>212</v>
      </c>
      <c r="I41" s="163" t="s">
        <v>26</v>
      </c>
      <c r="J41" s="162">
        <v>0</v>
      </c>
      <c r="U41" s="13"/>
      <c r="V41" s="13"/>
    </row>
    <row r="42" spans="2:22" ht="12" customHeight="1" x14ac:dyDescent="0.2">
      <c r="B42" s="156" t="s">
        <v>151</v>
      </c>
      <c r="C42" s="157"/>
      <c r="D42" s="158" t="s">
        <v>49</v>
      </c>
      <c r="E42" s="158" t="str">
        <f t="shared" si="0"/>
        <v>108GPCAGE</v>
      </c>
      <c r="F42" s="159" t="s">
        <v>176</v>
      </c>
      <c r="G42" s="160">
        <f>SUMIF('6.2.2_R &amp; 6.2.3_R'!$H$12:$H$138,'6.2_R'!E42,'6.2.2_R &amp; 6.2.3_R'!$K$12:$K$138)</f>
        <v>-2149968.7548545003</v>
      </c>
      <c r="H42" s="161" t="s">
        <v>14</v>
      </c>
      <c r="I42" s="163">
        <v>0</v>
      </c>
      <c r="J42" s="162">
        <f t="shared" ref="J42:J49" si="12">G42*I42</f>
        <v>0</v>
      </c>
      <c r="U42" s="13"/>
      <c r="V42" s="13"/>
    </row>
    <row r="43" spans="2:22" ht="12" customHeight="1" x14ac:dyDescent="0.2">
      <c r="B43" s="156" t="s">
        <v>151</v>
      </c>
      <c r="C43" s="157"/>
      <c r="D43" s="158" t="s">
        <v>49</v>
      </c>
      <c r="E43" s="158" t="str">
        <f t="shared" si="0"/>
        <v>108GPCAGW</v>
      </c>
      <c r="F43" s="159" t="s">
        <v>176</v>
      </c>
      <c r="G43" s="160">
        <f>SUMIF('6.2.2_R &amp; 6.2.3_R'!$H$12:$H$138,'6.2_R'!E43,'6.2.2_R &amp; 6.2.3_R'!$K$12:$K$138)</f>
        <v>-18752.291582990438</v>
      </c>
      <c r="H43" s="161" t="s">
        <v>15</v>
      </c>
      <c r="I43" s="163">
        <v>0.22162982918040364</v>
      </c>
      <c r="J43" s="162">
        <f t="shared" si="12"/>
        <v>-4156.0671802792913</v>
      </c>
      <c r="U43" s="13"/>
      <c r="V43" s="13"/>
    </row>
    <row r="44" spans="2:22" ht="12" customHeight="1" x14ac:dyDescent="0.2">
      <c r="B44" s="156" t="s">
        <v>151</v>
      </c>
      <c r="C44" s="157"/>
      <c r="D44" s="158" t="s">
        <v>49</v>
      </c>
      <c r="E44" s="158" t="str">
        <f t="shared" si="0"/>
        <v>108GPSG</v>
      </c>
      <c r="F44" s="159" t="s">
        <v>176</v>
      </c>
      <c r="G44" s="160">
        <f>SUMIF('6.2.2_R &amp; 6.2.3_R'!$H$12:$H$138,'6.2_R'!E44,'6.2.2_R &amp; 6.2.3_R'!$K$12:$K$138)</f>
        <v>-10629760.255806357</v>
      </c>
      <c r="H44" s="158" t="s">
        <v>16</v>
      </c>
      <c r="I44" s="163">
        <v>7.9787774498314715E-2</v>
      </c>
      <c r="J44" s="162">
        <f t="shared" si="12"/>
        <v>-848124.91426142573</v>
      </c>
      <c r="K44" s="25"/>
      <c r="U44" s="13"/>
      <c r="V44" s="13"/>
    </row>
    <row r="45" spans="2:22" ht="12" customHeight="1" x14ac:dyDescent="0.2">
      <c r="B45" s="156" t="s">
        <v>151</v>
      </c>
      <c r="C45" s="157"/>
      <c r="D45" s="158" t="s">
        <v>49</v>
      </c>
      <c r="E45" s="158" t="str">
        <f t="shared" si="0"/>
        <v>108GPSO</v>
      </c>
      <c r="F45" s="159" t="s">
        <v>176</v>
      </c>
      <c r="G45" s="160">
        <f>SUMIF('6.2.2_R &amp; 6.2.3_R'!$H$12:$H$138,'6.2_R'!E45,'6.2.2_R &amp; 6.2.3_R'!$K$12:$K$138)</f>
        <v>-10975266.654132798</v>
      </c>
      <c r="H45" s="158" t="s">
        <v>42</v>
      </c>
      <c r="I45" s="163">
        <v>7.0845810240555085E-2</v>
      </c>
      <c r="J45" s="162">
        <f t="shared" si="12"/>
        <v>-777551.6587181841</v>
      </c>
      <c r="K45" s="25"/>
      <c r="U45" s="13"/>
      <c r="V45" s="13"/>
    </row>
    <row r="46" spans="2:22" ht="12" customHeight="1" x14ac:dyDescent="0.2">
      <c r="B46" s="156" t="s">
        <v>151</v>
      </c>
      <c r="C46" s="157"/>
      <c r="D46" s="158" t="s">
        <v>49</v>
      </c>
      <c r="E46" s="158" t="str">
        <f>D46&amp;H46</f>
        <v>108GPJBG</v>
      </c>
      <c r="F46" s="159" t="s">
        <v>176</v>
      </c>
      <c r="G46" s="160">
        <f>SUMIF('6.2.2_R &amp; 6.2.3_R'!$H$12:$H$138,'6.2_R'!E46,'6.2.2_R &amp; 6.2.3_R'!$K$12:$K$138)</f>
        <v>31701.74921276886</v>
      </c>
      <c r="H46" s="158" t="s">
        <v>18</v>
      </c>
      <c r="I46" s="163">
        <v>0.22162982918040364</v>
      </c>
      <c r="J46" s="162">
        <f t="shared" si="12"/>
        <v>7026.0532627459579</v>
      </c>
      <c r="K46" s="25"/>
      <c r="U46" s="13"/>
      <c r="V46" s="13"/>
    </row>
    <row r="47" spans="2:22" ht="12" customHeight="1" x14ac:dyDescent="0.2">
      <c r="B47" s="156" t="s">
        <v>151</v>
      </c>
      <c r="C47" s="157"/>
      <c r="D47" s="158" t="s">
        <v>49</v>
      </c>
      <c r="E47" s="158" t="str">
        <f>D47&amp;H47</f>
        <v>108GPCN</v>
      </c>
      <c r="F47" s="159" t="s">
        <v>176</v>
      </c>
      <c r="G47" s="160">
        <f>SUMIF('6.2.2_R &amp; 6.2.3_R'!$H$12:$H$138,'6.2_R'!E47,'6.2.2_R &amp; 6.2.3_R'!$K$12:$K$138)</f>
        <v>490412.42681920342</v>
      </c>
      <c r="H47" s="158" t="s">
        <v>44</v>
      </c>
      <c r="I47" s="163">
        <v>6.742981175467383E-2</v>
      </c>
      <c r="J47" s="162">
        <f t="shared" si="12"/>
        <v>33068.417622571644</v>
      </c>
      <c r="K47" s="25"/>
      <c r="U47" s="13"/>
      <c r="V47" s="13"/>
    </row>
    <row r="48" spans="2:22" ht="12" customHeight="1" x14ac:dyDescent="0.2">
      <c r="B48" s="156" t="s">
        <v>151</v>
      </c>
      <c r="C48" s="157"/>
      <c r="D48" s="158" t="s">
        <v>49</v>
      </c>
      <c r="E48" s="158" t="str">
        <f>D48&amp;H48</f>
        <v>108GPCAEE</v>
      </c>
      <c r="F48" s="159" t="s">
        <v>176</v>
      </c>
      <c r="G48" s="160">
        <f>SUMIF('6.2.2_R &amp; 6.2.3_R'!$H$12:$H$138,'6.2_R'!E48,'6.2.2_R &amp; 6.2.3_R'!$K$12:$K$138)</f>
        <v>-26470.889034055173</v>
      </c>
      <c r="H48" s="158" t="s">
        <v>45</v>
      </c>
      <c r="I48" s="163">
        <v>0</v>
      </c>
      <c r="J48" s="162">
        <f t="shared" si="12"/>
        <v>0</v>
      </c>
      <c r="K48" s="25"/>
      <c r="U48" s="13"/>
      <c r="V48" s="13"/>
    </row>
    <row r="49" spans="1:22" ht="12" customHeight="1" x14ac:dyDescent="0.2">
      <c r="B49" s="32" t="s">
        <v>152</v>
      </c>
      <c r="D49" s="25" t="s">
        <v>51</v>
      </c>
      <c r="E49" s="25" t="str">
        <f>D49&amp;H49</f>
        <v>108MPCAEE</v>
      </c>
      <c r="F49" s="19" t="s">
        <v>176</v>
      </c>
      <c r="G49" s="28">
        <f>SUMIF('6.2.2_R &amp; 6.2.3_R'!$H$12:$H$138,'6.2_R'!E49,'6.2.2_R &amp; 6.2.3_R'!$K$12:$K$138)</f>
        <v>0</v>
      </c>
      <c r="H49" s="25" t="s">
        <v>45</v>
      </c>
      <c r="I49" s="20">
        <v>0</v>
      </c>
      <c r="J49" s="23">
        <f t="shared" si="12"/>
        <v>0</v>
      </c>
      <c r="K49" s="25"/>
      <c r="U49" s="13"/>
      <c r="V49" s="13"/>
    </row>
    <row r="50" spans="1:22" ht="12" customHeight="1" x14ac:dyDescent="0.2">
      <c r="B50" s="24" t="s">
        <v>153</v>
      </c>
      <c r="D50" s="25"/>
      <c r="E50" s="25"/>
      <c r="F50" s="25"/>
      <c r="G50" s="21">
        <f>SUM(G9:G49)</f>
        <v>-1456706353.6066177</v>
      </c>
      <c r="H50" s="25"/>
      <c r="I50" s="22"/>
      <c r="J50" s="21">
        <f>SUM(J9:J49)</f>
        <v>-80269522.951898858</v>
      </c>
      <c r="K50" s="25" t="s">
        <v>201</v>
      </c>
      <c r="U50" s="13"/>
      <c r="V50" s="13"/>
    </row>
    <row r="51" spans="1:22" ht="12" customHeight="1" x14ac:dyDescent="0.2">
      <c r="B51" s="26"/>
      <c r="D51" s="25"/>
      <c r="E51" s="25"/>
      <c r="F51" s="25"/>
      <c r="G51" s="23"/>
      <c r="H51" s="25"/>
      <c r="I51" s="22"/>
      <c r="J51" s="23"/>
      <c r="K51" s="25"/>
    </row>
    <row r="52" spans="1:22" ht="12" customHeight="1" x14ac:dyDescent="0.2">
      <c r="B52" s="26"/>
      <c r="D52" s="25"/>
      <c r="E52" s="25"/>
      <c r="F52" s="25" t="s">
        <v>47</v>
      </c>
      <c r="G52" s="142"/>
      <c r="H52" s="25"/>
      <c r="I52" s="25"/>
      <c r="J52" s="25"/>
      <c r="K52" s="25"/>
    </row>
    <row r="53" spans="1:22" ht="12" customHeight="1" x14ac:dyDescent="0.2">
      <c r="B53" s="41"/>
      <c r="D53" s="25"/>
      <c r="E53" s="25"/>
      <c r="F53" s="25"/>
      <c r="G53" s="25"/>
      <c r="H53" s="25"/>
      <c r="I53" s="25"/>
      <c r="J53" s="25"/>
      <c r="K53" s="25"/>
    </row>
    <row r="54" spans="1:22" ht="12" customHeight="1" thickBot="1" x14ac:dyDescent="0.25">
      <c r="B54" s="26" t="s">
        <v>48</v>
      </c>
      <c r="D54" s="25"/>
      <c r="E54" s="25"/>
      <c r="F54" s="25"/>
      <c r="G54" s="25"/>
      <c r="H54" s="25"/>
      <c r="I54" s="25"/>
      <c r="J54" s="25"/>
      <c r="K54" s="25"/>
    </row>
    <row r="55" spans="1:22" ht="12" customHeight="1" x14ac:dyDescent="0.2">
      <c r="A55" s="34"/>
      <c r="B55" s="35"/>
      <c r="C55" s="36"/>
      <c r="D55" s="37"/>
      <c r="E55" s="37"/>
      <c r="F55" s="37"/>
      <c r="G55" s="38"/>
      <c r="H55" s="37"/>
      <c r="I55" s="37"/>
      <c r="J55" s="37"/>
      <c r="K55" s="39"/>
    </row>
    <row r="56" spans="1:22" ht="12" customHeight="1" x14ac:dyDescent="0.2">
      <c r="A56" s="40"/>
      <c r="B56" s="41"/>
      <c r="D56" s="25"/>
      <c r="E56" s="25"/>
      <c r="F56" s="25"/>
      <c r="G56" s="25"/>
      <c r="H56" s="25"/>
      <c r="I56" s="25"/>
      <c r="J56" s="25"/>
      <c r="K56" s="42"/>
    </row>
    <row r="57" spans="1:22" ht="12" customHeight="1" x14ac:dyDescent="0.2">
      <c r="A57" s="40"/>
      <c r="B57" s="41"/>
      <c r="D57" s="25"/>
      <c r="E57" s="25"/>
      <c r="F57" s="25"/>
      <c r="G57" s="25"/>
      <c r="H57" s="25"/>
      <c r="I57" s="25"/>
      <c r="J57" s="25"/>
      <c r="K57" s="42"/>
    </row>
    <row r="58" spans="1:22" ht="12" customHeight="1" x14ac:dyDescent="0.2">
      <c r="A58" s="40"/>
      <c r="D58" s="25"/>
      <c r="E58" s="25"/>
      <c r="F58" s="25"/>
      <c r="G58" s="25"/>
      <c r="H58" s="25"/>
      <c r="I58" s="25"/>
      <c r="J58" s="25"/>
      <c r="K58" s="42"/>
    </row>
    <row r="59" spans="1:22" ht="12" customHeight="1" x14ac:dyDescent="0.2">
      <c r="A59" s="40"/>
      <c r="D59" s="25"/>
      <c r="E59" s="25"/>
      <c r="F59" s="25"/>
      <c r="G59" s="25"/>
      <c r="H59" s="25"/>
      <c r="I59" s="25"/>
      <c r="J59" s="25"/>
      <c r="K59" s="42"/>
    </row>
    <row r="60" spans="1:22" ht="12" customHeight="1" x14ac:dyDescent="0.2">
      <c r="A60" s="40"/>
      <c r="D60" s="25"/>
      <c r="E60" s="25"/>
      <c r="F60" s="25"/>
      <c r="G60" s="25"/>
      <c r="H60" s="25"/>
      <c r="I60" s="25"/>
      <c r="J60" s="25"/>
      <c r="K60" s="42"/>
    </row>
    <row r="61" spans="1:22" ht="12" customHeight="1" x14ac:dyDescent="0.2">
      <c r="A61" s="40"/>
      <c r="D61" s="25"/>
      <c r="E61" s="25"/>
      <c r="F61" s="25"/>
      <c r="G61" s="25"/>
      <c r="H61" s="25"/>
      <c r="I61" s="25"/>
      <c r="J61" s="25"/>
      <c r="K61" s="42"/>
    </row>
    <row r="62" spans="1:22" ht="12" customHeight="1" thickBot="1" x14ac:dyDescent="0.25">
      <c r="A62" s="43"/>
      <c r="B62" s="44"/>
      <c r="C62" s="44"/>
      <c r="D62" s="45"/>
      <c r="E62" s="45"/>
      <c r="F62" s="45"/>
      <c r="G62" s="45"/>
      <c r="H62" s="45"/>
      <c r="I62" s="45"/>
      <c r="J62" s="45"/>
      <c r="K62" s="46"/>
    </row>
    <row r="63" spans="1:22" ht="12" customHeight="1" x14ac:dyDescent="0.2">
      <c r="D63" s="25"/>
      <c r="E63" s="25"/>
      <c r="F63" s="25"/>
      <c r="G63" s="25"/>
      <c r="H63" s="25"/>
      <c r="I63" s="25"/>
      <c r="J63" s="25"/>
      <c r="K63" s="25"/>
    </row>
    <row r="64" spans="1:22" ht="12" customHeight="1" x14ac:dyDescent="0.2">
      <c r="D64" s="25"/>
      <c r="E64" s="25"/>
      <c r="F64" s="25"/>
      <c r="G64" s="25"/>
      <c r="H64" s="25"/>
      <c r="I64" s="25"/>
      <c r="J64" s="25"/>
      <c r="K64" s="25"/>
    </row>
    <row r="65" spans="4:8" ht="12" customHeight="1" x14ac:dyDescent="0.2"/>
    <row r="67" spans="4:8" x14ac:dyDescent="0.2">
      <c r="D67" s="27"/>
      <c r="E67" s="27"/>
      <c r="H67" s="27"/>
    </row>
    <row r="68" spans="4:8" x14ac:dyDescent="0.2">
      <c r="D68" s="47"/>
      <c r="E68" s="47"/>
    </row>
    <row r="69" spans="4:8" x14ac:dyDescent="0.2">
      <c r="D69" s="47"/>
      <c r="E69" s="47"/>
    </row>
    <row r="70" spans="4:8" x14ac:dyDescent="0.2">
      <c r="D70" s="47"/>
      <c r="E70" s="47"/>
    </row>
    <row r="71" spans="4:8" x14ac:dyDescent="0.2">
      <c r="D71" s="47"/>
      <c r="E71" s="47"/>
    </row>
    <row r="72" spans="4:8" x14ac:dyDescent="0.2">
      <c r="D72" s="47"/>
      <c r="E72" s="47"/>
    </row>
    <row r="73" spans="4:8" x14ac:dyDescent="0.2">
      <c r="D73" s="47"/>
      <c r="E73" s="47"/>
    </row>
    <row r="74" spans="4:8" x14ac:dyDescent="0.2">
      <c r="D74" s="47"/>
      <c r="E74" s="47"/>
    </row>
    <row r="75" spans="4:8" x14ac:dyDescent="0.2">
      <c r="D75" s="47"/>
      <c r="E75" s="47"/>
    </row>
    <row r="76" spans="4:8" x14ac:dyDescent="0.2">
      <c r="D76" s="47"/>
      <c r="E76" s="47"/>
    </row>
    <row r="77" spans="4:8" x14ac:dyDescent="0.2">
      <c r="D77" s="47"/>
      <c r="E77" s="47"/>
    </row>
    <row r="78" spans="4:8" x14ac:dyDescent="0.2">
      <c r="D78" s="47"/>
      <c r="E78" s="47"/>
    </row>
    <row r="79" spans="4:8" x14ac:dyDescent="0.2">
      <c r="D79" s="47"/>
      <c r="E79" s="47"/>
    </row>
    <row r="80" spans="4:8" x14ac:dyDescent="0.2">
      <c r="D80" s="47"/>
      <c r="E80" s="47"/>
    </row>
    <row r="81" spans="4:5" x14ac:dyDescent="0.2">
      <c r="D81" s="47"/>
      <c r="E81" s="47"/>
    </row>
    <row r="82" spans="4:5" x14ac:dyDescent="0.2">
      <c r="D82" s="47"/>
      <c r="E82" s="47"/>
    </row>
    <row r="83" spans="4:5" x14ac:dyDescent="0.2">
      <c r="D83" s="47"/>
      <c r="E83" s="47"/>
    </row>
    <row r="84" spans="4:5" x14ac:dyDescent="0.2">
      <c r="D84" s="47"/>
      <c r="E84" s="47"/>
    </row>
    <row r="85" spans="4:5" x14ac:dyDescent="0.2">
      <c r="D85" s="47"/>
      <c r="E85" s="47"/>
    </row>
    <row r="86" spans="4:5" x14ac:dyDescent="0.2">
      <c r="D86" s="47"/>
      <c r="E86" s="47"/>
    </row>
    <row r="87" spans="4:5" x14ac:dyDescent="0.2">
      <c r="D87" s="47"/>
      <c r="E87" s="47"/>
    </row>
    <row r="88" spans="4:5" x14ac:dyDescent="0.2">
      <c r="D88" s="47"/>
      <c r="E88" s="47"/>
    </row>
    <row r="89" spans="4:5" x14ac:dyDescent="0.2">
      <c r="D89" s="47"/>
      <c r="E89" s="47"/>
    </row>
    <row r="90" spans="4:5" x14ac:dyDescent="0.2">
      <c r="D90" s="47"/>
      <c r="E90" s="47"/>
    </row>
    <row r="91" spans="4:5" x14ac:dyDescent="0.2">
      <c r="D91" s="47"/>
      <c r="E91" s="47"/>
    </row>
    <row r="92" spans="4:5" x14ac:dyDescent="0.2">
      <c r="D92" s="47"/>
      <c r="E92" s="47"/>
    </row>
    <row r="93" spans="4:5" x14ac:dyDescent="0.2">
      <c r="D93" s="47"/>
      <c r="E93" s="47"/>
    </row>
    <row r="94" spans="4:5" x14ac:dyDescent="0.2">
      <c r="D94" s="47"/>
      <c r="E94" s="47"/>
    </row>
    <row r="95" spans="4:5" x14ac:dyDescent="0.2">
      <c r="D95" s="47"/>
      <c r="E95" s="47"/>
    </row>
    <row r="96" spans="4:5" x14ac:dyDescent="0.2">
      <c r="D96" s="47"/>
      <c r="E96" s="47"/>
    </row>
    <row r="97" spans="4:5" x14ac:dyDescent="0.2">
      <c r="D97" s="47"/>
      <c r="E97" s="47"/>
    </row>
    <row r="98" spans="4:5" x14ac:dyDescent="0.2">
      <c r="D98" s="47"/>
      <c r="E98" s="47"/>
    </row>
    <row r="99" spans="4:5" x14ac:dyDescent="0.2">
      <c r="D99" s="47"/>
      <c r="E99" s="47"/>
    </row>
    <row r="100" spans="4:5" x14ac:dyDescent="0.2">
      <c r="D100" s="47"/>
      <c r="E100" s="47"/>
    </row>
    <row r="101" spans="4:5" x14ac:dyDescent="0.2">
      <c r="D101" s="47"/>
      <c r="E101" s="47"/>
    </row>
    <row r="102" spans="4:5" x14ac:dyDescent="0.2">
      <c r="D102" s="47"/>
      <c r="E102" s="47"/>
    </row>
    <row r="103" spans="4:5" x14ac:dyDescent="0.2">
      <c r="D103" s="47"/>
      <c r="E103" s="47"/>
    </row>
    <row r="104" spans="4:5" x14ac:dyDescent="0.2">
      <c r="D104" s="47"/>
      <c r="E104" s="47"/>
    </row>
    <row r="105" spans="4:5" x14ac:dyDescent="0.2">
      <c r="D105" s="47"/>
      <c r="E105" s="47"/>
    </row>
    <row r="106" spans="4:5" x14ac:dyDescent="0.2">
      <c r="D106" s="47"/>
      <c r="E106" s="47"/>
    </row>
    <row r="107" spans="4:5" x14ac:dyDescent="0.2">
      <c r="D107" s="47"/>
      <c r="E107" s="47"/>
    </row>
    <row r="108" spans="4:5" x14ac:dyDescent="0.2">
      <c r="D108" s="47"/>
      <c r="E108" s="47"/>
    </row>
    <row r="109" spans="4:5" x14ac:dyDescent="0.2">
      <c r="D109" s="47"/>
      <c r="E109" s="47"/>
    </row>
    <row r="110" spans="4:5" x14ac:dyDescent="0.2">
      <c r="D110" s="47"/>
      <c r="E110" s="47"/>
    </row>
    <row r="111" spans="4:5" x14ac:dyDescent="0.2">
      <c r="D111" s="47"/>
      <c r="E111" s="47"/>
    </row>
    <row r="112" spans="4:5" x14ac:dyDescent="0.2">
      <c r="D112" s="47"/>
      <c r="E112" s="47"/>
    </row>
    <row r="113" spans="4:5" x14ac:dyDescent="0.2">
      <c r="D113" s="47"/>
      <c r="E113" s="47"/>
    </row>
    <row r="114" spans="4:5" x14ac:dyDescent="0.2">
      <c r="D114" s="47"/>
      <c r="E114" s="47"/>
    </row>
    <row r="115" spans="4:5" x14ac:dyDescent="0.2">
      <c r="D115" s="47"/>
      <c r="E115" s="47"/>
    </row>
    <row r="116" spans="4:5" x14ac:dyDescent="0.2">
      <c r="D116" s="47"/>
      <c r="E116" s="47"/>
    </row>
    <row r="117" spans="4:5" x14ac:dyDescent="0.2">
      <c r="D117" s="47"/>
      <c r="E117" s="47"/>
    </row>
    <row r="118" spans="4:5" x14ac:dyDescent="0.2">
      <c r="D118" s="47"/>
      <c r="E118" s="47"/>
    </row>
    <row r="119" spans="4:5" x14ac:dyDescent="0.2">
      <c r="D119" s="47"/>
      <c r="E119" s="47"/>
    </row>
    <row r="120" spans="4:5" x14ac:dyDescent="0.2">
      <c r="D120" s="47"/>
      <c r="E120" s="47"/>
    </row>
    <row r="121" spans="4:5" x14ac:dyDescent="0.2">
      <c r="D121" s="47"/>
      <c r="E121" s="47"/>
    </row>
    <row r="122" spans="4:5" x14ac:dyDescent="0.2">
      <c r="D122" s="47"/>
      <c r="E122" s="47"/>
    </row>
    <row r="123" spans="4:5" x14ac:dyDescent="0.2">
      <c r="D123" s="47"/>
      <c r="E123" s="47"/>
    </row>
    <row r="124" spans="4:5" x14ac:dyDescent="0.2">
      <c r="D124" s="47"/>
      <c r="E124" s="47"/>
    </row>
    <row r="125" spans="4:5" x14ac:dyDescent="0.2">
      <c r="D125" s="47"/>
      <c r="E125" s="47"/>
    </row>
    <row r="126" spans="4:5" x14ac:dyDescent="0.2">
      <c r="D126" s="47"/>
      <c r="E126" s="47"/>
    </row>
    <row r="127" spans="4:5" x14ac:dyDescent="0.2">
      <c r="D127" s="47"/>
      <c r="E127" s="47"/>
    </row>
    <row r="128" spans="4:5" x14ac:dyDescent="0.2">
      <c r="D128" s="47"/>
      <c r="E128" s="47"/>
    </row>
    <row r="129" spans="4:5" x14ac:dyDescent="0.2">
      <c r="D129" s="47"/>
      <c r="E129" s="47"/>
    </row>
    <row r="130" spans="4:5" x14ac:dyDescent="0.2">
      <c r="D130" s="47"/>
      <c r="E130" s="47"/>
    </row>
    <row r="131" spans="4:5" x14ac:dyDescent="0.2">
      <c r="D131" s="47"/>
      <c r="E131" s="47"/>
    </row>
    <row r="132" spans="4:5" x14ac:dyDescent="0.2">
      <c r="D132" s="47"/>
      <c r="E132" s="47"/>
    </row>
    <row r="133" spans="4:5" x14ac:dyDescent="0.2">
      <c r="D133" s="47"/>
      <c r="E133" s="47"/>
    </row>
    <row r="134" spans="4:5" x14ac:dyDescent="0.2">
      <c r="D134" s="47"/>
      <c r="E134" s="47"/>
    </row>
    <row r="135" spans="4:5" x14ac:dyDescent="0.2">
      <c r="D135" s="47"/>
      <c r="E135" s="47"/>
    </row>
    <row r="136" spans="4:5" x14ac:dyDescent="0.2">
      <c r="D136" s="47"/>
      <c r="E136" s="47"/>
    </row>
    <row r="137" spans="4:5" x14ac:dyDescent="0.2">
      <c r="D137" s="47"/>
      <c r="E137" s="47"/>
    </row>
    <row r="138" spans="4:5" x14ac:dyDescent="0.2">
      <c r="D138" s="47"/>
      <c r="E138" s="47"/>
    </row>
    <row r="139" spans="4:5" x14ac:dyDescent="0.2">
      <c r="D139" s="47"/>
      <c r="E139" s="47"/>
    </row>
    <row r="140" spans="4:5" x14ac:dyDescent="0.2">
      <c r="D140" s="47"/>
      <c r="E140" s="47"/>
    </row>
    <row r="141" spans="4:5" x14ac:dyDescent="0.2">
      <c r="D141" s="47"/>
      <c r="E141" s="47"/>
    </row>
    <row r="142" spans="4:5" x14ac:dyDescent="0.2">
      <c r="D142" s="47"/>
      <c r="E142" s="47"/>
    </row>
    <row r="143" spans="4:5" x14ac:dyDescent="0.2">
      <c r="D143" s="47"/>
      <c r="E143" s="47"/>
    </row>
    <row r="144" spans="4:5" x14ac:dyDescent="0.2">
      <c r="D144" s="47"/>
      <c r="E144" s="47"/>
    </row>
    <row r="145" spans="4:5" x14ac:dyDescent="0.2">
      <c r="D145" s="47"/>
      <c r="E145" s="47"/>
    </row>
    <row r="146" spans="4:5" x14ac:dyDescent="0.2">
      <c r="D146" s="47"/>
      <c r="E146" s="47"/>
    </row>
    <row r="147" spans="4:5" x14ac:dyDescent="0.2">
      <c r="D147" s="47"/>
      <c r="E147" s="47"/>
    </row>
    <row r="148" spans="4:5" x14ac:dyDescent="0.2">
      <c r="D148" s="47"/>
      <c r="E148" s="47"/>
    </row>
    <row r="149" spans="4:5" x14ac:dyDescent="0.2">
      <c r="D149" s="47"/>
      <c r="E149" s="47"/>
    </row>
    <row r="150" spans="4:5" x14ac:dyDescent="0.2">
      <c r="D150" s="47"/>
      <c r="E150" s="47"/>
    </row>
    <row r="151" spans="4:5" x14ac:dyDescent="0.2">
      <c r="D151" s="47"/>
      <c r="E151" s="47"/>
    </row>
    <row r="152" spans="4:5" x14ac:dyDescent="0.2">
      <c r="D152" s="47"/>
      <c r="E152" s="47"/>
    </row>
    <row r="153" spans="4:5" x14ac:dyDescent="0.2">
      <c r="D153" s="47"/>
      <c r="E153" s="47"/>
    </row>
    <row r="154" spans="4:5" x14ac:dyDescent="0.2">
      <c r="D154" s="47"/>
      <c r="E154" s="47"/>
    </row>
    <row r="155" spans="4:5" x14ac:dyDescent="0.2">
      <c r="D155" s="47"/>
      <c r="E155" s="47"/>
    </row>
    <row r="156" spans="4:5" x14ac:dyDescent="0.2">
      <c r="D156" s="47"/>
      <c r="E156" s="47"/>
    </row>
    <row r="157" spans="4:5" x14ac:dyDescent="0.2">
      <c r="D157" s="47"/>
      <c r="E157" s="47"/>
    </row>
    <row r="158" spans="4:5" x14ac:dyDescent="0.2">
      <c r="D158" s="47"/>
      <c r="E158" s="47"/>
    </row>
    <row r="159" spans="4:5" x14ac:dyDescent="0.2">
      <c r="D159" s="47"/>
      <c r="E159" s="47"/>
    </row>
    <row r="160" spans="4:5" x14ac:dyDescent="0.2">
      <c r="D160" s="47"/>
      <c r="E160" s="47"/>
    </row>
    <row r="161" spans="4:5" x14ac:dyDescent="0.2">
      <c r="D161" s="47"/>
      <c r="E161" s="47"/>
    </row>
    <row r="162" spans="4:5" x14ac:dyDescent="0.2">
      <c r="D162" s="47"/>
      <c r="E162" s="47"/>
    </row>
    <row r="163" spans="4:5" x14ac:dyDescent="0.2">
      <c r="D163" s="47"/>
      <c r="E163" s="47"/>
    </row>
    <row r="164" spans="4:5" x14ac:dyDescent="0.2">
      <c r="D164" s="47"/>
      <c r="E164" s="47"/>
    </row>
    <row r="165" spans="4:5" x14ac:dyDescent="0.2">
      <c r="D165" s="47"/>
      <c r="E165" s="47"/>
    </row>
    <row r="166" spans="4:5" x14ac:dyDescent="0.2">
      <c r="D166" s="47"/>
      <c r="E166" s="47"/>
    </row>
    <row r="167" spans="4:5" x14ac:dyDescent="0.2">
      <c r="D167" s="47"/>
      <c r="E167" s="47"/>
    </row>
    <row r="168" spans="4:5" x14ac:dyDescent="0.2">
      <c r="D168" s="47"/>
      <c r="E168" s="47"/>
    </row>
    <row r="169" spans="4:5" x14ac:dyDescent="0.2">
      <c r="D169" s="47"/>
      <c r="E169" s="47"/>
    </row>
    <row r="170" spans="4:5" x14ac:dyDescent="0.2">
      <c r="D170" s="47"/>
      <c r="E170" s="47"/>
    </row>
    <row r="171" spans="4:5" x14ac:dyDescent="0.2">
      <c r="D171" s="47"/>
      <c r="E171" s="47"/>
    </row>
    <row r="172" spans="4:5" x14ac:dyDescent="0.2">
      <c r="D172" s="47"/>
      <c r="E172" s="47"/>
    </row>
    <row r="173" spans="4:5" x14ac:dyDescent="0.2">
      <c r="D173" s="47"/>
      <c r="E173" s="47"/>
    </row>
    <row r="174" spans="4:5" x14ac:dyDescent="0.2">
      <c r="D174" s="47"/>
      <c r="E174" s="47"/>
    </row>
    <row r="175" spans="4:5" x14ac:dyDescent="0.2">
      <c r="D175" s="47"/>
      <c r="E175" s="47"/>
    </row>
    <row r="176" spans="4:5" x14ac:dyDescent="0.2">
      <c r="D176" s="47"/>
      <c r="E176" s="47"/>
    </row>
    <row r="177" spans="4:5" x14ac:dyDescent="0.2">
      <c r="D177" s="47"/>
      <c r="E177" s="47"/>
    </row>
    <row r="178" spans="4:5" x14ac:dyDescent="0.2">
      <c r="D178" s="47"/>
      <c r="E178" s="47"/>
    </row>
    <row r="179" spans="4:5" x14ac:dyDescent="0.2">
      <c r="D179" s="47"/>
      <c r="E179" s="47"/>
    </row>
    <row r="180" spans="4:5" x14ac:dyDescent="0.2">
      <c r="D180" s="47"/>
      <c r="E180" s="47"/>
    </row>
    <row r="181" spans="4:5" x14ac:dyDescent="0.2">
      <c r="D181" s="47"/>
      <c r="E181" s="47"/>
    </row>
    <row r="182" spans="4:5" x14ac:dyDescent="0.2">
      <c r="D182" s="47"/>
      <c r="E182" s="47"/>
    </row>
    <row r="183" spans="4:5" x14ac:dyDescent="0.2">
      <c r="D183" s="47"/>
      <c r="E183" s="47"/>
    </row>
    <row r="184" spans="4:5" x14ac:dyDescent="0.2">
      <c r="D184" s="47"/>
      <c r="E184" s="47"/>
    </row>
    <row r="185" spans="4:5" x14ac:dyDescent="0.2">
      <c r="D185" s="47"/>
      <c r="E185" s="47"/>
    </row>
    <row r="186" spans="4:5" x14ac:dyDescent="0.2">
      <c r="D186" s="47"/>
      <c r="E186" s="47"/>
    </row>
    <row r="187" spans="4:5" x14ac:dyDescent="0.2">
      <c r="D187" s="47"/>
      <c r="E187" s="47"/>
    </row>
    <row r="188" spans="4:5" x14ac:dyDescent="0.2">
      <c r="D188" s="47"/>
      <c r="E188" s="47"/>
    </row>
    <row r="189" spans="4:5" x14ac:dyDescent="0.2">
      <c r="D189" s="47"/>
      <c r="E189" s="47"/>
    </row>
    <row r="190" spans="4:5" x14ac:dyDescent="0.2">
      <c r="D190" s="47"/>
      <c r="E190" s="47"/>
    </row>
    <row r="191" spans="4:5" x14ac:dyDescent="0.2">
      <c r="D191" s="47"/>
      <c r="E191" s="47"/>
    </row>
    <row r="192" spans="4:5" x14ac:dyDescent="0.2">
      <c r="D192" s="47"/>
      <c r="E192" s="47"/>
    </row>
    <row r="193" spans="4:5" x14ac:dyDescent="0.2">
      <c r="D193" s="47"/>
      <c r="E193" s="47"/>
    </row>
    <row r="194" spans="4:5" x14ac:dyDescent="0.2">
      <c r="D194" s="47"/>
      <c r="E194" s="47"/>
    </row>
    <row r="195" spans="4:5" x14ac:dyDescent="0.2">
      <c r="D195" s="47"/>
      <c r="E195" s="47"/>
    </row>
    <row r="196" spans="4:5" x14ac:dyDescent="0.2">
      <c r="D196" s="47"/>
      <c r="E196" s="47"/>
    </row>
    <row r="197" spans="4:5" x14ac:dyDescent="0.2">
      <c r="D197" s="47"/>
      <c r="E197" s="47"/>
    </row>
    <row r="198" spans="4:5" x14ac:dyDescent="0.2">
      <c r="D198" s="47"/>
      <c r="E198" s="47"/>
    </row>
    <row r="199" spans="4:5" x14ac:dyDescent="0.2">
      <c r="D199" s="47"/>
      <c r="E199" s="47"/>
    </row>
    <row r="200" spans="4:5" x14ac:dyDescent="0.2">
      <c r="D200" s="47"/>
      <c r="E200" s="47"/>
    </row>
    <row r="201" spans="4:5" x14ac:dyDescent="0.2">
      <c r="D201" s="47"/>
      <c r="E201" s="47"/>
    </row>
    <row r="202" spans="4:5" x14ac:dyDescent="0.2">
      <c r="D202" s="47"/>
      <c r="E202" s="47"/>
    </row>
    <row r="203" spans="4:5" x14ac:dyDescent="0.2">
      <c r="D203" s="47"/>
      <c r="E203" s="47"/>
    </row>
    <row r="204" spans="4:5" x14ac:dyDescent="0.2">
      <c r="D204" s="47"/>
      <c r="E204" s="47"/>
    </row>
    <row r="205" spans="4:5" x14ac:dyDescent="0.2">
      <c r="D205" s="47"/>
      <c r="E205" s="47"/>
    </row>
    <row r="206" spans="4:5" x14ac:dyDescent="0.2">
      <c r="D206" s="47"/>
      <c r="E206" s="47"/>
    </row>
    <row r="207" spans="4:5" x14ac:dyDescent="0.2">
      <c r="D207" s="47"/>
      <c r="E207" s="47"/>
    </row>
    <row r="208" spans="4:5" x14ac:dyDescent="0.2">
      <c r="D208" s="47"/>
      <c r="E208" s="47"/>
    </row>
    <row r="209" spans="4:5" x14ac:dyDescent="0.2">
      <c r="D209" s="47"/>
      <c r="E209" s="47"/>
    </row>
    <row r="210" spans="4:5" x14ac:dyDescent="0.2">
      <c r="D210" s="47"/>
      <c r="E210" s="47"/>
    </row>
    <row r="211" spans="4:5" x14ac:dyDescent="0.2">
      <c r="D211" s="47"/>
      <c r="E211" s="47"/>
    </row>
    <row r="212" spans="4:5" x14ac:dyDescent="0.2">
      <c r="D212" s="47"/>
      <c r="E212" s="47"/>
    </row>
    <row r="213" spans="4:5" x14ac:dyDescent="0.2">
      <c r="D213" s="47"/>
      <c r="E213" s="47"/>
    </row>
    <row r="214" spans="4:5" x14ac:dyDescent="0.2">
      <c r="D214" s="47"/>
      <c r="E214" s="47"/>
    </row>
    <row r="215" spans="4:5" x14ac:dyDescent="0.2">
      <c r="D215" s="47"/>
      <c r="E215" s="47"/>
    </row>
    <row r="216" spans="4:5" x14ac:dyDescent="0.2">
      <c r="D216" s="47"/>
      <c r="E216" s="47"/>
    </row>
    <row r="217" spans="4:5" x14ac:dyDescent="0.2">
      <c r="D217" s="47"/>
      <c r="E217" s="47"/>
    </row>
    <row r="218" spans="4:5" x14ac:dyDescent="0.2">
      <c r="D218" s="47"/>
      <c r="E218" s="47"/>
    </row>
    <row r="219" spans="4:5" x14ac:dyDescent="0.2">
      <c r="D219" s="47"/>
      <c r="E219" s="47"/>
    </row>
    <row r="220" spans="4:5" x14ac:dyDescent="0.2">
      <c r="D220" s="47"/>
      <c r="E220" s="47"/>
    </row>
    <row r="221" spans="4:5" x14ac:dyDescent="0.2">
      <c r="D221" s="47"/>
      <c r="E221" s="47"/>
    </row>
    <row r="222" spans="4:5" x14ac:dyDescent="0.2">
      <c r="D222" s="47"/>
      <c r="E222" s="47"/>
    </row>
    <row r="223" spans="4:5" x14ac:dyDescent="0.2">
      <c r="D223" s="47"/>
      <c r="E223" s="47"/>
    </row>
    <row r="224" spans="4:5" x14ac:dyDescent="0.2">
      <c r="D224" s="47"/>
      <c r="E224" s="47"/>
    </row>
    <row r="225" spans="4:5" x14ac:dyDescent="0.2">
      <c r="D225" s="47"/>
      <c r="E225" s="47"/>
    </row>
    <row r="226" spans="4:5" x14ac:dyDescent="0.2">
      <c r="D226" s="47"/>
      <c r="E226" s="47"/>
    </row>
    <row r="227" spans="4:5" x14ac:dyDescent="0.2">
      <c r="D227" s="47"/>
      <c r="E227" s="47"/>
    </row>
    <row r="228" spans="4:5" x14ac:dyDescent="0.2">
      <c r="D228" s="47"/>
      <c r="E228" s="47"/>
    </row>
    <row r="229" spans="4:5" x14ac:dyDescent="0.2">
      <c r="D229" s="47"/>
      <c r="E229" s="47"/>
    </row>
    <row r="230" spans="4:5" x14ac:dyDescent="0.2">
      <c r="D230" s="47"/>
      <c r="E230" s="47"/>
    </row>
    <row r="231" spans="4:5" x14ac:dyDescent="0.2">
      <c r="D231" s="47"/>
      <c r="E231" s="47"/>
    </row>
    <row r="232" spans="4:5" x14ac:dyDescent="0.2">
      <c r="D232" s="47"/>
      <c r="E232" s="47"/>
    </row>
    <row r="233" spans="4:5" x14ac:dyDescent="0.2">
      <c r="D233" s="47"/>
      <c r="E233" s="47"/>
    </row>
    <row r="234" spans="4:5" x14ac:dyDescent="0.2">
      <c r="D234" s="47"/>
      <c r="E234" s="47"/>
    </row>
    <row r="235" spans="4:5" x14ac:dyDescent="0.2">
      <c r="D235" s="47"/>
      <c r="E235" s="47"/>
    </row>
    <row r="236" spans="4:5" x14ac:dyDescent="0.2">
      <c r="D236" s="47"/>
      <c r="E236" s="47"/>
    </row>
    <row r="237" spans="4:5" x14ac:dyDescent="0.2">
      <c r="D237" s="47"/>
      <c r="E237" s="47"/>
    </row>
    <row r="238" spans="4:5" x14ac:dyDescent="0.2">
      <c r="D238" s="47"/>
      <c r="E238" s="47"/>
    </row>
    <row r="239" spans="4:5" x14ac:dyDescent="0.2">
      <c r="D239" s="47"/>
      <c r="E239" s="47"/>
    </row>
    <row r="240" spans="4:5" x14ac:dyDescent="0.2">
      <c r="D240" s="47"/>
      <c r="E240" s="47"/>
    </row>
    <row r="241" spans="4:5" x14ac:dyDescent="0.2">
      <c r="D241" s="47"/>
      <c r="E241" s="47"/>
    </row>
    <row r="242" spans="4:5" x14ac:dyDescent="0.2">
      <c r="D242" s="47"/>
      <c r="E242" s="47"/>
    </row>
    <row r="243" spans="4:5" x14ac:dyDescent="0.2">
      <c r="D243" s="47"/>
      <c r="E243" s="47"/>
    </row>
    <row r="244" spans="4:5" x14ac:dyDescent="0.2">
      <c r="D244" s="47"/>
      <c r="E244" s="47"/>
    </row>
    <row r="245" spans="4:5" x14ac:dyDescent="0.2">
      <c r="D245" s="47"/>
      <c r="E245" s="47"/>
    </row>
    <row r="246" spans="4:5" x14ac:dyDescent="0.2">
      <c r="D246" s="47"/>
      <c r="E246" s="47"/>
    </row>
    <row r="247" spans="4:5" x14ac:dyDescent="0.2">
      <c r="D247" s="47"/>
      <c r="E247" s="47"/>
    </row>
    <row r="248" spans="4:5" x14ac:dyDescent="0.2">
      <c r="D248" s="47"/>
      <c r="E248" s="47"/>
    </row>
    <row r="249" spans="4:5" x14ac:dyDescent="0.2">
      <c r="D249" s="47"/>
      <c r="E249" s="47"/>
    </row>
    <row r="250" spans="4:5" x14ac:dyDescent="0.2">
      <c r="D250" s="47"/>
      <c r="E250" s="47"/>
    </row>
    <row r="251" spans="4:5" x14ac:dyDescent="0.2">
      <c r="D251" s="47"/>
      <c r="E251" s="47"/>
    </row>
    <row r="252" spans="4:5" x14ac:dyDescent="0.2">
      <c r="D252" s="47"/>
      <c r="E252" s="47"/>
    </row>
    <row r="253" spans="4:5" x14ac:dyDescent="0.2">
      <c r="D253" s="47"/>
      <c r="E253" s="47"/>
    </row>
    <row r="254" spans="4:5" x14ac:dyDescent="0.2">
      <c r="D254" s="47"/>
      <c r="E254" s="47"/>
    </row>
    <row r="255" spans="4:5" x14ac:dyDescent="0.2">
      <c r="D255" s="47"/>
      <c r="E255" s="47"/>
    </row>
    <row r="256" spans="4:5" x14ac:dyDescent="0.2">
      <c r="D256" s="47"/>
      <c r="E256" s="47"/>
    </row>
    <row r="257" spans="4:5" x14ac:dyDescent="0.2">
      <c r="D257" s="47"/>
      <c r="E257" s="47"/>
    </row>
    <row r="258" spans="4:5" x14ac:dyDescent="0.2">
      <c r="D258" s="47"/>
      <c r="E258" s="47"/>
    </row>
    <row r="259" spans="4:5" x14ac:dyDescent="0.2">
      <c r="D259" s="47"/>
      <c r="E259" s="47"/>
    </row>
    <row r="260" spans="4:5" x14ac:dyDescent="0.2">
      <c r="D260" s="47"/>
      <c r="E260" s="47"/>
    </row>
    <row r="261" spans="4:5" x14ac:dyDescent="0.2">
      <c r="D261" s="47"/>
      <c r="E261" s="47"/>
    </row>
    <row r="262" spans="4:5" x14ac:dyDescent="0.2">
      <c r="D262" s="47"/>
      <c r="E262" s="47"/>
    </row>
    <row r="263" spans="4:5" x14ac:dyDescent="0.2">
      <c r="D263" s="47"/>
      <c r="E263" s="47"/>
    </row>
    <row r="264" spans="4:5" x14ac:dyDescent="0.2">
      <c r="D264" s="47"/>
      <c r="E264" s="47"/>
    </row>
    <row r="265" spans="4:5" x14ac:dyDescent="0.2">
      <c r="D265" s="47"/>
      <c r="E265" s="47"/>
    </row>
    <row r="266" spans="4:5" x14ac:dyDescent="0.2">
      <c r="D266" s="47"/>
      <c r="E266" s="47"/>
    </row>
    <row r="267" spans="4:5" x14ac:dyDescent="0.2">
      <c r="D267" s="47"/>
      <c r="E267" s="47"/>
    </row>
    <row r="268" spans="4:5" x14ac:dyDescent="0.2">
      <c r="D268" s="47"/>
      <c r="E268" s="47"/>
    </row>
    <row r="269" spans="4:5" x14ac:dyDescent="0.2">
      <c r="D269" s="47"/>
      <c r="E269" s="47"/>
    </row>
    <row r="270" spans="4:5" x14ac:dyDescent="0.2">
      <c r="D270" s="47"/>
      <c r="E270" s="47"/>
    </row>
    <row r="271" spans="4:5" x14ac:dyDescent="0.2">
      <c r="D271" s="47"/>
      <c r="E271" s="47"/>
    </row>
    <row r="272" spans="4:5" x14ac:dyDescent="0.2">
      <c r="D272" s="47"/>
      <c r="E272" s="47"/>
    </row>
    <row r="273" spans="4:5" x14ac:dyDescent="0.2">
      <c r="D273" s="47"/>
      <c r="E273" s="47"/>
    </row>
    <row r="274" spans="4:5" x14ac:dyDescent="0.2">
      <c r="D274" s="47"/>
      <c r="E274" s="47"/>
    </row>
    <row r="275" spans="4:5" x14ac:dyDescent="0.2">
      <c r="D275" s="47"/>
      <c r="E275" s="47"/>
    </row>
    <row r="276" spans="4:5" x14ac:dyDescent="0.2">
      <c r="D276" s="47"/>
      <c r="E276" s="47"/>
    </row>
    <row r="277" spans="4:5" x14ac:dyDescent="0.2">
      <c r="D277" s="47"/>
      <c r="E277" s="47"/>
    </row>
    <row r="278" spans="4:5" x14ac:dyDescent="0.2">
      <c r="D278" s="47"/>
      <c r="E278" s="47"/>
    </row>
    <row r="279" spans="4:5" x14ac:dyDescent="0.2">
      <c r="D279" s="47"/>
      <c r="E279" s="47"/>
    </row>
    <row r="280" spans="4:5" x14ac:dyDescent="0.2">
      <c r="D280" s="47"/>
      <c r="E280" s="47"/>
    </row>
    <row r="281" spans="4:5" x14ac:dyDescent="0.2">
      <c r="D281" s="47"/>
      <c r="E281" s="47"/>
    </row>
    <row r="282" spans="4:5" x14ac:dyDescent="0.2">
      <c r="D282" s="47"/>
      <c r="E282" s="47"/>
    </row>
    <row r="283" spans="4:5" x14ac:dyDescent="0.2">
      <c r="D283" s="47"/>
      <c r="E283" s="47"/>
    </row>
    <row r="284" spans="4:5" x14ac:dyDescent="0.2">
      <c r="D284" s="47"/>
      <c r="E284" s="47"/>
    </row>
    <row r="285" spans="4:5" x14ac:dyDescent="0.2">
      <c r="D285" s="47"/>
      <c r="E285" s="47"/>
    </row>
    <row r="286" spans="4:5" x14ac:dyDescent="0.2">
      <c r="D286" s="47"/>
      <c r="E286" s="47"/>
    </row>
    <row r="287" spans="4:5" x14ac:dyDescent="0.2">
      <c r="D287" s="47"/>
      <c r="E287" s="47"/>
    </row>
    <row r="288" spans="4:5" x14ac:dyDescent="0.2">
      <c r="D288" s="47"/>
      <c r="E288" s="47"/>
    </row>
    <row r="289" spans="4:5" x14ac:dyDescent="0.2">
      <c r="D289" s="47"/>
      <c r="E289" s="47"/>
    </row>
    <row r="290" spans="4:5" x14ac:dyDescent="0.2">
      <c r="D290" s="47"/>
      <c r="E290" s="47"/>
    </row>
    <row r="291" spans="4:5" x14ac:dyDescent="0.2">
      <c r="D291" s="47"/>
      <c r="E291" s="47"/>
    </row>
    <row r="292" spans="4:5" x14ac:dyDescent="0.2">
      <c r="D292" s="47"/>
      <c r="E292" s="47"/>
    </row>
    <row r="293" spans="4:5" x14ac:dyDescent="0.2">
      <c r="D293" s="47"/>
      <c r="E293" s="47"/>
    </row>
    <row r="294" spans="4:5" x14ac:dyDescent="0.2">
      <c r="D294" s="47"/>
      <c r="E294" s="47"/>
    </row>
    <row r="295" spans="4:5" x14ac:dyDescent="0.2">
      <c r="D295" s="47"/>
      <c r="E295" s="47"/>
    </row>
    <row r="296" spans="4:5" x14ac:dyDescent="0.2">
      <c r="D296" s="47"/>
      <c r="E296" s="47"/>
    </row>
    <row r="297" spans="4:5" x14ac:dyDescent="0.2">
      <c r="D297" s="47"/>
      <c r="E297" s="47"/>
    </row>
    <row r="298" spans="4:5" x14ac:dyDescent="0.2">
      <c r="D298" s="47"/>
      <c r="E298" s="47"/>
    </row>
    <row r="299" spans="4:5" x14ac:dyDescent="0.2">
      <c r="D299" s="47"/>
      <c r="E299" s="47"/>
    </row>
    <row r="300" spans="4:5" x14ac:dyDescent="0.2">
      <c r="D300" s="47"/>
      <c r="E300" s="47"/>
    </row>
    <row r="301" spans="4:5" x14ac:dyDescent="0.2">
      <c r="D301" s="47"/>
      <c r="E301" s="47"/>
    </row>
    <row r="302" spans="4:5" x14ac:dyDescent="0.2">
      <c r="D302" s="47"/>
      <c r="E302" s="47"/>
    </row>
    <row r="303" spans="4:5" x14ac:dyDescent="0.2">
      <c r="D303" s="47"/>
      <c r="E303" s="47"/>
    </row>
    <row r="304" spans="4:5" x14ac:dyDescent="0.2">
      <c r="D304" s="47"/>
      <c r="E304" s="47"/>
    </row>
    <row r="305" spans="4:5" x14ac:dyDescent="0.2">
      <c r="D305" s="47"/>
      <c r="E305" s="47"/>
    </row>
    <row r="306" spans="4:5" x14ac:dyDescent="0.2">
      <c r="D306" s="47"/>
      <c r="E306" s="47"/>
    </row>
    <row r="307" spans="4:5" x14ac:dyDescent="0.2">
      <c r="D307" s="47"/>
      <c r="E307" s="47"/>
    </row>
    <row r="308" spans="4:5" x14ac:dyDescent="0.2">
      <c r="D308" s="47"/>
      <c r="E308" s="47"/>
    </row>
    <row r="309" spans="4:5" x14ac:dyDescent="0.2">
      <c r="D309" s="47"/>
      <c r="E309" s="47"/>
    </row>
    <row r="310" spans="4:5" x14ac:dyDescent="0.2">
      <c r="D310" s="47"/>
      <c r="E310" s="47"/>
    </row>
    <row r="311" spans="4:5" x14ac:dyDescent="0.2">
      <c r="D311" s="47"/>
      <c r="E311" s="47"/>
    </row>
    <row r="312" spans="4:5" x14ac:dyDescent="0.2">
      <c r="D312" s="47"/>
      <c r="E312" s="47"/>
    </row>
    <row r="313" spans="4:5" x14ac:dyDescent="0.2">
      <c r="D313" s="47"/>
      <c r="E313" s="47"/>
    </row>
    <row r="314" spans="4:5" x14ac:dyDescent="0.2">
      <c r="D314" s="47"/>
      <c r="E314" s="47"/>
    </row>
    <row r="315" spans="4:5" x14ac:dyDescent="0.2">
      <c r="D315" s="47"/>
      <c r="E315" s="47"/>
    </row>
    <row r="316" spans="4:5" x14ac:dyDescent="0.2">
      <c r="D316" s="47"/>
      <c r="E316" s="47"/>
    </row>
    <row r="317" spans="4:5" x14ac:dyDescent="0.2">
      <c r="D317" s="47"/>
      <c r="E317" s="47"/>
    </row>
    <row r="318" spans="4:5" x14ac:dyDescent="0.2">
      <c r="D318" s="47"/>
      <c r="E318" s="47"/>
    </row>
    <row r="319" spans="4:5" x14ac:dyDescent="0.2">
      <c r="D319" s="47"/>
      <c r="E319" s="47"/>
    </row>
    <row r="320" spans="4:5" x14ac:dyDescent="0.2">
      <c r="D320" s="47"/>
      <c r="E320" s="47"/>
    </row>
    <row r="321" spans="4:5" x14ac:dyDescent="0.2">
      <c r="D321" s="47"/>
      <c r="E321" s="47"/>
    </row>
    <row r="322" spans="4:5" x14ac:dyDescent="0.2">
      <c r="D322" s="47"/>
      <c r="E322" s="47"/>
    </row>
    <row r="323" spans="4:5" x14ac:dyDescent="0.2">
      <c r="D323" s="47"/>
      <c r="E323" s="47"/>
    </row>
    <row r="324" spans="4:5" x14ac:dyDescent="0.2">
      <c r="D324" s="47"/>
      <c r="E324" s="47"/>
    </row>
    <row r="325" spans="4:5" x14ac:dyDescent="0.2">
      <c r="D325" s="47"/>
      <c r="E325" s="47"/>
    </row>
    <row r="326" spans="4:5" x14ac:dyDescent="0.2">
      <c r="D326" s="47"/>
      <c r="E326" s="47"/>
    </row>
    <row r="327" spans="4:5" x14ac:dyDescent="0.2">
      <c r="D327" s="47"/>
      <c r="E327" s="47"/>
    </row>
    <row r="328" spans="4:5" x14ac:dyDescent="0.2">
      <c r="D328" s="47"/>
      <c r="E328" s="47"/>
    </row>
    <row r="329" spans="4:5" x14ac:dyDescent="0.2">
      <c r="D329" s="47"/>
      <c r="E329" s="47"/>
    </row>
    <row r="330" spans="4:5" x14ac:dyDescent="0.2">
      <c r="D330" s="47"/>
      <c r="E330" s="47"/>
    </row>
    <row r="331" spans="4:5" x14ac:dyDescent="0.2">
      <c r="D331" s="47"/>
      <c r="E331" s="47"/>
    </row>
    <row r="332" spans="4:5" x14ac:dyDescent="0.2">
      <c r="D332" s="47"/>
      <c r="E332" s="47"/>
    </row>
    <row r="333" spans="4:5" x14ac:dyDescent="0.2">
      <c r="D333" s="47"/>
      <c r="E333" s="47"/>
    </row>
    <row r="334" spans="4:5" x14ac:dyDescent="0.2">
      <c r="D334" s="47"/>
      <c r="E334" s="47"/>
    </row>
    <row r="335" spans="4:5" x14ac:dyDescent="0.2">
      <c r="D335" s="47"/>
      <c r="E335" s="47"/>
    </row>
    <row r="336" spans="4:5" x14ac:dyDescent="0.2">
      <c r="D336" s="47"/>
      <c r="E336" s="47"/>
    </row>
    <row r="337" spans="4:5" x14ac:dyDescent="0.2">
      <c r="D337" s="47"/>
      <c r="E337" s="47"/>
    </row>
    <row r="338" spans="4:5" x14ac:dyDescent="0.2">
      <c r="D338" s="47"/>
      <c r="E338" s="47"/>
    </row>
    <row r="339" spans="4:5" x14ac:dyDescent="0.2">
      <c r="D339" s="47"/>
      <c r="E339" s="47"/>
    </row>
    <row r="340" spans="4:5" x14ac:dyDescent="0.2">
      <c r="D340" s="47"/>
      <c r="E340" s="47"/>
    </row>
    <row r="341" spans="4:5" x14ac:dyDescent="0.2">
      <c r="D341" s="47"/>
      <c r="E341" s="47"/>
    </row>
    <row r="342" spans="4:5" x14ac:dyDescent="0.2">
      <c r="D342" s="47"/>
      <c r="E342" s="47"/>
    </row>
    <row r="343" spans="4:5" x14ac:dyDescent="0.2">
      <c r="D343" s="47"/>
      <c r="E343" s="47"/>
    </row>
    <row r="344" spans="4:5" x14ac:dyDescent="0.2">
      <c r="D344" s="47"/>
      <c r="E344" s="47"/>
    </row>
    <row r="345" spans="4:5" x14ac:dyDescent="0.2">
      <c r="D345" s="47"/>
      <c r="E345" s="47"/>
    </row>
    <row r="346" spans="4:5" x14ac:dyDescent="0.2">
      <c r="D346" s="47"/>
      <c r="E346" s="47"/>
    </row>
    <row r="347" spans="4:5" x14ac:dyDescent="0.2">
      <c r="D347" s="47"/>
      <c r="E347" s="47"/>
    </row>
    <row r="348" spans="4:5" x14ac:dyDescent="0.2">
      <c r="D348" s="47"/>
      <c r="E348" s="47"/>
    </row>
    <row r="349" spans="4:5" x14ac:dyDescent="0.2">
      <c r="D349" s="47"/>
      <c r="E349" s="47"/>
    </row>
    <row r="350" spans="4:5" x14ac:dyDescent="0.2">
      <c r="D350" s="47"/>
      <c r="E350" s="47"/>
    </row>
    <row r="351" spans="4:5" x14ac:dyDescent="0.2">
      <c r="D351" s="47"/>
      <c r="E351" s="47"/>
    </row>
    <row r="352" spans="4:5" x14ac:dyDescent="0.2">
      <c r="D352" s="47"/>
      <c r="E352" s="47"/>
    </row>
    <row r="353" spans="4:5" x14ac:dyDescent="0.2">
      <c r="D353" s="47"/>
      <c r="E353" s="47"/>
    </row>
    <row r="354" spans="4:5" x14ac:dyDescent="0.2">
      <c r="D354" s="47"/>
      <c r="E354" s="47"/>
    </row>
    <row r="355" spans="4:5" x14ac:dyDescent="0.2">
      <c r="D355" s="47"/>
      <c r="E355" s="47"/>
    </row>
    <row r="356" spans="4:5" x14ac:dyDescent="0.2">
      <c r="D356" s="47"/>
      <c r="E356" s="47"/>
    </row>
    <row r="357" spans="4:5" x14ac:dyDescent="0.2">
      <c r="D357" s="47"/>
      <c r="E357" s="47"/>
    </row>
    <row r="358" spans="4:5" x14ac:dyDescent="0.2">
      <c r="D358" s="47"/>
      <c r="E358" s="47"/>
    </row>
    <row r="359" spans="4:5" x14ac:dyDescent="0.2">
      <c r="D359" s="47"/>
      <c r="E359" s="47"/>
    </row>
    <row r="360" spans="4:5" x14ac:dyDescent="0.2">
      <c r="D360" s="47"/>
      <c r="E360" s="47"/>
    </row>
    <row r="361" spans="4:5" x14ac:dyDescent="0.2">
      <c r="D361" s="47"/>
      <c r="E361" s="47"/>
    </row>
    <row r="362" spans="4:5" x14ac:dyDescent="0.2">
      <c r="D362" s="47"/>
      <c r="E362" s="47"/>
    </row>
    <row r="363" spans="4:5" x14ac:dyDescent="0.2">
      <c r="D363" s="47"/>
      <c r="E363" s="47"/>
    </row>
    <row r="364" spans="4:5" x14ac:dyDescent="0.2">
      <c r="D364" s="47"/>
      <c r="E364" s="47"/>
    </row>
    <row r="365" spans="4:5" x14ac:dyDescent="0.2">
      <c r="D365" s="47"/>
      <c r="E365" s="47"/>
    </row>
    <row r="366" spans="4:5" x14ac:dyDescent="0.2">
      <c r="D366" s="47"/>
      <c r="E366" s="47"/>
    </row>
    <row r="367" spans="4:5" x14ac:dyDescent="0.2">
      <c r="D367" s="47"/>
      <c r="E367" s="47"/>
    </row>
    <row r="368" spans="4:5" x14ac:dyDescent="0.2">
      <c r="D368" s="47"/>
      <c r="E368" s="47"/>
    </row>
    <row r="369" spans="4:5" x14ac:dyDescent="0.2">
      <c r="D369" s="47"/>
      <c r="E369" s="47"/>
    </row>
    <row r="370" spans="4:5" x14ac:dyDescent="0.2">
      <c r="D370" s="47"/>
      <c r="E370" s="47"/>
    </row>
    <row r="371" spans="4:5" x14ac:dyDescent="0.2">
      <c r="D371" s="47"/>
      <c r="E371" s="47"/>
    </row>
    <row r="372" spans="4:5" x14ac:dyDescent="0.2">
      <c r="D372" s="47"/>
      <c r="E372" s="47"/>
    </row>
    <row r="373" spans="4:5" x14ac:dyDescent="0.2">
      <c r="D373" s="47"/>
      <c r="E373" s="47"/>
    </row>
    <row r="374" spans="4:5" x14ac:dyDescent="0.2">
      <c r="D374" s="47"/>
      <c r="E374" s="47"/>
    </row>
    <row r="375" spans="4:5" x14ac:dyDescent="0.2">
      <c r="D375" s="47"/>
      <c r="E375" s="47"/>
    </row>
    <row r="376" spans="4:5" x14ac:dyDescent="0.2">
      <c r="D376" s="47"/>
      <c r="E376" s="47"/>
    </row>
    <row r="377" spans="4:5" x14ac:dyDescent="0.2">
      <c r="D377" s="47"/>
      <c r="E377" s="47"/>
    </row>
    <row r="378" spans="4:5" x14ac:dyDescent="0.2">
      <c r="D378" s="47"/>
      <c r="E378" s="47"/>
    </row>
    <row r="379" spans="4:5" x14ac:dyDescent="0.2">
      <c r="D379" s="47"/>
      <c r="E379" s="47"/>
    </row>
    <row r="380" spans="4:5" x14ac:dyDescent="0.2">
      <c r="D380" s="47"/>
      <c r="E380" s="47"/>
    </row>
    <row r="381" spans="4:5" x14ac:dyDescent="0.2">
      <c r="D381" s="47"/>
      <c r="E381" s="47"/>
    </row>
    <row r="382" spans="4:5" x14ac:dyDescent="0.2">
      <c r="D382" s="47"/>
      <c r="E382" s="47"/>
    </row>
    <row r="383" spans="4:5" x14ac:dyDescent="0.2">
      <c r="D383" s="47"/>
      <c r="E383" s="47"/>
    </row>
    <row r="384" spans="4:5" x14ac:dyDescent="0.2">
      <c r="D384" s="47"/>
      <c r="E384" s="47"/>
    </row>
    <row r="385" spans="4:5" x14ac:dyDescent="0.2">
      <c r="D385" s="47"/>
      <c r="E385" s="47"/>
    </row>
    <row r="386" spans="4:5" x14ac:dyDescent="0.2">
      <c r="D386" s="47"/>
      <c r="E386" s="47"/>
    </row>
    <row r="387" spans="4:5" x14ac:dyDescent="0.2">
      <c r="D387" s="47"/>
      <c r="E387" s="47"/>
    </row>
    <row r="388" spans="4:5" x14ac:dyDescent="0.2">
      <c r="D388" s="47"/>
      <c r="E388" s="47"/>
    </row>
    <row r="389" spans="4:5" x14ac:dyDescent="0.2">
      <c r="D389" s="47"/>
      <c r="E389" s="47"/>
    </row>
    <row r="390" spans="4:5" x14ac:dyDescent="0.2">
      <c r="D390" s="47"/>
      <c r="E390" s="47"/>
    </row>
    <row r="391" spans="4:5" x14ac:dyDescent="0.2">
      <c r="D391" s="47"/>
      <c r="E391" s="47"/>
    </row>
    <row r="392" spans="4:5" x14ac:dyDescent="0.2">
      <c r="D392" s="47"/>
      <c r="E392" s="47"/>
    </row>
    <row r="393" spans="4:5" x14ac:dyDescent="0.2">
      <c r="D393" s="47"/>
      <c r="E393" s="47"/>
    </row>
    <row r="394" spans="4:5" x14ac:dyDescent="0.2">
      <c r="D394" s="47"/>
      <c r="E394" s="47"/>
    </row>
    <row r="395" spans="4:5" x14ac:dyDescent="0.2">
      <c r="D395" s="47"/>
      <c r="E395" s="47"/>
    </row>
    <row r="396" spans="4:5" x14ac:dyDescent="0.2">
      <c r="D396" s="47"/>
      <c r="E396" s="47"/>
    </row>
    <row r="397" spans="4:5" x14ac:dyDescent="0.2">
      <c r="D397" s="47"/>
      <c r="E397" s="47"/>
    </row>
    <row r="398" spans="4:5" x14ac:dyDescent="0.2">
      <c r="D398" s="47"/>
      <c r="E398" s="47"/>
    </row>
    <row r="399" spans="4:5" x14ac:dyDescent="0.2">
      <c r="D399" s="47"/>
      <c r="E399" s="47"/>
    </row>
    <row r="400" spans="4:5" x14ac:dyDescent="0.2">
      <c r="D400" s="47"/>
      <c r="E400" s="47"/>
    </row>
    <row r="401" spans="4:5" x14ac:dyDescent="0.2">
      <c r="D401" s="47"/>
      <c r="E401" s="47"/>
    </row>
    <row r="402" spans="4:5" x14ac:dyDescent="0.2">
      <c r="D402" s="47"/>
      <c r="E402" s="47"/>
    </row>
  </sheetData>
  <mergeCells count="1">
    <mergeCell ref="M20:R20"/>
  </mergeCells>
  <conditionalFormatting sqref="B8:B49">
    <cfRule type="cellIs" dxfId="4" priority="3" stopIfTrue="1" operator="equal">
      <formula>"Adjustment to Income/Expense/Rate Base:"</formula>
    </cfRule>
  </conditionalFormatting>
  <conditionalFormatting sqref="K1">
    <cfRule type="cellIs" dxfId="3" priority="1" stopIfTrue="1" operator="equal">
      <formula>"x.x"</formula>
    </cfRule>
  </conditionalFormatting>
  <dataValidations count="3">
    <dataValidation type="list" errorStyle="warning" allowBlank="1" showInputMessage="1" showErrorMessage="1" errorTitle="FERC ACCOUNT" error="This FERC Account is not included in the drop-down list. Is this the account you want to use?" sqref="D48:D50 IZ49:IZ51 D51:E51 E50 WVM983086:WVM983088 WLQ983086:WLQ983088 WBU983086:WBU983088 VRY983086:VRY983088 VIC983086:VIC983088 UYG983086:UYG983088 UOK983086:UOK983088 UEO983086:UEO983088 TUS983086:TUS983088 TKW983086:TKW983088 TBA983086:TBA983088 SRE983086:SRE983088 SHI983086:SHI983088 RXM983086:RXM983088 RNQ983086:RNQ983088 RDU983086:RDU983088 QTY983086:QTY983088 QKC983086:QKC983088 QAG983086:QAG983088 PQK983086:PQK983088 PGO983086:PGO983088 OWS983086:OWS983088 OMW983086:OMW983088 ODA983086:ODA983088 NTE983086:NTE983088 NJI983086:NJI983088 MZM983086:MZM983088 MPQ983086:MPQ983088 MFU983086:MFU983088 LVY983086:LVY983088 LMC983086:LMC983088 LCG983086:LCG983088 KSK983086:KSK983088 KIO983086:KIO983088 JYS983086:JYS983088 JOW983086:JOW983088 JFA983086:JFA983088 IVE983086:IVE983088 ILI983086:ILI983088 IBM983086:IBM983088 HRQ983086:HRQ983088 HHU983086:HHU983088 GXY983086:GXY983088 GOC983086:GOC983088 GEG983086:GEG983088 FUK983086:FUK983088 FKO983086:FKO983088 FAS983086:FAS983088 EQW983086:EQW983088 EHA983086:EHA983088 DXE983086:DXE983088 DNI983086:DNI983088 DDM983086:DDM983088 CTQ983086:CTQ983088 CJU983086:CJU983088 BZY983086:BZY983088 BQC983086:BQC983088 BGG983086:BGG983088 AWK983086:AWK983088 AMO983086:AMO983088 ACS983086:ACS983088 SW983086:SW983088 JA983086:JA983088 E983086:E983088 WVM917550:WVM917552 WLQ917550:WLQ917552 WBU917550:WBU917552 VRY917550:VRY917552 VIC917550:VIC917552 UYG917550:UYG917552 UOK917550:UOK917552 UEO917550:UEO917552 TUS917550:TUS917552 TKW917550:TKW917552 TBA917550:TBA917552 SRE917550:SRE917552 SHI917550:SHI917552 RXM917550:RXM917552 RNQ917550:RNQ917552 RDU917550:RDU917552 QTY917550:QTY917552 QKC917550:QKC917552 QAG917550:QAG917552 PQK917550:PQK917552 PGO917550:PGO917552 OWS917550:OWS917552 OMW917550:OMW917552 ODA917550:ODA917552 NTE917550:NTE917552 NJI917550:NJI917552 MZM917550:MZM917552 MPQ917550:MPQ917552 MFU917550:MFU917552 LVY917550:LVY917552 LMC917550:LMC917552 LCG917550:LCG917552 KSK917550:KSK917552 KIO917550:KIO917552 JYS917550:JYS917552 JOW917550:JOW917552 JFA917550:JFA917552 IVE917550:IVE917552 ILI917550:ILI917552 IBM917550:IBM917552 HRQ917550:HRQ917552 HHU917550:HHU917552 GXY917550:GXY917552 GOC917550:GOC917552 GEG917550:GEG917552 FUK917550:FUK917552 FKO917550:FKO917552 FAS917550:FAS917552 EQW917550:EQW917552 EHA917550:EHA917552 DXE917550:DXE917552 DNI917550:DNI917552 DDM917550:DDM917552 CTQ917550:CTQ917552 CJU917550:CJU917552 BZY917550:BZY917552 BQC917550:BQC917552 BGG917550:BGG917552 AWK917550:AWK917552 AMO917550:AMO917552 ACS917550:ACS917552 SW917550:SW917552 JA917550:JA917552 E917550:E917552 WVM852014:WVM852016 WLQ852014:WLQ852016 WBU852014:WBU852016 VRY852014:VRY852016 VIC852014:VIC852016 UYG852014:UYG852016 UOK852014:UOK852016 UEO852014:UEO852016 TUS852014:TUS852016 TKW852014:TKW852016 TBA852014:TBA852016 SRE852014:SRE852016 SHI852014:SHI852016 RXM852014:RXM852016 RNQ852014:RNQ852016 RDU852014:RDU852016 QTY852014:QTY852016 QKC852014:QKC852016 QAG852014:QAG852016 PQK852014:PQK852016 PGO852014:PGO852016 OWS852014:OWS852016 OMW852014:OMW852016 ODA852014:ODA852016 NTE852014:NTE852016 NJI852014:NJI852016 MZM852014:MZM852016 MPQ852014:MPQ852016 MFU852014:MFU852016 LVY852014:LVY852016 LMC852014:LMC852016 LCG852014:LCG852016 KSK852014:KSK852016 KIO852014:KIO852016 JYS852014:JYS852016 JOW852014:JOW852016 JFA852014:JFA852016 IVE852014:IVE852016 ILI852014:ILI852016 IBM852014:IBM852016 HRQ852014:HRQ852016 HHU852014:HHU852016 GXY852014:GXY852016 GOC852014:GOC852016 GEG852014:GEG852016 FUK852014:FUK852016 FKO852014:FKO852016 FAS852014:FAS852016 EQW852014:EQW852016 EHA852014:EHA852016 DXE852014:DXE852016 DNI852014:DNI852016 DDM852014:DDM852016 CTQ852014:CTQ852016 CJU852014:CJU852016 BZY852014:BZY852016 BQC852014:BQC852016 BGG852014:BGG852016 AWK852014:AWK852016 AMO852014:AMO852016 ACS852014:ACS852016 SW852014:SW852016 JA852014:JA852016 E852014:E852016 WVM786478:WVM786480 WLQ786478:WLQ786480 WBU786478:WBU786480 VRY786478:VRY786480 VIC786478:VIC786480 UYG786478:UYG786480 UOK786478:UOK786480 UEO786478:UEO786480 TUS786478:TUS786480 TKW786478:TKW786480 TBA786478:TBA786480 SRE786478:SRE786480 SHI786478:SHI786480 RXM786478:RXM786480 RNQ786478:RNQ786480 RDU786478:RDU786480 QTY786478:QTY786480 QKC786478:QKC786480 QAG786478:QAG786480 PQK786478:PQK786480 PGO786478:PGO786480 OWS786478:OWS786480 OMW786478:OMW786480 ODA786478:ODA786480 NTE786478:NTE786480 NJI786478:NJI786480 MZM786478:MZM786480 MPQ786478:MPQ786480 MFU786478:MFU786480 LVY786478:LVY786480 LMC786478:LMC786480 LCG786478:LCG786480 KSK786478:KSK786480 KIO786478:KIO786480 JYS786478:JYS786480 JOW786478:JOW786480 JFA786478:JFA786480 IVE786478:IVE786480 ILI786478:ILI786480 IBM786478:IBM786480 HRQ786478:HRQ786480 HHU786478:HHU786480 GXY786478:GXY786480 GOC786478:GOC786480 GEG786478:GEG786480 FUK786478:FUK786480 FKO786478:FKO786480 FAS786478:FAS786480 EQW786478:EQW786480 EHA786478:EHA786480 DXE786478:DXE786480 DNI786478:DNI786480 DDM786478:DDM786480 CTQ786478:CTQ786480 CJU786478:CJU786480 BZY786478:BZY786480 BQC786478:BQC786480 BGG786478:BGG786480 AWK786478:AWK786480 AMO786478:AMO786480 ACS786478:ACS786480 SW786478:SW786480 JA786478:JA786480 E786478:E786480 WVM720942:WVM720944 WLQ720942:WLQ720944 WBU720942:WBU720944 VRY720942:VRY720944 VIC720942:VIC720944 UYG720942:UYG720944 UOK720942:UOK720944 UEO720942:UEO720944 TUS720942:TUS720944 TKW720942:TKW720944 TBA720942:TBA720944 SRE720942:SRE720944 SHI720942:SHI720944 RXM720942:RXM720944 RNQ720942:RNQ720944 RDU720942:RDU720944 QTY720942:QTY720944 QKC720942:QKC720944 QAG720942:QAG720944 PQK720942:PQK720944 PGO720942:PGO720944 OWS720942:OWS720944 OMW720942:OMW720944 ODA720942:ODA720944 NTE720942:NTE720944 NJI720942:NJI720944 MZM720942:MZM720944 MPQ720942:MPQ720944 MFU720942:MFU720944 LVY720942:LVY720944 LMC720942:LMC720944 LCG720942:LCG720944 KSK720942:KSK720944 KIO720942:KIO720944 JYS720942:JYS720944 JOW720942:JOW720944 JFA720942:JFA720944 IVE720942:IVE720944 ILI720942:ILI720944 IBM720942:IBM720944 HRQ720942:HRQ720944 HHU720942:HHU720944 GXY720942:GXY720944 GOC720942:GOC720944 GEG720942:GEG720944 FUK720942:FUK720944 FKO720942:FKO720944 FAS720942:FAS720944 EQW720942:EQW720944 EHA720942:EHA720944 DXE720942:DXE720944 DNI720942:DNI720944 DDM720942:DDM720944 CTQ720942:CTQ720944 CJU720942:CJU720944 BZY720942:BZY720944 BQC720942:BQC720944 BGG720942:BGG720944 AWK720942:AWK720944 AMO720942:AMO720944 ACS720942:ACS720944 SW720942:SW720944 JA720942:JA720944 E720942:E720944 WVM655406:WVM655408 WLQ655406:WLQ655408 WBU655406:WBU655408 VRY655406:VRY655408 VIC655406:VIC655408 UYG655406:UYG655408 UOK655406:UOK655408 UEO655406:UEO655408 TUS655406:TUS655408 TKW655406:TKW655408 TBA655406:TBA655408 SRE655406:SRE655408 SHI655406:SHI655408 RXM655406:RXM655408 RNQ655406:RNQ655408 RDU655406:RDU655408 QTY655406:QTY655408 QKC655406:QKC655408 QAG655406:QAG655408 PQK655406:PQK655408 PGO655406:PGO655408 OWS655406:OWS655408 OMW655406:OMW655408 ODA655406:ODA655408 NTE655406:NTE655408 NJI655406:NJI655408 MZM655406:MZM655408 MPQ655406:MPQ655408 MFU655406:MFU655408 LVY655406:LVY655408 LMC655406:LMC655408 LCG655406:LCG655408 KSK655406:KSK655408 KIO655406:KIO655408 JYS655406:JYS655408 JOW655406:JOW655408 JFA655406:JFA655408 IVE655406:IVE655408 ILI655406:ILI655408 IBM655406:IBM655408 HRQ655406:HRQ655408 HHU655406:HHU655408 GXY655406:GXY655408 GOC655406:GOC655408 GEG655406:GEG655408 FUK655406:FUK655408 FKO655406:FKO655408 FAS655406:FAS655408 EQW655406:EQW655408 EHA655406:EHA655408 DXE655406:DXE655408 DNI655406:DNI655408 DDM655406:DDM655408 CTQ655406:CTQ655408 CJU655406:CJU655408 BZY655406:BZY655408 BQC655406:BQC655408 BGG655406:BGG655408 AWK655406:AWK655408 AMO655406:AMO655408 ACS655406:ACS655408 SW655406:SW655408 JA655406:JA655408 E655406:E655408 WVM589870:WVM589872 WLQ589870:WLQ589872 WBU589870:WBU589872 VRY589870:VRY589872 VIC589870:VIC589872 UYG589870:UYG589872 UOK589870:UOK589872 UEO589870:UEO589872 TUS589870:TUS589872 TKW589870:TKW589872 TBA589870:TBA589872 SRE589870:SRE589872 SHI589870:SHI589872 RXM589870:RXM589872 RNQ589870:RNQ589872 RDU589870:RDU589872 QTY589870:QTY589872 QKC589870:QKC589872 QAG589870:QAG589872 PQK589870:PQK589872 PGO589870:PGO589872 OWS589870:OWS589872 OMW589870:OMW589872 ODA589870:ODA589872 NTE589870:NTE589872 NJI589870:NJI589872 MZM589870:MZM589872 MPQ589870:MPQ589872 MFU589870:MFU589872 LVY589870:LVY589872 LMC589870:LMC589872 LCG589870:LCG589872 KSK589870:KSK589872 KIO589870:KIO589872 JYS589870:JYS589872 JOW589870:JOW589872 JFA589870:JFA589872 IVE589870:IVE589872 ILI589870:ILI589872 IBM589870:IBM589872 HRQ589870:HRQ589872 HHU589870:HHU589872 GXY589870:GXY589872 GOC589870:GOC589872 GEG589870:GEG589872 FUK589870:FUK589872 FKO589870:FKO589872 FAS589870:FAS589872 EQW589870:EQW589872 EHA589870:EHA589872 DXE589870:DXE589872 DNI589870:DNI589872 DDM589870:DDM589872 CTQ589870:CTQ589872 CJU589870:CJU589872 BZY589870:BZY589872 BQC589870:BQC589872 BGG589870:BGG589872 AWK589870:AWK589872 AMO589870:AMO589872 ACS589870:ACS589872 SW589870:SW589872 JA589870:JA589872 E589870:E589872 WVM524334:WVM524336 WLQ524334:WLQ524336 WBU524334:WBU524336 VRY524334:VRY524336 VIC524334:VIC524336 UYG524334:UYG524336 UOK524334:UOK524336 UEO524334:UEO524336 TUS524334:TUS524336 TKW524334:TKW524336 TBA524334:TBA524336 SRE524334:SRE524336 SHI524334:SHI524336 RXM524334:RXM524336 RNQ524334:RNQ524336 RDU524334:RDU524336 QTY524334:QTY524336 QKC524334:QKC524336 QAG524334:QAG524336 PQK524334:PQK524336 PGO524334:PGO524336 OWS524334:OWS524336 OMW524334:OMW524336 ODA524334:ODA524336 NTE524334:NTE524336 NJI524334:NJI524336 MZM524334:MZM524336 MPQ524334:MPQ524336 MFU524334:MFU524336 LVY524334:LVY524336 LMC524334:LMC524336 LCG524334:LCG524336 KSK524334:KSK524336 KIO524334:KIO524336 JYS524334:JYS524336 JOW524334:JOW524336 JFA524334:JFA524336 IVE524334:IVE524336 ILI524334:ILI524336 IBM524334:IBM524336 HRQ524334:HRQ524336 HHU524334:HHU524336 GXY524334:GXY524336 GOC524334:GOC524336 GEG524334:GEG524336 FUK524334:FUK524336 FKO524334:FKO524336 FAS524334:FAS524336 EQW524334:EQW524336 EHA524334:EHA524336 DXE524334:DXE524336 DNI524334:DNI524336 DDM524334:DDM524336 CTQ524334:CTQ524336 CJU524334:CJU524336 BZY524334:BZY524336 BQC524334:BQC524336 BGG524334:BGG524336 AWK524334:AWK524336 AMO524334:AMO524336 ACS524334:ACS524336 SW524334:SW524336 JA524334:JA524336 E524334:E524336 WVM458798:WVM458800 WLQ458798:WLQ458800 WBU458798:WBU458800 VRY458798:VRY458800 VIC458798:VIC458800 UYG458798:UYG458800 UOK458798:UOK458800 UEO458798:UEO458800 TUS458798:TUS458800 TKW458798:TKW458800 TBA458798:TBA458800 SRE458798:SRE458800 SHI458798:SHI458800 RXM458798:RXM458800 RNQ458798:RNQ458800 RDU458798:RDU458800 QTY458798:QTY458800 QKC458798:QKC458800 QAG458798:QAG458800 PQK458798:PQK458800 PGO458798:PGO458800 OWS458798:OWS458800 OMW458798:OMW458800 ODA458798:ODA458800 NTE458798:NTE458800 NJI458798:NJI458800 MZM458798:MZM458800 MPQ458798:MPQ458800 MFU458798:MFU458800 LVY458798:LVY458800 LMC458798:LMC458800 LCG458798:LCG458800 KSK458798:KSK458800 KIO458798:KIO458800 JYS458798:JYS458800 JOW458798:JOW458800 JFA458798:JFA458800 IVE458798:IVE458800 ILI458798:ILI458800 IBM458798:IBM458800 HRQ458798:HRQ458800 HHU458798:HHU458800 GXY458798:GXY458800 GOC458798:GOC458800 GEG458798:GEG458800 FUK458798:FUK458800 FKO458798:FKO458800 FAS458798:FAS458800 EQW458798:EQW458800 EHA458798:EHA458800 DXE458798:DXE458800 DNI458798:DNI458800 DDM458798:DDM458800 CTQ458798:CTQ458800 CJU458798:CJU458800 BZY458798:BZY458800 BQC458798:BQC458800 BGG458798:BGG458800 AWK458798:AWK458800 AMO458798:AMO458800 ACS458798:ACS458800 SW458798:SW458800 JA458798:JA458800 E458798:E458800 WVM393262:WVM393264 WLQ393262:WLQ393264 WBU393262:WBU393264 VRY393262:VRY393264 VIC393262:VIC393264 UYG393262:UYG393264 UOK393262:UOK393264 UEO393262:UEO393264 TUS393262:TUS393264 TKW393262:TKW393264 TBA393262:TBA393264 SRE393262:SRE393264 SHI393262:SHI393264 RXM393262:RXM393264 RNQ393262:RNQ393264 RDU393262:RDU393264 QTY393262:QTY393264 QKC393262:QKC393264 QAG393262:QAG393264 PQK393262:PQK393264 PGO393262:PGO393264 OWS393262:OWS393264 OMW393262:OMW393264 ODA393262:ODA393264 NTE393262:NTE393264 NJI393262:NJI393264 MZM393262:MZM393264 MPQ393262:MPQ393264 MFU393262:MFU393264 LVY393262:LVY393264 LMC393262:LMC393264 LCG393262:LCG393264 KSK393262:KSK393264 KIO393262:KIO393264 JYS393262:JYS393264 JOW393262:JOW393264 JFA393262:JFA393264 IVE393262:IVE393264 ILI393262:ILI393264 IBM393262:IBM393264 HRQ393262:HRQ393264 HHU393262:HHU393264 GXY393262:GXY393264 GOC393262:GOC393264 GEG393262:GEG393264 FUK393262:FUK393264 FKO393262:FKO393264 FAS393262:FAS393264 EQW393262:EQW393264 EHA393262:EHA393264 DXE393262:DXE393264 DNI393262:DNI393264 DDM393262:DDM393264 CTQ393262:CTQ393264 CJU393262:CJU393264 BZY393262:BZY393264 BQC393262:BQC393264 BGG393262:BGG393264 AWK393262:AWK393264 AMO393262:AMO393264 ACS393262:ACS393264 SW393262:SW393264 JA393262:JA393264 E393262:E393264 WVM327726:WVM327728 WLQ327726:WLQ327728 WBU327726:WBU327728 VRY327726:VRY327728 VIC327726:VIC327728 UYG327726:UYG327728 UOK327726:UOK327728 UEO327726:UEO327728 TUS327726:TUS327728 TKW327726:TKW327728 TBA327726:TBA327728 SRE327726:SRE327728 SHI327726:SHI327728 RXM327726:RXM327728 RNQ327726:RNQ327728 RDU327726:RDU327728 QTY327726:QTY327728 QKC327726:QKC327728 QAG327726:QAG327728 PQK327726:PQK327728 PGO327726:PGO327728 OWS327726:OWS327728 OMW327726:OMW327728 ODA327726:ODA327728 NTE327726:NTE327728 NJI327726:NJI327728 MZM327726:MZM327728 MPQ327726:MPQ327728 MFU327726:MFU327728 LVY327726:LVY327728 LMC327726:LMC327728 LCG327726:LCG327728 KSK327726:KSK327728 KIO327726:KIO327728 JYS327726:JYS327728 JOW327726:JOW327728 JFA327726:JFA327728 IVE327726:IVE327728 ILI327726:ILI327728 IBM327726:IBM327728 HRQ327726:HRQ327728 HHU327726:HHU327728 GXY327726:GXY327728 GOC327726:GOC327728 GEG327726:GEG327728 FUK327726:FUK327728 FKO327726:FKO327728 FAS327726:FAS327728 EQW327726:EQW327728 EHA327726:EHA327728 DXE327726:DXE327728 DNI327726:DNI327728 DDM327726:DDM327728 CTQ327726:CTQ327728 CJU327726:CJU327728 BZY327726:BZY327728 BQC327726:BQC327728 BGG327726:BGG327728 AWK327726:AWK327728 AMO327726:AMO327728 ACS327726:ACS327728 SW327726:SW327728 JA327726:JA327728 E327726:E327728 WVM262190:WVM262192 WLQ262190:WLQ262192 WBU262190:WBU262192 VRY262190:VRY262192 VIC262190:VIC262192 UYG262190:UYG262192 UOK262190:UOK262192 UEO262190:UEO262192 TUS262190:TUS262192 TKW262190:TKW262192 TBA262190:TBA262192 SRE262190:SRE262192 SHI262190:SHI262192 RXM262190:RXM262192 RNQ262190:RNQ262192 RDU262190:RDU262192 QTY262190:QTY262192 QKC262190:QKC262192 QAG262190:QAG262192 PQK262190:PQK262192 PGO262190:PGO262192 OWS262190:OWS262192 OMW262190:OMW262192 ODA262190:ODA262192 NTE262190:NTE262192 NJI262190:NJI262192 MZM262190:MZM262192 MPQ262190:MPQ262192 MFU262190:MFU262192 LVY262190:LVY262192 LMC262190:LMC262192 LCG262190:LCG262192 KSK262190:KSK262192 KIO262190:KIO262192 JYS262190:JYS262192 JOW262190:JOW262192 JFA262190:JFA262192 IVE262190:IVE262192 ILI262190:ILI262192 IBM262190:IBM262192 HRQ262190:HRQ262192 HHU262190:HHU262192 GXY262190:GXY262192 GOC262190:GOC262192 GEG262190:GEG262192 FUK262190:FUK262192 FKO262190:FKO262192 FAS262190:FAS262192 EQW262190:EQW262192 EHA262190:EHA262192 DXE262190:DXE262192 DNI262190:DNI262192 DDM262190:DDM262192 CTQ262190:CTQ262192 CJU262190:CJU262192 BZY262190:BZY262192 BQC262190:BQC262192 BGG262190:BGG262192 AWK262190:AWK262192 AMO262190:AMO262192 ACS262190:ACS262192 SW262190:SW262192 JA262190:JA262192 E262190:E262192 WVM196654:WVM196656 WLQ196654:WLQ196656 WBU196654:WBU196656 VRY196654:VRY196656 VIC196654:VIC196656 UYG196654:UYG196656 UOK196654:UOK196656 UEO196654:UEO196656 TUS196654:TUS196656 TKW196654:TKW196656 TBA196654:TBA196656 SRE196654:SRE196656 SHI196654:SHI196656 RXM196654:RXM196656 RNQ196654:RNQ196656 RDU196654:RDU196656 QTY196654:QTY196656 QKC196654:QKC196656 QAG196654:QAG196656 PQK196654:PQK196656 PGO196654:PGO196656 OWS196654:OWS196656 OMW196654:OMW196656 ODA196654:ODA196656 NTE196654:NTE196656 NJI196654:NJI196656 MZM196654:MZM196656 MPQ196654:MPQ196656 MFU196654:MFU196656 LVY196654:LVY196656 LMC196654:LMC196656 LCG196654:LCG196656 KSK196654:KSK196656 KIO196654:KIO196656 JYS196654:JYS196656 JOW196654:JOW196656 JFA196654:JFA196656 IVE196654:IVE196656 ILI196654:ILI196656 IBM196654:IBM196656 HRQ196654:HRQ196656 HHU196654:HHU196656 GXY196654:GXY196656 GOC196654:GOC196656 GEG196654:GEG196656 FUK196654:FUK196656 FKO196654:FKO196656 FAS196654:FAS196656 EQW196654:EQW196656 EHA196654:EHA196656 DXE196654:DXE196656 DNI196654:DNI196656 DDM196654:DDM196656 CTQ196654:CTQ196656 CJU196654:CJU196656 BZY196654:BZY196656 BQC196654:BQC196656 BGG196654:BGG196656 AWK196654:AWK196656 AMO196654:AMO196656 ACS196654:ACS196656 SW196654:SW196656 JA196654:JA196656 E196654:E196656 WVM131118:WVM131120 WLQ131118:WLQ131120 WBU131118:WBU131120 VRY131118:VRY131120 VIC131118:VIC131120 UYG131118:UYG131120 UOK131118:UOK131120 UEO131118:UEO131120 TUS131118:TUS131120 TKW131118:TKW131120 TBA131118:TBA131120 SRE131118:SRE131120 SHI131118:SHI131120 RXM131118:RXM131120 RNQ131118:RNQ131120 RDU131118:RDU131120 QTY131118:QTY131120 QKC131118:QKC131120 QAG131118:QAG131120 PQK131118:PQK131120 PGO131118:PGO131120 OWS131118:OWS131120 OMW131118:OMW131120 ODA131118:ODA131120 NTE131118:NTE131120 NJI131118:NJI131120 MZM131118:MZM131120 MPQ131118:MPQ131120 MFU131118:MFU131120 LVY131118:LVY131120 LMC131118:LMC131120 LCG131118:LCG131120 KSK131118:KSK131120 KIO131118:KIO131120 JYS131118:JYS131120 JOW131118:JOW131120 JFA131118:JFA131120 IVE131118:IVE131120 ILI131118:ILI131120 IBM131118:IBM131120 HRQ131118:HRQ131120 HHU131118:HHU131120 GXY131118:GXY131120 GOC131118:GOC131120 GEG131118:GEG131120 FUK131118:FUK131120 FKO131118:FKO131120 FAS131118:FAS131120 EQW131118:EQW131120 EHA131118:EHA131120 DXE131118:DXE131120 DNI131118:DNI131120 DDM131118:DDM131120 CTQ131118:CTQ131120 CJU131118:CJU131120 BZY131118:BZY131120 BQC131118:BQC131120 BGG131118:BGG131120 AWK131118:AWK131120 AMO131118:AMO131120 ACS131118:ACS131120 SW131118:SW131120 JA131118:JA131120 E131118:E131120 WVM65582:WVM65584 WLQ65582:WLQ65584 WBU65582:WBU65584 VRY65582:VRY65584 VIC65582:VIC65584 UYG65582:UYG65584 UOK65582:UOK65584 UEO65582:UEO65584 TUS65582:TUS65584 TKW65582:TKW65584 TBA65582:TBA65584 SRE65582:SRE65584 SHI65582:SHI65584 RXM65582:RXM65584 RNQ65582:RNQ65584 RDU65582:RDU65584 QTY65582:QTY65584 QKC65582:QKC65584 QAG65582:QAG65584 PQK65582:PQK65584 PGO65582:PGO65584 OWS65582:OWS65584 OMW65582:OMW65584 ODA65582:ODA65584 NTE65582:NTE65584 NJI65582:NJI65584 MZM65582:MZM65584 MPQ65582:MPQ65584 MFU65582:MFU65584 LVY65582:LVY65584 LMC65582:LMC65584 LCG65582:LCG65584 KSK65582:KSK65584 KIO65582:KIO65584 JYS65582:JYS65584 JOW65582:JOW65584 JFA65582:JFA65584 IVE65582:IVE65584 ILI65582:ILI65584 IBM65582:IBM65584 HRQ65582:HRQ65584 HHU65582:HHU65584 GXY65582:GXY65584 GOC65582:GOC65584 GEG65582:GEG65584 FUK65582:FUK65584 FKO65582:FKO65584 FAS65582:FAS65584 EQW65582:EQW65584 EHA65582:EHA65584 DXE65582:DXE65584 DNI65582:DNI65584 DDM65582:DDM65584 CTQ65582:CTQ65584 CJU65582:CJU65584 BZY65582:BZY65584 BQC65582:BQC65584 BGG65582:BGG65584 AWK65582:AWK65584 AMO65582:AMO65584 ACS65582:ACS65584 SW65582:SW65584 JA65582:JA65584 E65582:E65584 WVL51:WVM51 WLP51:WLQ51 WBT51:WBU51 VRX51:VRY51 VIB51:VIC51 UYF51:UYG51 UOJ51:UOK51 UEN51:UEO51 TUR51:TUS51 TKV51:TKW51 TAZ51:TBA51 SRD51:SRE51 SHH51:SHI51 RXL51:RXM51 RNP51:RNQ51 RDT51:RDU51 QTX51:QTY51 QKB51:QKC51 QAF51:QAG51 PQJ51:PQK51 PGN51:PGO51 OWR51:OWS51 OMV51:OMW51 OCZ51:ODA51 NTD51:NTE51 NJH51:NJI51 MZL51:MZM51 MPP51:MPQ51 MFT51:MFU51 LVX51:LVY51 LMB51:LMC51 LCF51:LCG51 KSJ51:KSK51 KIN51:KIO51 JYR51:JYS51 JOV51:JOW51 JEZ51:JFA51 IVD51:IVE51 ILH51:ILI51 IBL51:IBM51 HRP51:HRQ51 HHT51:HHU51 GXX51:GXY51 GOB51:GOC51 GEF51:GEG51 FUJ51:FUK51 FKN51:FKO51 FAR51:FAS51 EQV51:EQW51 EGZ51:EHA51 DXD51:DXE51 DNH51:DNI51 DDL51:DDM51 CTP51:CTQ51 CJT51:CJU51 BZX51:BZY51 BQB51:BQC51 BGF51:BGG51 AWJ51:AWK51 AMN51:AMO51 ACR51:ACS51 SV51:SW51 JA51 WVL983084:WVL983088 WLP983084:WLP983088 WBT983084:WBT983088 VRX983084:VRX983088 VIB983084:VIB983088 UYF983084:UYF983088 UOJ983084:UOJ983088 UEN983084:UEN983088 TUR983084:TUR983088 TKV983084:TKV983088 TAZ983084:TAZ983088 SRD983084:SRD983088 SHH983084:SHH983088 RXL983084:RXL983088 RNP983084:RNP983088 RDT983084:RDT983088 QTX983084:QTX983088 QKB983084:QKB983088 QAF983084:QAF983088 PQJ983084:PQJ983088 PGN983084:PGN983088 OWR983084:OWR983088 OMV983084:OMV983088 OCZ983084:OCZ983088 NTD983084:NTD983088 NJH983084:NJH983088 MZL983084:MZL983088 MPP983084:MPP983088 MFT983084:MFT983088 LVX983084:LVX983088 LMB983084:LMB983088 LCF983084:LCF983088 KSJ983084:KSJ983088 KIN983084:KIN983088 JYR983084:JYR983088 JOV983084:JOV983088 JEZ983084:JEZ983088 IVD983084:IVD983088 ILH983084:ILH983088 IBL983084:IBL983088 HRP983084:HRP983088 HHT983084:HHT983088 GXX983084:GXX983088 GOB983084:GOB983088 GEF983084:GEF983088 FUJ983084:FUJ983088 FKN983084:FKN983088 FAR983084:FAR983088 EQV983084:EQV983088 EGZ983084:EGZ983088 DXD983084:DXD983088 DNH983084:DNH983088 DDL983084:DDL983088 CTP983084:CTP983088 CJT983084:CJT983088 BZX983084:BZX983088 BQB983084:BQB983088 BGF983084:BGF983088 AWJ983084:AWJ983088 AMN983084:AMN983088 ACR983084:ACR983088 SV983084:SV983088 IZ983084:IZ983088 D983084:D983088 WVL917548:WVL917552 WLP917548:WLP917552 WBT917548:WBT917552 VRX917548:VRX917552 VIB917548:VIB917552 UYF917548:UYF917552 UOJ917548:UOJ917552 UEN917548:UEN917552 TUR917548:TUR917552 TKV917548:TKV917552 TAZ917548:TAZ917552 SRD917548:SRD917552 SHH917548:SHH917552 RXL917548:RXL917552 RNP917548:RNP917552 RDT917548:RDT917552 QTX917548:QTX917552 QKB917548:QKB917552 QAF917548:QAF917552 PQJ917548:PQJ917552 PGN917548:PGN917552 OWR917548:OWR917552 OMV917548:OMV917552 OCZ917548:OCZ917552 NTD917548:NTD917552 NJH917548:NJH917552 MZL917548:MZL917552 MPP917548:MPP917552 MFT917548:MFT917552 LVX917548:LVX917552 LMB917548:LMB917552 LCF917548:LCF917552 KSJ917548:KSJ917552 KIN917548:KIN917552 JYR917548:JYR917552 JOV917548:JOV917552 JEZ917548:JEZ917552 IVD917548:IVD917552 ILH917548:ILH917552 IBL917548:IBL917552 HRP917548:HRP917552 HHT917548:HHT917552 GXX917548:GXX917552 GOB917548:GOB917552 GEF917548:GEF917552 FUJ917548:FUJ917552 FKN917548:FKN917552 FAR917548:FAR917552 EQV917548:EQV917552 EGZ917548:EGZ917552 DXD917548:DXD917552 DNH917548:DNH917552 DDL917548:DDL917552 CTP917548:CTP917552 CJT917548:CJT917552 BZX917548:BZX917552 BQB917548:BQB917552 BGF917548:BGF917552 AWJ917548:AWJ917552 AMN917548:AMN917552 ACR917548:ACR917552 SV917548:SV917552 IZ917548:IZ917552 D917548:D917552 WVL852012:WVL852016 WLP852012:WLP852016 WBT852012:WBT852016 VRX852012:VRX852016 VIB852012:VIB852016 UYF852012:UYF852016 UOJ852012:UOJ852016 UEN852012:UEN852016 TUR852012:TUR852016 TKV852012:TKV852016 TAZ852012:TAZ852016 SRD852012:SRD852016 SHH852012:SHH852016 RXL852012:RXL852016 RNP852012:RNP852016 RDT852012:RDT852016 QTX852012:QTX852016 QKB852012:QKB852016 QAF852012:QAF852016 PQJ852012:PQJ852016 PGN852012:PGN852016 OWR852012:OWR852016 OMV852012:OMV852016 OCZ852012:OCZ852016 NTD852012:NTD852016 NJH852012:NJH852016 MZL852012:MZL852016 MPP852012:MPP852016 MFT852012:MFT852016 LVX852012:LVX852016 LMB852012:LMB852016 LCF852012:LCF852016 KSJ852012:KSJ852016 KIN852012:KIN852016 JYR852012:JYR852016 JOV852012:JOV852016 JEZ852012:JEZ852016 IVD852012:IVD852016 ILH852012:ILH852016 IBL852012:IBL852016 HRP852012:HRP852016 HHT852012:HHT852016 GXX852012:GXX852016 GOB852012:GOB852016 GEF852012:GEF852016 FUJ852012:FUJ852016 FKN852012:FKN852016 FAR852012:FAR852016 EQV852012:EQV852016 EGZ852012:EGZ852016 DXD852012:DXD852016 DNH852012:DNH852016 DDL852012:DDL852016 CTP852012:CTP852016 CJT852012:CJT852016 BZX852012:BZX852016 BQB852012:BQB852016 BGF852012:BGF852016 AWJ852012:AWJ852016 AMN852012:AMN852016 ACR852012:ACR852016 SV852012:SV852016 IZ852012:IZ852016 D852012:D852016 WVL786476:WVL786480 WLP786476:WLP786480 WBT786476:WBT786480 VRX786476:VRX786480 VIB786476:VIB786480 UYF786476:UYF786480 UOJ786476:UOJ786480 UEN786476:UEN786480 TUR786476:TUR786480 TKV786476:TKV786480 TAZ786476:TAZ786480 SRD786476:SRD786480 SHH786476:SHH786480 RXL786476:RXL786480 RNP786476:RNP786480 RDT786476:RDT786480 QTX786476:QTX786480 QKB786476:QKB786480 QAF786476:QAF786480 PQJ786476:PQJ786480 PGN786476:PGN786480 OWR786476:OWR786480 OMV786476:OMV786480 OCZ786476:OCZ786480 NTD786476:NTD786480 NJH786476:NJH786480 MZL786476:MZL786480 MPP786476:MPP786480 MFT786476:MFT786480 LVX786476:LVX786480 LMB786476:LMB786480 LCF786476:LCF786480 KSJ786476:KSJ786480 KIN786476:KIN786480 JYR786476:JYR786480 JOV786476:JOV786480 JEZ786476:JEZ786480 IVD786476:IVD786480 ILH786476:ILH786480 IBL786476:IBL786480 HRP786476:HRP786480 HHT786476:HHT786480 GXX786476:GXX786480 GOB786476:GOB786480 GEF786476:GEF786480 FUJ786476:FUJ786480 FKN786476:FKN786480 FAR786476:FAR786480 EQV786476:EQV786480 EGZ786476:EGZ786480 DXD786476:DXD786480 DNH786476:DNH786480 DDL786476:DDL786480 CTP786476:CTP786480 CJT786476:CJT786480 BZX786476:BZX786480 BQB786476:BQB786480 BGF786476:BGF786480 AWJ786476:AWJ786480 AMN786476:AMN786480 ACR786476:ACR786480 SV786476:SV786480 IZ786476:IZ786480 D786476:D786480 WVL720940:WVL720944 WLP720940:WLP720944 WBT720940:WBT720944 VRX720940:VRX720944 VIB720940:VIB720944 UYF720940:UYF720944 UOJ720940:UOJ720944 UEN720940:UEN720944 TUR720940:TUR720944 TKV720940:TKV720944 TAZ720940:TAZ720944 SRD720940:SRD720944 SHH720940:SHH720944 RXL720940:RXL720944 RNP720940:RNP720944 RDT720940:RDT720944 QTX720940:QTX720944 QKB720940:QKB720944 QAF720940:QAF720944 PQJ720940:PQJ720944 PGN720940:PGN720944 OWR720940:OWR720944 OMV720940:OMV720944 OCZ720940:OCZ720944 NTD720940:NTD720944 NJH720940:NJH720944 MZL720940:MZL720944 MPP720940:MPP720944 MFT720940:MFT720944 LVX720940:LVX720944 LMB720940:LMB720944 LCF720940:LCF720944 KSJ720940:KSJ720944 KIN720940:KIN720944 JYR720940:JYR720944 JOV720940:JOV720944 JEZ720940:JEZ720944 IVD720940:IVD720944 ILH720940:ILH720944 IBL720940:IBL720944 HRP720940:HRP720944 HHT720940:HHT720944 GXX720940:GXX720944 GOB720940:GOB720944 GEF720940:GEF720944 FUJ720940:FUJ720944 FKN720940:FKN720944 FAR720940:FAR720944 EQV720940:EQV720944 EGZ720940:EGZ720944 DXD720940:DXD720944 DNH720940:DNH720944 DDL720940:DDL720944 CTP720940:CTP720944 CJT720940:CJT720944 BZX720940:BZX720944 BQB720940:BQB720944 BGF720940:BGF720944 AWJ720940:AWJ720944 AMN720940:AMN720944 ACR720940:ACR720944 SV720940:SV720944 IZ720940:IZ720944 D720940:D720944 WVL655404:WVL655408 WLP655404:WLP655408 WBT655404:WBT655408 VRX655404:VRX655408 VIB655404:VIB655408 UYF655404:UYF655408 UOJ655404:UOJ655408 UEN655404:UEN655408 TUR655404:TUR655408 TKV655404:TKV655408 TAZ655404:TAZ655408 SRD655404:SRD655408 SHH655404:SHH655408 RXL655404:RXL655408 RNP655404:RNP655408 RDT655404:RDT655408 QTX655404:QTX655408 QKB655404:QKB655408 QAF655404:QAF655408 PQJ655404:PQJ655408 PGN655404:PGN655408 OWR655404:OWR655408 OMV655404:OMV655408 OCZ655404:OCZ655408 NTD655404:NTD655408 NJH655404:NJH655408 MZL655404:MZL655408 MPP655404:MPP655408 MFT655404:MFT655408 LVX655404:LVX655408 LMB655404:LMB655408 LCF655404:LCF655408 KSJ655404:KSJ655408 KIN655404:KIN655408 JYR655404:JYR655408 JOV655404:JOV655408 JEZ655404:JEZ655408 IVD655404:IVD655408 ILH655404:ILH655408 IBL655404:IBL655408 HRP655404:HRP655408 HHT655404:HHT655408 GXX655404:GXX655408 GOB655404:GOB655408 GEF655404:GEF655408 FUJ655404:FUJ655408 FKN655404:FKN655408 FAR655404:FAR655408 EQV655404:EQV655408 EGZ655404:EGZ655408 DXD655404:DXD655408 DNH655404:DNH655408 DDL655404:DDL655408 CTP655404:CTP655408 CJT655404:CJT655408 BZX655404:BZX655408 BQB655404:BQB655408 BGF655404:BGF655408 AWJ655404:AWJ655408 AMN655404:AMN655408 ACR655404:ACR655408 SV655404:SV655408 IZ655404:IZ655408 D655404:D655408 WVL589868:WVL589872 WLP589868:WLP589872 WBT589868:WBT589872 VRX589868:VRX589872 VIB589868:VIB589872 UYF589868:UYF589872 UOJ589868:UOJ589872 UEN589868:UEN589872 TUR589868:TUR589872 TKV589868:TKV589872 TAZ589868:TAZ589872 SRD589868:SRD589872 SHH589868:SHH589872 RXL589868:RXL589872 RNP589868:RNP589872 RDT589868:RDT589872 QTX589868:QTX589872 QKB589868:QKB589872 QAF589868:QAF589872 PQJ589868:PQJ589872 PGN589868:PGN589872 OWR589868:OWR589872 OMV589868:OMV589872 OCZ589868:OCZ589872 NTD589868:NTD589872 NJH589868:NJH589872 MZL589868:MZL589872 MPP589868:MPP589872 MFT589868:MFT589872 LVX589868:LVX589872 LMB589868:LMB589872 LCF589868:LCF589872 KSJ589868:KSJ589872 KIN589868:KIN589872 JYR589868:JYR589872 JOV589868:JOV589872 JEZ589868:JEZ589872 IVD589868:IVD589872 ILH589868:ILH589872 IBL589868:IBL589872 HRP589868:HRP589872 HHT589868:HHT589872 GXX589868:GXX589872 GOB589868:GOB589872 GEF589868:GEF589872 FUJ589868:FUJ589872 FKN589868:FKN589872 FAR589868:FAR589872 EQV589868:EQV589872 EGZ589868:EGZ589872 DXD589868:DXD589872 DNH589868:DNH589872 DDL589868:DDL589872 CTP589868:CTP589872 CJT589868:CJT589872 BZX589868:BZX589872 BQB589868:BQB589872 BGF589868:BGF589872 AWJ589868:AWJ589872 AMN589868:AMN589872 ACR589868:ACR589872 SV589868:SV589872 IZ589868:IZ589872 D589868:D589872 WVL524332:WVL524336 WLP524332:WLP524336 WBT524332:WBT524336 VRX524332:VRX524336 VIB524332:VIB524336 UYF524332:UYF524336 UOJ524332:UOJ524336 UEN524332:UEN524336 TUR524332:TUR524336 TKV524332:TKV524336 TAZ524332:TAZ524336 SRD524332:SRD524336 SHH524332:SHH524336 RXL524332:RXL524336 RNP524332:RNP524336 RDT524332:RDT524336 QTX524332:QTX524336 QKB524332:QKB524336 QAF524332:QAF524336 PQJ524332:PQJ524336 PGN524332:PGN524336 OWR524332:OWR524336 OMV524332:OMV524336 OCZ524332:OCZ524336 NTD524332:NTD524336 NJH524332:NJH524336 MZL524332:MZL524336 MPP524332:MPP524336 MFT524332:MFT524336 LVX524332:LVX524336 LMB524332:LMB524336 LCF524332:LCF524336 KSJ524332:KSJ524336 KIN524332:KIN524336 JYR524332:JYR524336 JOV524332:JOV524336 JEZ524332:JEZ524336 IVD524332:IVD524336 ILH524332:ILH524336 IBL524332:IBL524336 HRP524332:HRP524336 HHT524332:HHT524336 GXX524332:GXX524336 GOB524332:GOB524336 GEF524332:GEF524336 FUJ524332:FUJ524336 FKN524332:FKN524336 FAR524332:FAR524336 EQV524332:EQV524336 EGZ524332:EGZ524336 DXD524332:DXD524336 DNH524332:DNH524336 DDL524332:DDL524336 CTP524332:CTP524336 CJT524332:CJT524336 BZX524332:BZX524336 BQB524332:BQB524336 BGF524332:BGF524336 AWJ524332:AWJ524336 AMN524332:AMN524336 ACR524332:ACR524336 SV524332:SV524336 IZ524332:IZ524336 D524332:D524336 WVL458796:WVL458800 WLP458796:WLP458800 WBT458796:WBT458800 VRX458796:VRX458800 VIB458796:VIB458800 UYF458796:UYF458800 UOJ458796:UOJ458800 UEN458796:UEN458800 TUR458796:TUR458800 TKV458796:TKV458800 TAZ458796:TAZ458800 SRD458796:SRD458800 SHH458796:SHH458800 RXL458796:RXL458800 RNP458796:RNP458800 RDT458796:RDT458800 QTX458796:QTX458800 QKB458796:QKB458800 QAF458796:QAF458800 PQJ458796:PQJ458800 PGN458796:PGN458800 OWR458796:OWR458800 OMV458796:OMV458800 OCZ458796:OCZ458800 NTD458796:NTD458800 NJH458796:NJH458800 MZL458796:MZL458800 MPP458796:MPP458800 MFT458796:MFT458800 LVX458796:LVX458800 LMB458796:LMB458800 LCF458796:LCF458800 KSJ458796:KSJ458800 KIN458796:KIN458800 JYR458796:JYR458800 JOV458796:JOV458800 JEZ458796:JEZ458800 IVD458796:IVD458800 ILH458796:ILH458800 IBL458796:IBL458800 HRP458796:HRP458800 HHT458796:HHT458800 GXX458796:GXX458800 GOB458796:GOB458800 GEF458796:GEF458800 FUJ458796:FUJ458800 FKN458796:FKN458800 FAR458796:FAR458800 EQV458796:EQV458800 EGZ458796:EGZ458800 DXD458796:DXD458800 DNH458796:DNH458800 DDL458796:DDL458800 CTP458796:CTP458800 CJT458796:CJT458800 BZX458796:BZX458800 BQB458796:BQB458800 BGF458796:BGF458800 AWJ458796:AWJ458800 AMN458796:AMN458800 ACR458796:ACR458800 SV458796:SV458800 IZ458796:IZ458800 D458796:D458800 WVL393260:WVL393264 WLP393260:WLP393264 WBT393260:WBT393264 VRX393260:VRX393264 VIB393260:VIB393264 UYF393260:UYF393264 UOJ393260:UOJ393264 UEN393260:UEN393264 TUR393260:TUR393264 TKV393260:TKV393264 TAZ393260:TAZ393264 SRD393260:SRD393264 SHH393260:SHH393264 RXL393260:RXL393264 RNP393260:RNP393264 RDT393260:RDT393264 QTX393260:QTX393264 QKB393260:QKB393264 QAF393260:QAF393264 PQJ393260:PQJ393264 PGN393260:PGN393264 OWR393260:OWR393264 OMV393260:OMV393264 OCZ393260:OCZ393264 NTD393260:NTD393264 NJH393260:NJH393264 MZL393260:MZL393264 MPP393260:MPP393264 MFT393260:MFT393264 LVX393260:LVX393264 LMB393260:LMB393264 LCF393260:LCF393264 KSJ393260:KSJ393264 KIN393260:KIN393264 JYR393260:JYR393264 JOV393260:JOV393264 JEZ393260:JEZ393264 IVD393260:IVD393264 ILH393260:ILH393264 IBL393260:IBL393264 HRP393260:HRP393264 HHT393260:HHT393264 GXX393260:GXX393264 GOB393260:GOB393264 GEF393260:GEF393264 FUJ393260:FUJ393264 FKN393260:FKN393264 FAR393260:FAR393264 EQV393260:EQV393264 EGZ393260:EGZ393264 DXD393260:DXD393264 DNH393260:DNH393264 DDL393260:DDL393264 CTP393260:CTP393264 CJT393260:CJT393264 BZX393260:BZX393264 BQB393260:BQB393264 BGF393260:BGF393264 AWJ393260:AWJ393264 AMN393260:AMN393264 ACR393260:ACR393264 SV393260:SV393264 IZ393260:IZ393264 D393260:D393264 WVL327724:WVL327728 WLP327724:WLP327728 WBT327724:WBT327728 VRX327724:VRX327728 VIB327724:VIB327728 UYF327724:UYF327728 UOJ327724:UOJ327728 UEN327724:UEN327728 TUR327724:TUR327728 TKV327724:TKV327728 TAZ327724:TAZ327728 SRD327724:SRD327728 SHH327724:SHH327728 RXL327724:RXL327728 RNP327724:RNP327728 RDT327724:RDT327728 QTX327724:QTX327728 QKB327724:QKB327728 QAF327724:QAF327728 PQJ327724:PQJ327728 PGN327724:PGN327728 OWR327724:OWR327728 OMV327724:OMV327728 OCZ327724:OCZ327728 NTD327724:NTD327728 NJH327724:NJH327728 MZL327724:MZL327728 MPP327724:MPP327728 MFT327724:MFT327728 LVX327724:LVX327728 LMB327724:LMB327728 LCF327724:LCF327728 KSJ327724:KSJ327728 KIN327724:KIN327728 JYR327724:JYR327728 JOV327724:JOV327728 JEZ327724:JEZ327728 IVD327724:IVD327728 ILH327724:ILH327728 IBL327724:IBL327728 HRP327724:HRP327728 HHT327724:HHT327728 GXX327724:GXX327728 GOB327724:GOB327728 GEF327724:GEF327728 FUJ327724:FUJ327728 FKN327724:FKN327728 FAR327724:FAR327728 EQV327724:EQV327728 EGZ327724:EGZ327728 DXD327724:DXD327728 DNH327724:DNH327728 DDL327724:DDL327728 CTP327724:CTP327728 CJT327724:CJT327728 BZX327724:BZX327728 BQB327724:BQB327728 BGF327724:BGF327728 AWJ327724:AWJ327728 AMN327724:AMN327728 ACR327724:ACR327728 SV327724:SV327728 IZ327724:IZ327728 D327724:D327728 WVL262188:WVL262192 WLP262188:WLP262192 WBT262188:WBT262192 VRX262188:VRX262192 VIB262188:VIB262192 UYF262188:UYF262192 UOJ262188:UOJ262192 UEN262188:UEN262192 TUR262188:TUR262192 TKV262188:TKV262192 TAZ262188:TAZ262192 SRD262188:SRD262192 SHH262188:SHH262192 RXL262188:RXL262192 RNP262188:RNP262192 RDT262188:RDT262192 QTX262188:QTX262192 QKB262188:QKB262192 QAF262188:QAF262192 PQJ262188:PQJ262192 PGN262188:PGN262192 OWR262188:OWR262192 OMV262188:OMV262192 OCZ262188:OCZ262192 NTD262188:NTD262192 NJH262188:NJH262192 MZL262188:MZL262192 MPP262188:MPP262192 MFT262188:MFT262192 LVX262188:LVX262192 LMB262188:LMB262192 LCF262188:LCF262192 KSJ262188:KSJ262192 KIN262188:KIN262192 JYR262188:JYR262192 JOV262188:JOV262192 JEZ262188:JEZ262192 IVD262188:IVD262192 ILH262188:ILH262192 IBL262188:IBL262192 HRP262188:HRP262192 HHT262188:HHT262192 GXX262188:GXX262192 GOB262188:GOB262192 GEF262188:GEF262192 FUJ262188:FUJ262192 FKN262188:FKN262192 FAR262188:FAR262192 EQV262188:EQV262192 EGZ262188:EGZ262192 DXD262188:DXD262192 DNH262188:DNH262192 DDL262188:DDL262192 CTP262188:CTP262192 CJT262188:CJT262192 BZX262188:BZX262192 BQB262188:BQB262192 BGF262188:BGF262192 AWJ262188:AWJ262192 AMN262188:AMN262192 ACR262188:ACR262192 SV262188:SV262192 IZ262188:IZ262192 D262188:D262192 WVL196652:WVL196656 WLP196652:WLP196656 WBT196652:WBT196656 VRX196652:VRX196656 VIB196652:VIB196656 UYF196652:UYF196656 UOJ196652:UOJ196656 UEN196652:UEN196656 TUR196652:TUR196656 TKV196652:TKV196656 TAZ196652:TAZ196656 SRD196652:SRD196656 SHH196652:SHH196656 RXL196652:RXL196656 RNP196652:RNP196656 RDT196652:RDT196656 QTX196652:QTX196656 QKB196652:QKB196656 QAF196652:QAF196656 PQJ196652:PQJ196656 PGN196652:PGN196656 OWR196652:OWR196656 OMV196652:OMV196656 OCZ196652:OCZ196656 NTD196652:NTD196656 NJH196652:NJH196656 MZL196652:MZL196656 MPP196652:MPP196656 MFT196652:MFT196656 LVX196652:LVX196656 LMB196652:LMB196656 LCF196652:LCF196656 KSJ196652:KSJ196656 KIN196652:KIN196656 JYR196652:JYR196656 JOV196652:JOV196656 JEZ196652:JEZ196656 IVD196652:IVD196656 ILH196652:ILH196656 IBL196652:IBL196656 HRP196652:HRP196656 HHT196652:HHT196656 GXX196652:GXX196656 GOB196652:GOB196656 GEF196652:GEF196656 FUJ196652:FUJ196656 FKN196652:FKN196656 FAR196652:FAR196656 EQV196652:EQV196656 EGZ196652:EGZ196656 DXD196652:DXD196656 DNH196652:DNH196656 DDL196652:DDL196656 CTP196652:CTP196656 CJT196652:CJT196656 BZX196652:BZX196656 BQB196652:BQB196656 BGF196652:BGF196656 AWJ196652:AWJ196656 AMN196652:AMN196656 ACR196652:ACR196656 SV196652:SV196656 IZ196652:IZ196656 D196652:D196656 WVL131116:WVL131120 WLP131116:WLP131120 WBT131116:WBT131120 VRX131116:VRX131120 VIB131116:VIB131120 UYF131116:UYF131120 UOJ131116:UOJ131120 UEN131116:UEN131120 TUR131116:TUR131120 TKV131116:TKV131120 TAZ131116:TAZ131120 SRD131116:SRD131120 SHH131116:SHH131120 RXL131116:RXL131120 RNP131116:RNP131120 RDT131116:RDT131120 QTX131116:QTX131120 QKB131116:QKB131120 QAF131116:QAF131120 PQJ131116:PQJ131120 PGN131116:PGN131120 OWR131116:OWR131120 OMV131116:OMV131120 OCZ131116:OCZ131120 NTD131116:NTD131120 NJH131116:NJH131120 MZL131116:MZL131120 MPP131116:MPP131120 MFT131116:MFT131120 LVX131116:LVX131120 LMB131116:LMB131120 LCF131116:LCF131120 KSJ131116:KSJ131120 KIN131116:KIN131120 JYR131116:JYR131120 JOV131116:JOV131120 JEZ131116:JEZ131120 IVD131116:IVD131120 ILH131116:ILH131120 IBL131116:IBL131120 HRP131116:HRP131120 HHT131116:HHT131120 GXX131116:GXX131120 GOB131116:GOB131120 GEF131116:GEF131120 FUJ131116:FUJ131120 FKN131116:FKN131120 FAR131116:FAR131120 EQV131116:EQV131120 EGZ131116:EGZ131120 DXD131116:DXD131120 DNH131116:DNH131120 DDL131116:DDL131120 CTP131116:CTP131120 CJT131116:CJT131120 BZX131116:BZX131120 BQB131116:BQB131120 BGF131116:BGF131120 AWJ131116:AWJ131120 AMN131116:AMN131120 ACR131116:ACR131120 SV131116:SV131120 IZ131116:IZ131120 D131116:D131120 WVL65580:WVL65584 WLP65580:WLP65584 WBT65580:WBT65584 VRX65580:VRX65584 VIB65580:VIB65584 UYF65580:UYF65584 UOJ65580:UOJ65584 UEN65580:UEN65584 TUR65580:TUR65584 TKV65580:TKV65584 TAZ65580:TAZ65584 SRD65580:SRD65584 SHH65580:SHH65584 RXL65580:RXL65584 RNP65580:RNP65584 RDT65580:RDT65584 QTX65580:QTX65584 QKB65580:QKB65584 QAF65580:QAF65584 PQJ65580:PQJ65584 PGN65580:PGN65584 OWR65580:OWR65584 OMV65580:OMV65584 OCZ65580:OCZ65584 NTD65580:NTD65584 NJH65580:NJH65584 MZL65580:MZL65584 MPP65580:MPP65584 MFT65580:MFT65584 LVX65580:LVX65584 LMB65580:LMB65584 LCF65580:LCF65584 KSJ65580:KSJ65584 KIN65580:KIN65584 JYR65580:JYR65584 JOV65580:JOV65584 JEZ65580:JEZ65584 IVD65580:IVD65584 ILH65580:ILH65584 IBL65580:IBL65584 HRP65580:HRP65584 HHT65580:HHT65584 GXX65580:GXX65584 GOB65580:GOB65584 GEF65580:GEF65584 FUJ65580:FUJ65584 FKN65580:FKN65584 FAR65580:FAR65584 EQV65580:EQV65584 EGZ65580:EGZ65584 DXD65580:DXD65584 DNH65580:DNH65584 DDL65580:DDL65584 CTP65580:CTP65584 CJT65580:CJT65584 BZX65580:BZX65584 BQB65580:BQB65584 BGF65580:BGF65584 AWJ65580:AWJ65584 AMN65580:AMN65584 ACR65580:ACR65584 SV65580:SV65584 IZ65580:IZ65584 D65580:D65584 WVL49:WVL50 WLP49:WLP50 WBT49:WBT50 VRX49:VRX50 VIB49:VIB50 UYF49:UYF50 UOJ49:UOJ50 UEN49:UEN50 TUR49:TUR50 TKV49:TKV50 TAZ49:TAZ50 SRD49:SRD50 SHH49:SHH50 RXL49:RXL50 RNP49:RNP50 RDT49:RDT50 QTX49:QTX50 QKB49:QKB50 QAF49:QAF50 PQJ49:PQJ50 PGN49:PGN50 OWR49:OWR50 OMV49:OMV50 OCZ49:OCZ50 NTD49:NTD50 NJH49:NJH50 MZL49:MZL50 MPP49:MPP50 MFT49:MFT50 LVX49:LVX50 LMB49:LMB50 LCF49:LCF50 KSJ49:KSJ50 KIN49:KIN50 JYR49:JYR50 JOV49:JOV50 JEZ49:JEZ50 IVD49:IVD50 ILH49:ILH50 IBL49:IBL50 HRP49:HRP50 HHT49:HHT50 GXX49:GXX50 GOB49:GOB50 GEF49:GEF50 FUJ49:FUJ50 FKN49:FKN50 FAR49:FAR50 EQV49:EQV50 EGZ49:EGZ50 DXD49:DXD50 DNH49:DNH50 DDL49:DDL50 CTP49:CTP50 CJT49:CJT50 BZX49:BZX50 BQB49:BQB50 BGF49:BGF50 AWJ49:AWJ50 AMN49:AMN50 ACR49:ACR50 SV49:SV50" xr:uid="{3A659BA4-7AEC-41A0-A101-EE56BB388F29}">
      <formula1>$D$68:$D$402</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2:F65584 JB65582:JB65584 SX65582:SX65584 ACT65582:ACT65584 AMP65582:AMP65584 AWL65582:AWL65584 BGH65582:BGH65584 BQD65582:BQD65584 BZZ65582:BZZ65584 CJV65582:CJV65584 CTR65582:CTR65584 DDN65582:DDN65584 DNJ65582:DNJ65584 DXF65582:DXF65584 EHB65582:EHB65584 EQX65582:EQX65584 FAT65582:FAT65584 FKP65582:FKP65584 FUL65582:FUL65584 GEH65582:GEH65584 GOD65582:GOD65584 GXZ65582:GXZ65584 HHV65582:HHV65584 HRR65582:HRR65584 IBN65582:IBN65584 ILJ65582:ILJ65584 IVF65582:IVF65584 JFB65582:JFB65584 JOX65582:JOX65584 JYT65582:JYT65584 KIP65582:KIP65584 KSL65582:KSL65584 LCH65582:LCH65584 LMD65582:LMD65584 LVZ65582:LVZ65584 MFV65582:MFV65584 MPR65582:MPR65584 MZN65582:MZN65584 NJJ65582:NJJ65584 NTF65582:NTF65584 ODB65582:ODB65584 OMX65582:OMX65584 OWT65582:OWT65584 PGP65582:PGP65584 PQL65582:PQL65584 QAH65582:QAH65584 QKD65582:QKD65584 QTZ65582:QTZ65584 RDV65582:RDV65584 RNR65582:RNR65584 RXN65582:RXN65584 SHJ65582:SHJ65584 SRF65582:SRF65584 TBB65582:TBB65584 TKX65582:TKX65584 TUT65582:TUT65584 UEP65582:UEP65584 UOL65582:UOL65584 UYH65582:UYH65584 VID65582:VID65584 VRZ65582:VRZ65584 WBV65582:WBV65584 WLR65582:WLR65584 WVN65582:WVN65584 F131118:F131120 JB131118:JB131120 SX131118:SX131120 ACT131118:ACT131120 AMP131118:AMP131120 AWL131118:AWL131120 BGH131118:BGH131120 BQD131118:BQD131120 BZZ131118:BZZ131120 CJV131118:CJV131120 CTR131118:CTR131120 DDN131118:DDN131120 DNJ131118:DNJ131120 DXF131118:DXF131120 EHB131118:EHB131120 EQX131118:EQX131120 FAT131118:FAT131120 FKP131118:FKP131120 FUL131118:FUL131120 GEH131118:GEH131120 GOD131118:GOD131120 GXZ131118:GXZ131120 HHV131118:HHV131120 HRR131118:HRR131120 IBN131118:IBN131120 ILJ131118:ILJ131120 IVF131118:IVF131120 JFB131118:JFB131120 JOX131118:JOX131120 JYT131118:JYT131120 KIP131118:KIP131120 KSL131118:KSL131120 LCH131118:LCH131120 LMD131118:LMD131120 LVZ131118:LVZ131120 MFV131118:MFV131120 MPR131118:MPR131120 MZN131118:MZN131120 NJJ131118:NJJ131120 NTF131118:NTF131120 ODB131118:ODB131120 OMX131118:OMX131120 OWT131118:OWT131120 PGP131118:PGP131120 PQL131118:PQL131120 QAH131118:QAH131120 QKD131118:QKD131120 QTZ131118:QTZ131120 RDV131118:RDV131120 RNR131118:RNR131120 RXN131118:RXN131120 SHJ131118:SHJ131120 SRF131118:SRF131120 TBB131118:TBB131120 TKX131118:TKX131120 TUT131118:TUT131120 UEP131118:UEP131120 UOL131118:UOL131120 UYH131118:UYH131120 VID131118:VID131120 VRZ131118:VRZ131120 WBV131118:WBV131120 WLR131118:WLR131120 WVN131118:WVN131120 F196654:F196656 JB196654:JB196656 SX196654:SX196656 ACT196654:ACT196656 AMP196654:AMP196656 AWL196654:AWL196656 BGH196654:BGH196656 BQD196654:BQD196656 BZZ196654:BZZ196656 CJV196654:CJV196656 CTR196654:CTR196656 DDN196654:DDN196656 DNJ196654:DNJ196656 DXF196654:DXF196656 EHB196654:EHB196656 EQX196654:EQX196656 FAT196654:FAT196656 FKP196654:FKP196656 FUL196654:FUL196656 GEH196654:GEH196656 GOD196654:GOD196656 GXZ196654:GXZ196656 HHV196654:HHV196656 HRR196654:HRR196656 IBN196654:IBN196656 ILJ196654:ILJ196656 IVF196654:IVF196656 JFB196654:JFB196656 JOX196654:JOX196656 JYT196654:JYT196656 KIP196654:KIP196656 KSL196654:KSL196656 LCH196654:LCH196656 LMD196654:LMD196656 LVZ196654:LVZ196656 MFV196654:MFV196656 MPR196654:MPR196656 MZN196654:MZN196656 NJJ196654:NJJ196656 NTF196654:NTF196656 ODB196654:ODB196656 OMX196654:OMX196656 OWT196654:OWT196656 PGP196654:PGP196656 PQL196654:PQL196656 QAH196654:QAH196656 QKD196654:QKD196656 QTZ196654:QTZ196656 RDV196654:RDV196656 RNR196654:RNR196656 RXN196654:RXN196656 SHJ196654:SHJ196656 SRF196654:SRF196656 TBB196654:TBB196656 TKX196654:TKX196656 TUT196654:TUT196656 UEP196654:UEP196656 UOL196654:UOL196656 UYH196654:UYH196656 VID196654:VID196656 VRZ196654:VRZ196656 WBV196654:WBV196656 WLR196654:WLR196656 WVN196654:WVN196656 F262190:F262192 JB262190:JB262192 SX262190:SX262192 ACT262190:ACT262192 AMP262190:AMP262192 AWL262190:AWL262192 BGH262190:BGH262192 BQD262190:BQD262192 BZZ262190:BZZ262192 CJV262190:CJV262192 CTR262190:CTR262192 DDN262190:DDN262192 DNJ262190:DNJ262192 DXF262190:DXF262192 EHB262190:EHB262192 EQX262190:EQX262192 FAT262190:FAT262192 FKP262190:FKP262192 FUL262190:FUL262192 GEH262190:GEH262192 GOD262190:GOD262192 GXZ262190:GXZ262192 HHV262190:HHV262192 HRR262190:HRR262192 IBN262190:IBN262192 ILJ262190:ILJ262192 IVF262190:IVF262192 JFB262190:JFB262192 JOX262190:JOX262192 JYT262190:JYT262192 KIP262190:KIP262192 KSL262190:KSL262192 LCH262190:LCH262192 LMD262190:LMD262192 LVZ262190:LVZ262192 MFV262190:MFV262192 MPR262190:MPR262192 MZN262190:MZN262192 NJJ262190:NJJ262192 NTF262190:NTF262192 ODB262190:ODB262192 OMX262190:OMX262192 OWT262190:OWT262192 PGP262190:PGP262192 PQL262190:PQL262192 QAH262190:QAH262192 QKD262190:QKD262192 QTZ262190:QTZ262192 RDV262190:RDV262192 RNR262190:RNR262192 RXN262190:RXN262192 SHJ262190:SHJ262192 SRF262190:SRF262192 TBB262190:TBB262192 TKX262190:TKX262192 TUT262190:TUT262192 UEP262190:UEP262192 UOL262190:UOL262192 UYH262190:UYH262192 VID262190:VID262192 VRZ262190:VRZ262192 WBV262190:WBV262192 WLR262190:WLR262192 WVN262190:WVN262192 F327726:F327728 JB327726:JB327728 SX327726:SX327728 ACT327726:ACT327728 AMP327726:AMP327728 AWL327726:AWL327728 BGH327726:BGH327728 BQD327726:BQD327728 BZZ327726:BZZ327728 CJV327726:CJV327728 CTR327726:CTR327728 DDN327726:DDN327728 DNJ327726:DNJ327728 DXF327726:DXF327728 EHB327726:EHB327728 EQX327726:EQX327728 FAT327726:FAT327728 FKP327726:FKP327728 FUL327726:FUL327728 GEH327726:GEH327728 GOD327726:GOD327728 GXZ327726:GXZ327728 HHV327726:HHV327728 HRR327726:HRR327728 IBN327726:IBN327728 ILJ327726:ILJ327728 IVF327726:IVF327728 JFB327726:JFB327728 JOX327726:JOX327728 JYT327726:JYT327728 KIP327726:KIP327728 KSL327726:KSL327728 LCH327726:LCH327728 LMD327726:LMD327728 LVZ327726:LVZ327728 MFV327726:MFV327728 MPR327726:MPR327728 MZN327726:MZN327728 NJJ327726:NJJ327728 NTF327726:NTF327728 ODB327726:ODB327728 OMX327726:OMX327728 OWT327726:OWT327728 PGP327726:PGP327728 PQL327726:PQL327728 QAH327726:QAH327728 QKD327726:QKD327728 QTZ327726:QTZ327728 RDV327726:RDV327728 RNR327726:RNR327728 RXN327726:RXN327728 SHJ327726:SHJ327728 SRF327726:SRF327728 TBB327726:TBB327728 TKX327726:TKX327728 TUT327726:TUT327728 UEP327726:UEP327728 UOL327726:UOL327728 UYH327726:UYH327728 VID327726:VID327728 VRZ327726:VRZ327728 WBV327726:WBV327728 WLR327726:WLR327728 WVN327726:WVN327728 F393262:F393264 JB393262:JB393264 SX393262:SX393264 ACT393262:ACT393264 AMP393262:AMP393264 AWL393262:AWL393264 BGH393262:BGH393264 BQD393262:BQD393264 BZZ393262:BZZ393264 CJV393262:CJV393264 CTR393262:CTR393264 DDN393262:DDN393264 DNJ393262:DNJ393264 DXF393262:DXF393264 EHB393262:EHB393264 EQX393262:EQX393264 FAT393262:FAT393264 FKP393262:FKP393264 FUL393262:FUL393264 GEH393262:GEH393264 GOD393262:GOD393264 GXZ393262:GXZ393264 HHV393262:HHV393264 HRR393262:HRR393264 IBN393262:IBN393264 ILJ393262:ILJ393264 IVF393262:IVF393264 JFB393262:JFB393264 JOX393262:JOX393264 JYT393262:JYT393264 KIP393262:KIP393264 KSL393262:KSL393264 LCH393262:LCH393264 LMD393262:LMD393264 LVZ393262:LVZ393264 MFV393262:MFV393264 MPR393262:MPR393264 MZN393262:MZN393264 NJJ393262:NJJ393264 NTF393262:NTF393264 ODB393262:ODB393264 OMX393262:OMX393264 OWT393262:OWT393264 PGP393262:PGP393264 PQL393262:PQL393264 QAH393262:QAH393264 QKD393262:QKD393264 QTZ393262:QTZ393264 RDV393262:RDV393264 RNR393262:RNR393264 RXN393262:RXN393264 SHJ393262:SHJ393264 SRF393262:SRF393264 TBB393262:TBB393264 TKX393262:TKX393264 TUT393262:TUT393264 UEP393262:UEP393264 UOL393262:UOL393264 UYH393262:UYH393264 VID393262:VID393264 VRZ393262:VRZ393264 WBV393262:WBV393264 WLR393262:WLR393264 WVN393262:WVN393264 F458798:F458800 JB458798:JB458800 SX458798:SX458800 ACT458798:ACT458800 AMP458798:AMP458800 AWL458798:AWL458800 BGH458798:BGH458800 BQD458798:BQD458800 BZZ458798:BZZ458800 CJV458798:CJV458800 CTR458798:CTR458800 DDN458798:DDN458800 DNJ458798:DNJ458800 DXF458798:DXF458800 EHB458798:EHB458800 EQX458798:EQX458800 FAT458798:FAT458800 FKP458798:FKP458800 FUL458798:FUL458800 GEH458798:GEH458800 GOD458798:GOD458800 GXZ458798:GXZ458800 HHV458798:HHV458800 HRR458798:HRR458800 IBN458798:IBN458800 ILJ458798:ILJ458800 IVF458798:IVF458800 JFB458798:JFB458800 JOX458798:JOX458800 JYT458798:JYT458800 KIP458798:KIP458800 KSL458798:KSL458800 LCH458798:LCH458800 LMD458798:LMD458800 LVZ458798:LVZ458800 MFV458798:MFV458800 MPR458798:MPR458800 MZN458798:MZN458800 NJJ458798:NJJ458800 NTF458798:NTF458800 ODB458798:ODB458800 OMX458798:OMX458800 OWT458798:OWT458800 PGP458798:PGP458800 PQL458798:PQL458800 QAH458798:QAH458800 QKD458798:QKD458800 QTZ458798:QTZ458800 RDV458798:RDV458800 RNR458798:RNR458800 RXN458798:RXN458800 SHJ458798:SHJ458800 SRF458798:SRF458800 TBB458798:TBB458800 TKX458798:TKX458800 TUT458798:TUT458800 UEP458798:UEP458800 UOL458798:UOL458800 UYH458798:UYH458800 VID458798:VID458800 VRZ458798:VRZ458800 WBV458798:WBV458800 WLR458798:WLR458800 WVN458798:WVN458800 F524334:F524336 JB524334:JB524336 SX524334:SX524336 ACT524334:ACT524336 AMP524334:AMP524336 AWL524334:AWL524336 BGH524334:BGH524336 BQD524334:BQD524336 BZZ524334:BZZ524336 CJV524334:CJV524336 CTR524334:CTR524336 DDN524334:DDN524336 DNJ524334:DNJ524336 DXF524334:DXF524336 EHB524334:EHB524336 EQX524334:EQX524336 FAT524334:FAT524336 FKP524334:FKP524336 FUL524334:FUL524336 GEH524334:GEH524336 GOD524334:GOD524336 GXZ524334:GXZ524336 HHV524334:HHV524336 HRR524334:HRR524336 IBN524334:IBN524336 ILJ524334:ILJ524336 IVF524334:IVF524336 JFB524334:JFB524336 JOX524334:JOX524336 JYT524334:JYT524336 KIP524334:KIP524336 KSL524334:KSL524336 LCH524334:LCH524336 LMD524334:LMD524336 LVZ524334:LVZ524336 MFV524334:MFV524336 MPR524334:MPR524336 MZN524334:MZN524336 NJJ524334:NJJ524336 NTF524334:NTF524336 ODB524334:ODB524336 OMX524334:OMX524336 OWT524334:OWT524336 PGP524334:PGP524336 PQL524334:PQL524336 QAH524334:QAH524336 QKD524334:QKD524336 QTZ524334:QTZ524336 RDV524334:RDV524336 RNR524334:RNR524336 RXN524334:RXN524336 SHJ524334:SHJ524336 SRF524334:SRF524336 TBB524334:TBB524336 TKX524334:TKX524336 TUT524334:TUT524336 UEP524334:UEP524336 UOL524334:UOL524336 UYH524334:UYH524336 VID524334:VID524336 VRZ524334:VRZ524336 WBV524334:WBV524336 WLR524334:WLR524336 WVN524334:WVN524336 F589870:F589872 JB589870:JB589872 SX589870:SX589872 ACT589870:ACT589872 AMP589870:AMP589872 AWL589870:AWL589872 BGH589870:BGH589872 BQD589870:BQD589872 BZZ589870:BZZ589872 CJV589870:CJV589872 CTR589870:CTR589872 DDN589870:DDN589872 DNJ589870:DNJ589872 DXF589870:DXF589872 EHB589870:EHB589872 EQX589870:EQX589872 FAT589870:FAT589872 FKP589870:FKP589872 FUL589870:FUL589872 GEH589870:GEH589872 GOD589870:GOD589872 GXZ589870:GXZ589872 HHV589870:HHV589872 HRR589870:HRR589872 IBN589870:IBN589872 ILJ589870:ILJ589872 IVF589870:IVF589872 JFB589870:JFB589872 JOX589870:JOX589872 JYT589870:JYT589872 KIP589870:KIP589872 KSL589870:KSL589872 LCH589870:LCH589872 LMD589870:LMD589872 LVZ589870:LVZ589872 MFV589870:MFV589872 MPR589870:MPR589872 MZN589870:MZN589872 NJJ589870:NJJ589872 NTF589870:NTF589872 ODB589870:ODB589872 OMX589870:OMX589872 OWT589870:OWT589872 PGP589870:PGP589872 PQL589870:PQL589872 QAH589870:QAH589872 QKD589870:QKD589872 QTZ589870:QTZ589872 RDV589870:RDV589872 RNR589870:RNR589872 RXN589870:RXN589872 SHJ589870:SHJ589872 SRF589870:SRF589872 TBB589870:TBB589872 TKX589870:TKX589872 TUT589870:TUT589872 UEP589870:UEP589872 UOL589870:UOL589872 UYH589870:UYH589872 VID589870:VID589872 VRZ589870:VRZ589872 WBV589870:WBV589872 WLR589870:WLR589872 WVN589870:WVN589872 F655406:F655408 JB655406:JB655408 SX655406:SX655408 ACT655406:ACT655408 AMP655406:AMP655408 AWL655406:AWL655408 BGH655406:BGH655408 BQD655406:BQD655408 BZZ655406:BZZ655408 CJV655406:CJV655408 CTR655406:CTR655408 DDN655406:DDN655408 DNJ655406:DNJ655408 DXF655406:DXF655408 EHB655406:EHB655408 EQX655406:EQX655408 FAT655406:FAT655408 FKP655406:FKP655408 FUL655406:FUL655408 GEH655406:GEH655408 GOD655406:GOD655408 GXZ655406:GXZ655408 HHV655406:HHV655408 HRR655406:HRR655408 IBN655406:IBN655408 ILJ655406:ILJ655408 IVF655406:IVF655408 JFB655406:JFB655408 JOX655406:JOX655408 JYT655406:JYT655408 KIP655406:KIP655408 KSL655406:KSL655408 LCH655406:LCH655408 LMD655406:LMD655408 LVZ655406:LVZ655408 MFV655406:MFV655408 MPR655406:MPR655408 MZN655406:MZN655408 NJJ655406:NJJ655408 NTF655406:NTF655408 ODB655406:ODB655408 OMX655406:OMX655408 OWT655406:OWT655408 PGP655406:PGP655408 PQL655406:PQL655408 QAH655406:QAH655408 QKD655406:QKD655408 QTZ655406:QTZ655408 RDV655406:RDV655408 RNR655406:RNR655408 RXN655406:RXN655408 SHJ655406:SHJ655408 SRF655406:SRF655408 TBB655406:TBB655408 TKX655406:TKX655408 TUT655406:TUT655408 UEP655406:UEP655408 UOL655406:UOL655408 UYH655406:UYH655408 VID655406:VID655408 VRZ655406:VRZ655408 WBV655406:WBV655408 WLR655406:WLR655408 WVN655406:WVN655408 F720942:F720944 JB720942:JB720944 SX720942:SX720944 ACT720942:ACT720944 AMP720942:AMP720944 AWL720942:AWL720944 BGH720942:BGH720944 BQD720942:BQD720944 BZZ720942:BZZ720944 CJV720942:CJV720944 CTR720942:CTR720944 DDN720942:DDN720944 DNJ720942:DNJ720944 DXF720942:DXF720944 EHB720942:EHB720944 EQX720942:EQX720944 FAT720942:FAT720944 FKP720942:FKP720944 FUL720942:FUL720944 GEH720942:GEH720944 GOD720942:GOD720944 GXZ720942:GXZ720944 HHV720942:HHV720944 HRR720942:HRR720944 IBN720942:IBN720944 ILJ720942:ILJ720944 IVF720942:IVF720944 JFB720942:JFB720944 JOX720942:JOX720944 JYT720942:JYT720944 KIP720942:KIP720944 KSL720942:KSL720944 LCH720942:LCH720944 LMD720942:LMD720944 LVZ720942:LVZ720944 MFV720942:MFV720944 MPR720942:MPR720944 MZN720942:MZN720944 NJJ720942:NJJ720944 NTF720942:NTF720944 ODB720942:ODB720944 OMX720942:OMX720944 OWT720942:OWT720944 PGP720942:PGP720944 PQL720942:PQL720944 QAH720942:QAH720944 QKD720942:QKD720944 QTZ720942:QTZ720944 RDV720942:RDV720944 RNR720942:RNR720944 RXN720942:RXN720944 SHJ720942:SHJ720944 SRF720942:SRF720944 TBB720942:TBB720944 TKX720942:TKX720944 TUT720942:TUT720944 UEP720942:UEP720944 UOL720942:UOL720944 UYH720942:UYH720944 VID720942:VID720944 VRZ720942:VRZ720944 WBV720942:WBV720944 WLR720942:WLR720944 WVN720942:WVN720944 F786478:F786480 JB786478:JB786480 SX786478:SX786480 ACT786478:ACT786480 AMP786478:AMP786480 AWL786478:AWL786480 BGH786478:BGH786480 BQD786478:BQD786480 BZZ786478:BZZ786480 CJV786478:CJV786480 CTR786478:CTR786480 DDN786478:DDN786480 DNJ786478:DNJ786480 DXF786478:DXF786480 EHB786478:EHB786480 EQX786478:EQX786480 FAT786478:FAT786480 FKP786478:FKP786480 FUL786478:FUL786480 GEH786478:GEH786480 GOD786478:GOD786480 GXZ786478:GXZ786480 HHV786478:HHV786480 HRR786478:HRR786480 IBN786478:IBN786480 ILJ786478:ILJ786480 IVF786478:IVF786480 JFB786478:JFB786480 JOX786478:JOX786480 JYT786478:JYT786480 KIP786478:KIP786480 KSL786478:KSL786480 LCH786478:LCH786480 LMD786478:LMD786480 LVZ786478:LVZ786480 MFV786478:MFV786480 MPR786478:MPR786480 MZN786478:MZN786480 NJJ786478:NJJ786480 NTF786478:NTF786480 ODB786478:ODB786480 OMX786478:OMX786480 OWT786478:OWT786480 PGP786478:PGP786480 PQL786478:PQL786480 QAH786478:QAH786480 QKD786478:QKD786480 QTZ786478:QTZ786480 RDV786478:RDV786480 RNR786478:RNR786480 RXN786478:RXN786480 SHJ786478:SHJ786480 SRF786478:SRF786480 TBB786478:TBB786480 TKX786478:TKX786480 TUT786478:TUT786480 UEP786478:UEP786480 UOL786478:UOL786480 UYH786478:UYH786480 VID786478:VID786480 VRZ786478:VRZ786480 WBV786478:WBV786480 WLR786478:WLR786480 WVN786478:WVN786480 F852014:F852016 JB852014:JB852016 SX852014:SX852016 ACT852014:ACT852016 AMP852014:AMP852016 AWL852014:AWL852016 BGH852014:BGH852016 BQD852014:BQD852016 BZZ852014:BZZ852016 CJV852014:CJV852016 CTR852014:CTR852016 DDN852014:DDN852016 DNJ852014:DNJ852016 DXF852014:DXF852016 EHB852014:EHB852016 EQX852014:EQX852016 FAT852014:FAT852016 FKP852014:FKP852016 FUL852014:FUL852016 GEH852014:GEH852016 GOD852014:GOD852016 GXZ852014:GXZ852016 HHV852014:HHV852016 HRR852014:HRR852016 IBN852014:IBN852016 ILJ852014:ILJ852016 IVF852014:IVF852016 JFB852014:JFB852016 JOX852014:JOX852016 JYT852014:JYT852016 KIP852014:KIP852016 KSL852014:KSL852016 LCH852014:LCH852016 LMD852014:LMD852016 LVZ852014:LVZ852016 MFV852014:MFV852016 MPR852014:MPR852016 MZN852014:MZN852016 NJJ852014:NJJ852016 NTF852014:NTF852016 ODB852014:ODB852016 OMX852014:OMX852016 OWT852014:OWT852016 PGP852014:PGP852016 PQL852014:PQL852016 QAH852014:QAH852016 QKD852014:QKD852016 QTZ852014:QTZ852016 RDV852014:RDV852016 RNR852014:RNR852016 RXN852014:RXN852016 SHJ852014:SHJ852016 SRF852014:SRF852016 TBB852014:TBB852016 TKX852014:TKX852016 TUT852014:TUT852016 UEP852014:UEP852016 UOL852014:UOL852016 UYH852014:UYH852016 VID852014:VID852016 VRZ852014:VRZ852016 WBV852014:WBV852016 WLR852014:WLR852016 WVN852014:WVN852016 F917550:F917552 JB917550:JB917552 SX917550:SX917552 ACT917550:ACT917552 AMP917550:AMP917552 AWL917550:AWL917552 BGH917550:BGH917552 BQD917550:BQD917552 BZZ917550:BZZ917552 CJV917550:CJV917552 CTR917550:CTR917552 DDN917550:DDN917552 DNJ917550:DNJ917552 DXF917550:DXF917552 EHB917550:EHB917552 EQX917550:EQX917552 FAT917550:FAT917552 FKP917550:FKP917552 FUL917550:FUL917552 GEH917550:GEH917552 GOD917550:GOD917552 GXZ917550:GXZ917552 HHV917550:HHV917552 HRR917550:HRR917552 IBN917550:IBN917552 ILJ917550:ILJ917552 IVF917550:IVF917552 JFB917550:JFB917552 JOX917550:JOX917552 JYT917550:JYT917552 KIP917550:KIP917552 KSL917550:KSL917552 LCH917550:LCH917552 LMD917550:LMD917552 LVZ917550:LVZ917552 MFV917550:MFV917552 MPR917550:MPR917552 MZN917550:MZN917552 NJJ917550:NJJ917552 NTF917550:NTF917552 ODB917550:ODB917552 OMX917550:OMX917552 OWT917550:OWT917552 PGP917550:PGP917552 PQL917550:PQL917552 QAH917550:QAH917552 QKD917550:QKD917552 QTZ917550:QTZ917552 RDV917550:RDV917552 RNR917550:RNR917552 RXN917550:RXN917552 SHJ917550:SHJ917552 SRF917550:SRF917552 TBB917550:TBB917552 TKX917550:TKX917552 TUT917550:TUT917552 UEP917550:UEP917552 UOL917550:UOL917552 UYH917550:UYH917552 VID917550:VID917552 VRZ917550:VRZ917552 WBV917550:WBV917552 WLR917550:WLR917552 WVN917550:WVN917552 F983086:F983088 JB983086:JB983088 SX983086:SX983088 ACT983086:ACT983088 AMP983086:AMP983088 AWL983086:AWL983088 BGH983086:BGH983088 BQD983086:BQD983088 BZZ983086:BZZ983088 CJV983086:CJV983088 CTR983086:CTR983088 DDN983086:DDN983088 DNJ983086:DNJ983088 DXF983086:DXF983088 EHB983086:EHB983088 EQX983086:EQX983088 FAT983086:FAT983088 FKP983086:FKP983088 FUL983086:FUL983088 GEH983086:GEH983088 GOD983086:GOD983088 GXZ983086:GXZ983088 HHV983086:HHV983088 HRR983086:HRR983088 IBN983086:IBN983088 ILJ983086:ILJ983088 IVF983086:IVF983088 JFB983086:JFB983088 JOX983086:JOX983088 JYT983086:JYT983088 KIP983086:KIP983088 KSL983086:KSL983088 LCH983086:LCH983088 LMD983086:LMD983088 LVZ983086:LVZ983088 MFV983086:MFV983088 MPR983086:MPR983088 MZN983086:MZN983088 NJJ983086:NJJ983088 NTF983086:NTF983088 ODB983086:ODB983088 OMX983086:OMX983088 OWT983086:OWT983088 PGP983086:PGP983088 PQL983086:PQL983088 QAH983086:QAH983088 QKD983086:QKD983088 QTZ983086:QTZ983088 RDV983086:RDV983088 RNR983086:RNR983088 RXN983086:RXN983088 SHJ983086:SHJ983088 SRF983086:SRF983088 TBB983086:TBB983088 TKX983086:TKX983088 TUT983086:TUT983088 UEP983086:UEP983088 UOL983086:UOL983088 UYH983086:UYH983088 VID983086:VID983088 VRZ983086:VRZ983088 WBV983086:WBV983088 WLR983086:WLR983088 WVN983086:WVN983088 F50:F51 WVN51 WLR51 WBV51 VRZ51 VID51 UYH51 UOL51 UEP51 TUT51 TKX51 TBB51 SRF51 SHJ51 RXN51 RNR51 RDV51 QTZ51 QKD51 QAH51 PQL51 PGP51 OWT51 OMX51 ODB51 NTF51 NJJ51 MZN51 MPR51 MFV51 LVZ51 LMD51 LCH51 KSL51 KIP51 JYT51 JOX51 JFB51 IVF51 ILJ51 IBN51 HRR51 HHV51 GXZ51 GOD51 GEH51 FUL51 FKP51 FAT51 EQX51 EHB51 DXF51 DNJ51 DDN51 CTR51 CJV51 BZZ51 BQD51 BGH51 AWL51 AMP51 ACT51 SX51 JB51" xr:uid="{D1B8CB0F-B386-4FED-99CF-36EC8890E3BB}">
      <formula1>"1, 2, 3"</formula1>
    </dataValidation>
    <dataValidation type="list" errorStyle="warning" allowBlank="1" showInputMessage="1" showErrorMessage="1" errorTitle="Factor" error="This factor is not included in the drop-down list. Is this the factor you want to use?" sqref="SZ49:SZ51 JD49:JD51 H48:H51 WVP983084:WVP983088 WLT983084:WLT983088 WBX983084:WBX983088 VSB983084:VSB983088 VIF983084:VIF983088 UYJ983084:UYJ983088 UON983084:UON983088 UER983084:UER983088 TUV983084:TUV983088 TKZ983084:TKZ983088 TBD983084:TBD983088 SRH983084:SRH983088 SHL983084:SHL983088 RXP983084:RXP983088 RNT983084:RNT983088 RDX983084:RDX983088 QUB983084:QUB983088 QKF983084:QKF983088 QAJ983084:QAJ983088 PQN983084:PQN983088 PGR983084:PGR983088 OWV983084:OWV983088 OMZ983084:OMZ983088 ODD983084:ODD983088 NTH983084:NTH983088 NJL983084:NJL983088 MZP983084:MZP983088 MPT983084:MPT983088 MFX983084:MFX983088 LWB983084:LWB983088 LMF983084:LMF983088 LCJ983084:LCJ983088 KSN983084:KSN983088 KIR983084:KIR983088 JYV983084:JYV983088 JOZ983084:JOZ983088 JFD983084:JFD983088 IVH983084:IVH983088 ILL983084:ILL983088 IBP983084:IBP983088 HRT983084:HRT983088 HHX983084:HHX983088 GYB983084:GYB983088 GOF983084:GOF983088 GEJ983084:GEJ983088 FUN983084:FUN983088 FKR983084:FKR983088 FAV983084:FAV983088 EQZ983084:EQZ983088 EHD983084:EHD983088 DXH983084:DXH983088 DNL983084:DNL983088 DDP983084:DDP983088 CTT983084:CTT983088 CJX983084:CJX983088 CAB983084:CAB983088 BQF983084:BQF983088 BGJ983084:BGJ983088 AWN983084:AWN983088 AMR983084:AMR983088 ACV983084:ACV983088 SZ983084:SZ983088 JD983084:JD983088 H983084:H983088 WVP917548:WVP917552 WLT917548:WLT917552 WBX917548:WBX917552 VSB917548:VSB917552 VIF917548:VIF917552 UYJ917548:UYJ917552 UON917548:UON917552 UER917548:UER917552 TUV917548:TUV917552 TKZ917548:TKZ917552 TBD917548:TBD917552 SRH917548:SRH917552 SHL917548:SHL917552 RXP917548:RXP917552 RNT917548:RNT917552 RDX917548:RDX917552 QUB917548:QUB917552 QKF917548:QKF917552 QAJ917548:QAJ917552 PQN917548:PQN917552 PGR917548:PGR917552 OWV917548:OWV917552 OMZ917548:OMZ917552 ODD917548:ODD917552 NTH917548:NTH917552 NJL917548:NJL917552 MZP917548:MZP917552 MPT917548:MPT917552 MFX917548:MFX917552 LWB917548:LWB917552 LMF917548:LMF917552 LCJ917548:LCJ917552 KSN917548:KSN917552 KIR917548:KIR917552 JYV917548:JYV917552 JOZ917548:JOZ917552 JFD917548:JFD917552 IVH917548:IVH917552 ILL917548:ILL917552 IBP917548:IBP917552 HRT917548:HRT917552 HHX917548:HHX917552 GYB917548:GYB917552 GOF917548:GOF917552 GEJ917548:GEJ917552 FUN917548:FUN917552 FKR917548:FKR917552 FAV917548:FAV917552 EQZ917548:EQZ917552 EHD917548:EHD917552 DXH917548:DXH917552 DNL917548:DNL917552 DDP917548:DDP917552 CTT917548:CTT917552 CJX917548:CJX917552 CAB917548:CAB917552 BQF917548:BQF917552 BGJ917548:BGJ917552 AWN917548:AWN917552 AMR917548:AMR917552 ACV917548:ACV917552 SZ917548:SZ917552 JD917548:JD917552 H917548:H917552 WVP852012:WVP852016 WLT852012:WLT852016 WBX852012:WBX852016 VSB852012:VSB852016 VIF852012:VIF852016 UYJ852012:UYJ852016 UON852012:UON852016 UER852012:UER852016 TUV852012:TUV852016 TKZ852012:TKZ852016 TBD852012:TBD852016 SRH852012:SRH852016 SHL852012:SHL852016 RXP852012:RXP852016 RNT852012:RNT852016 RDX852012:RDX852016 QUB852012:QUB852016 QKF852012:QKF852016 QAJ852012:QAJ852016 PQN852012:PQN852016 PGR852012:PGR852016 OWV852012:OWV852016 OMZ852012:OMZ852016 ODD852012:ODD852016 NTH852012:NTH852016 NJL852012:NJL852016 MZP852012:MZP852016 MPT852012:MPT852016 MFX852012:MFX852016 LWB852012:LWB852016 LMF852012:LMF852016 LCJ852012:LCJ852016 KSN852012:KSN852016 KIR852012:KIR852016 JYV852012:JYV852016 JOZ852012:JOZ852016 JFD852012:JFD852016 IVH852012:IVH852016 ILL852012:ILL852016 IBP852012:IBP852016 HRT852012:HRT852016 HHX852012:HHX852016 GYB852012:GYB852016 GOF852012:GOF852016 GEJ852012:GEJ852016 FUN852012:FUN852016 FKR852012:FKR852016 FAV852012:FAV852016 EQZ852012:EQZ852016 EHD852012:EHD852016 DXH852012:DXH852016 DNL852012:DNL852016 DDP852012:DDP852016 CTT852012:CTT852016 CJX852012:CJX852016 CAB852012:CAB852016 BQF852012:BQF852016 BGJ852012:BGJ852016 AWN852012:AWN852016 AMR852012:AMR852016 ACV852012:ACV852016 SZ852012:SZ852016 JD852012:JD852016 H852012:H852016 WVP786476:WVP786480 WLT786476:WLT786480 WBX786476:WBX786480 VSB786476:VSB786480 VIF786476:VIF786480 UYJ786476:UYJ786480 UON786476:UON786480 UER786476:UER786480 TUV786476:TUV786480 TKZ786476:TKZ786480 TBD786476:TBD786480 SRH786476:SRH786480 SHL786476:SHL786480 RXP786476:RXP786480 RNT786476:RNT786480 RDX786476:RDX786480 QUB786476:QUB786480 QKF786476:QKF786480 QAJ786476:QAJ786480 PQN786476:PQN786480 PGR786476:PGR786480 OWV786476:OWV786480 OMZ786476:OMZ786480 ODD786476:ODD786480 NTH786476:NTH786480 NJL786476:NJL786480 MZP786476:MZP786480 MPT786476:MPT786480 MFX786476:MFX786480 LWB786476:LWB786480 LMF786476:LMF786480 LCJ786476:LCJ786480 KSN786476:KSN786480 KIR786476:KIR786480 JYV786476:JYV786480 JOZ786476:JOZ786480 JFD786476:JFD786480 IVH786476:IVH786480 ILL786476:ILL786480 IBP786476:IBP786480 HRT786476:HRT786480 HHX786476:HHX786480 GYB786476:GYB786480 GOF786476:GOF786480 GEJ786476:GEJ786480 FUN786476:FUN786480 FKR786476:FKR786480 FAV786476:FAV786480 EQZ786476:EQZ786480 EHD786476:EHD786480 DXH786476:DXH786480 DNL786476:DNL786480 DDP786476:DDP786480 CTT786476:CTT786480 CJX786476:CJX786480 CAB786476:CAB786480 BQF786476:BQF786480 BGJ786476:BGJ786480 AWN786476:AWN786480 AMR786476:AMR786480 ACV786476:ACV786480 SZ786476:SZ786480 JD786476:JD786480 H786476:H786480 WVP720940:WVP720944 WLT720940:WLT720944 WBX720940:WBX720944 VSB720940:VSB720944 VIF720940:VIF720944 UYJ720940:UYJ720944 UON720940:UON720944 UER720940:UER720944 TUV720940:TUV720944 TKZ720940:TKZ720944 TBD720940:TBD720944 SRH720940:SRH720944 SHL720940:SHL720944 RXP720940:RXP720944 RNT720940:RNT720944 RDX720940:RDX720944 QUB720940:QUB720944 QKF720940:QKF720944 QAJ720940:QAJ720944 PQN720940:PQN720944 PGR720940:PGR720944 OWV720940:OWV720944 OMZ720940:OMZ720944 ODD720940:ODD720944 NTH720940:NTH720944 NJL720940:NJL720944 MZP720940:MZP720944 MPT720940:MPT720944 MFX720940:MFX720944 LWB720940:LWB720944 LMF720940:LMF720944 LCJ720940:LCJ720944 KSN720940:KSN720944 KIR720940:KIR720944 JYV720940:JYV720944 JOZ720940:JOZ720944 JFD720940:JFD720944 IVH720940:IVH720944 ILL720940:ILL720944 IBP720940:IBP720944 HRT720940:HRT720944 HHX720940:HHX720944 GYB720940:GYB720944 GOF720940:GOF720944 GEJ720940:GEJ720944 FUN720940:FUN720944 FKR720940:FKR720944 FAV720940:FAV720944 EQZ720940:EQZ720944 EHD720940:EHD720944 DXH720940:DXH720944 DNL720940:DNL720944 DDP720940:DDP720944 CTT720940:CTT720944 CJX720940:CJX720944 CAB720940:CAB720944 BQF720940:BQF720944 BGJ720940:BGJ720944 AWN720940:AWN720944 AMR720940:AMR720944 ACV720940:ACV720944 SZ720940:SZ720944 JD720940:JD720944 H720940:H720944 WVP655404:WVP655408 WLT655404:WLT655408 WBX655404:WBX655408 VSB655404:VSB655408 VIF655404:VIF655408 UYJ655404:UYJ655408 UON655404:UON655408 UER655404:UER655408 TUV655404:TUV655408 TKZ655404:TKZ655408 TBD655404:TBD655408 SRH655404:SRH655408 SHL655404:SHL655408 RXP655404:RXP655408 RNT655404:RNT655408 RDX655404:RDX655408 QUB655404:QUB655408 QKF655404:QKF655408 QAJ655404:QAJ655408 PQN655404:PQN655408 PGR655404:PGR655408 OWV655404:OWV655408 OMZ655404:OMZ655408 ODD655404:ODD655408 NTH655404:NTH655408 NJL655404:NJL655408 MZP655404:MZP655408 MPT655404:MPT655408 MFX655404:MFX655408 LWB655404:LWB655408 LMF655404:LMF655408 LCJ655404:LCJ655408 KSN655404:KSN655408 KIR655404:KIR655408 JYV655404:JYV655408 JOZ655404:JOZ655408 JFD655404:JFD655408 IVH655404:IVH655408 ILL655404:ILL655408 IBP655404:IBP655408 HRT655404:HRT655408 HHX655404:HHX655408 GYB655404:GYB655408 GOF655404:GOF655408 GEJ655404:GEJ655408 FUN655404:FUN655408 FKR655404:FKR655408 FAV655404:FAV655408 EQZ655404:EQZ655408 EHD655404:EHD655408 DXH655404:DXH655408 DNL655404:DNL655408 DDP655404:DDP655408 CTT655404:CTT655408 CJX655404:CJX655408 CAB655404:CAB655408 BQF655404:BQF655408 BGJ655404:BGJ655408 AWN655404:AWN655408 AMR655404:AMR655408 ACV655404:ACV655408 SZ655404:SZ655408 JD655404:JD655408 H655404:H655408 WVP589868:WVP589872 WLT589868:WLT589872 WBX589868:WBX589872 VSB589868:VSB589872 VIF589868:VIF589872 UYJ589868:UYJ589872 UON589868:UON589872 UER589868:UER589872 TUV589868:TUV589872 TKZ589868:TKZ589872 TBD589868:TBD589872 SRH589868:SRH589872 SHL589868:SHL589872 RXP589868:RXP589872 RNT589868:RNT589872 RDX589868:RDX589872 QUB589868:QUB589872 QKF589868:QKF589872 QAJ589868:QAJ589872 PQN589868:PQN589872 PGR589868:PGR589872 OWV589868:OWV589872 OMZ589868:OMZ589872 ODD589868:ODD589872 NTH589868:NTH589872 NJL589868:NJL589872 MZP589868:MZP589872 MPT589868:MPT589872 MFX589868:MFX589872 LWB589868:LWB589872 LMF589868:LMF589872 LCJ589868:LCJ589872 KSN589868:KSN589872 KIR589868:KIR589872 JYV589868:JYV589872 JOZ589868:JOZ589872 JFD589868:JFD589872 IVH589868:IVH589872 ILL589868:ILL589872 IBP589868:IBP589872 HRT589868:HRT589872 HHX589868:HHX589872 GYB589868:GYB589872 GOF589868:GOF589872 GEJ589868:GEJ589872 FUN589868:FUN589872 FKR589868:FKR589872 FAV589868:FAV589872 EQZ589868:EQZ589872 EHD589868:EHD589872 DXH589868:DXH589872 DNL589868:DNL589872 DDP589868:DDP589872 CTT589868:CTT589872 CJX589868:CJX589872 CAB589868:CAB589872 BQF589868:BQF589872 BGJ589868:BGJ589872 AWN589868:AWN589872 AMR589868:AMR589872 ACV589868:ACV589872 SZ589868:SZ589872 JD589868:JD589872 H589868:H589872 WVP524332:WVP524336 WLT524332:WLT524336 WBX524332:WBX524336 VSB524332:VSB524336 VIF524332:VIF524336 UYJ524332:UYJ524336 UON524332:UON524336 UER524332:UER524336 TUV524332:TUV524336 TKZ524332:TKZ524336 TBD524332:TBD524336 SRH524332:SRH524336 SHL524332:SHL524336 RXP524332:RXP524336 RNT524332:RNT524336 RDX524332:RDX524336 QUB524332:QUB524336 QKF524332:QKF524336 QAJ524332:QAJ524336 PQN524332:PQN524336 PGR524332:PGR524336 OWV524332:OWV524336 OMZ524332:OMZ524336 ODD524332:ODD524336 NTH524332:NTH524336 NJL524332:NJL524336 MZP524332:MZP524336 MPT524332:MPT524336 MFX524332:MFX524336 LWB524332:LWB524336 LMF524332:LMF524336 LCJ524332:LCJ524336 KSN524332:KSN524336 KIR524332:KIR524336 JYV524332:JYV524336 JOZ524332:JOZ524336 JFD524332:JFD524336 IVH524332:IVH524336 ILL524332:ILL524336 IBP524332:IBP524336 HRT524332:HRT524336 HHX524332:HHX524336 GYB524332:GYB524336 GOF524332:GOF524336 GEJ524332:GEJ524336 FUN524332:FUN524336 FKR524332:FKR524336 FAV524332:FAV524336 EQZ524332:EQZ524336 EHD524332:EHD524336 DXH524332:DXH524336 DNL524332:DNL524336 DDP524332:DDP524336 CTT524332:CTT524336 CJX524332:CJX524336 CAB524332:CAB524336 BQF524332:BQF524336 BGJ524332:BGJ524336 AWN524332:AWN524336 AMR524332:AMR524336 ACV524332:ACV524336 SZ524332:SZ524336 JD524332:JD524336 H524332:H524336 WVP458796:WVP458800 WLT458796:WLT458800 WBX458796:WBX458800 VSB458796:VSB458800 VIF458796:VIF458800 UYJ458796:UYJ458800 UON458796:UON458800 UER458796:UER458800 TUV458796:TUV458800 TKZ458796:TKZ458800 TBD458796:TBD458800 SRH458796:SRH458800 SHL458796:SHL458800 RXP458796:RXP458800 RNT458796:RNT458800 RDX458796:RDX458800 QUB458796:QUB458800 QKF458796:QKF458800 QAJ458796:QAJ458800 PQN458796:PQN458800 PGR458796:PGR458800 OWV458796:OWV458800 OMZ458796:OMZ458800 ODD458796:ODD458800 NTH458796:NTH458800 NJL458796:NJL458800 MZP458796:MZP458800 MPT458796:MPT458800 MFX458796:MFX458800 LWB458796:LWB458800 LMF458796:LMF458800 LCJ458796:LCJ458800 KSN458796:KSN458800 KIR458796:KIR458800 JYV458796:JYV458800 JOZ458796:JOZ458800 JFD458796:JFD458800 IVH458796:IVH458800 ILL458796:ILL458800 IBP458796:IBP458800 HRT458796:HRT458800 HHX458796:HHX458800 GYB458796:GYB458800 GOF458796:GOF458800 GEJ458796:GEJ458800 FUN458796:FUN458800 FKR458796:FKR458800 FAV458796:FAV458800 EQZ458796:EQZ458800 EHD458796:EHD458800 DXH458796:DXH458800 DNL458796:DNL458800 DDP458796:DDP458800 CTT458796:CTT458800 CJX458796:CJX458800 CAB458796:CAB458800 BQF458796:BQF458800 BGJ458796:BGJ458800 AWN458796:AWN458800 AMR458796:AMR458800 ACV458796:ACV458800 SZ458796:SZ458800 JD458796:JD458800 H458796:H458800 WVP393260:WVP393264 WLT393260:WLT393264 WBX393260:WBX393264 VSB393260:VSB393264 VIF393260:VIF393264 UYJ393260:UYJ393264 UON393260:UON393264 UER393260:UER393264 TUV393260:TUV393264 TKZ393260:TKZ393264 TBD393260:TBD393264 SRH393260:SRH393264 SHL393260:SHL393264 RXP393260:RXP393264 RNT393260:RNT393264 RDX393260:RDX393264 QUB393260:QUB393264 QKF393260:QKF393264 QAJ393260:QAJ393264 PQN393260:PQN393264 PGR393260:PGR393264 OWV393260:OWV393264 OMZ393260:OMZ393264 ODD393260:ODD393264 NTH393260:NTH393264 NJL393260:NJL393264 MZP393260:MZP393264 MPT393260:MPT393264 MFX393260:MFX393264 LWB393260:LWB393264 LMF393260:LMF393264 LCJ393260:LCJ393264 KSN393260:KSN393264 KIR393260:KIR393264 JYV393260:JYV393264 JOZ393260:JOZ393264 JFD393260:JFD393264 IVH393260:IVH393264 ILL393260:ILL393264 IBP393260:IBP393264 HRT393260:HRT393264 HHX393260:HHX393264 GYB393260:GYB393264 GOF393260:GOF393264 GEJ393260:GEJ393264 FUN393260:FUN393264 FKR393260:FKR393264 FAV393260:FAV393264 EQZ393260:EQZ393264 EHD393260:EHD393264 DXH393260:DXH393264 DNL393260:DNL393264 DDP393260:DDP393264 CTT393260:CTT393264 CJX393260:CJX393264 CAB393260:CAB393264 BQF393260:BQF393264 BGJ393260:BGJ393264 AWN393260:AWN393264 AMR393260:AMR393264 ACV393260:ACV393264 SZ393260:SZ393264 JD393260:JD393264 H393260:H393264 WVP327724:WVP327728 WLT327724:WLT327728 WBX327724:WBX327728 VSB327724:VSB327728 VIF327724:VIF327728 UYJ327724:UYJ327728 UON327724:UON327728 UER327724:UER327728 TUV327724:TUV327728 TKZ327724:TKZ327728 TBD327724:TBD327728 SRH327724:SRH327728 SHL327724:SHL327728 RXP327724:RXP327728 RNT327724:RNT327728 RDX327724:RDX327728 QUB327724:QUB327728 QKF327724:QKF327728 QAJ327724:QAJ327728 PQN327724:PQN327728 PGR327724:PGR327728 OWV327724:OWV327728 OMZ327724:OMZ327728 ODD327724:ODD327728 NTH327724:NTH327728 NJL327724:NJL327728 MZP327724:MZP327728 MPT327724:MPT327728 MFX327724:MFX327728 LWB327724:LWB327728 LMF327724:LMF327728 LCJ327724:LCJ327728 KSN327724:KSN327728 KIR327724:KIR327728 JYV327724:JYV327728 JOZ327724:JOZ327728 JFD327724:JFD327728 IVH327724:IVH327728 ILL327724:ILL327728 IBP327724:IBP327728 HRT327724:HRT327728 HHX327724:HHX327728 GYB327724:GYB327728 GOF327724:GOF327728 GEJ327724:GEJ327728 FUN327724:FUN327728 FKR327724:FKR327728 FAV327724:FAV327728 EQZ327724:EQZ327728 EHD327724:EHD327728 DXH327724:DXH327728 DNL327724:DNL327728 DDP327724:DDP327728 CTT327724:CTT327728 CJX327724:CJX327728 CAB327724:CAB327728 BQF327724:BQF327728 BGJ327724:BGJ327728 AWN327724:AWN327728 AMR327724:AMR327728 ACV327724:ACV327728 SZ327724:SZ327728 JD327724:JD327728 H327724:H327728 WVP262188:WVP262192 WLT262188:WLT262192 WBX262188:WBX262192 VSB262188:VSB262192 VIF262188:VIF262192 UYJ262188:UYJ262192 UON262188:UON262192 UER262188:UER262192 TUV262188:TUV262192 TKZ262188:TKZ262192 TBD262188:TBD262192 SRH262188:SRH262192 SHL262188:SHL262192 RXP262188:RXP262192 RNT262188:RNT262192 RDX262188:RDX262192 QUB262188:QUB262192 QKF262188:QKF262192 QAJ262188:QAJ262192 PQN262188:PQN262192 PGR262188:PGR262192 OWV262188:OWV262192 OMZ262188:OMZ262192 ODD262188:ODD262192 NTH262188:NTH262192 NJL262188:NJL262192 MZP262188:MZP262192 MPT262188:MPT262192 MFX262188:MFX262192 LWB262188:LWB262192 LMF262188:LMF262192 LCJ262188:LCJ262192 KSN262188:KSN262192 KIR262188:KIR262192 JYV262188:JYV262192 JOZ262188:JOZ262192 JFD262188:JFD262192 IVH262188:IVH262192 ILL262188:ILL262192 IBP262188:IBP262192 HRT262188:HRT262192 HHX262188:HHX262192 GYB262188:GYB262192 GOF262188:GOF262192 GEJ262188:GEJ262192 FUN262188:FUN262192 FKR262188:FKR262192 FAV262188:FAV262192 EQZ262188:EQZ262192 EHD262188:EHD262192 DXH262188:DXH262192 DNL262188:DNL262192 DDP262188:DDP262192 CTT262188:CTT262192 CJX262188:CJX262192 CAB262188:CAB262192 BQF262188:BQF262192 BGJ262188:BGJ262192 AWN262188:AWN262192 AMR262188:AMR262192 ACV262188:ACV262192 SZ262188:SZ262192 JD262188:JD262192 H262188:H262192 WVP196652:WVP196656 WLT196652:WLT196656 WBX196652:WBX196656 VSB196652:VSB196656 VIF196652:VIF196656 UYJ196652:UYJ196656 UON196652:UON196656 UER196652:UER196656 TUV196652:TUV196656 TKZ196652:TKZ196656 TBD196652:TBD196656 SRH196652:SRH196656 SHL196652:SHL196656 RXP196652:RXP196656 RNT196652:RNT196656 RDX196652:RDX196656 QUB196652:QUB196656 QKF196652:QKF196656 QAJ196652:QAJ196656 PQN196652:PQN196656 PGR196652:PGR196656 OWV196652:OWV196656 OMZ196652:OMZ196656 ODD196652:ODD196656 NTH196652:NTH196656 NJL196652:NJL196656 MZP196652:MZP196656 MPT196652:MPT196656 MFX196652:MFX196656 LWB196652:LWB196656 LMF196652:LMF196656 LCJ196652:LCJ196656 KSN196652:KSN196656 KIR196652:KIR196656 JYV196652:JYV196656 JOZ196652:JOZ196656 JFD196652:JFD196656 IVH196652:IVH196656 ILL196652:ILL196656 IBP196652:IBP196656 HRT196652:HRT196656 HHX196652:HHX196656 GYB196652:GYB196656 GOF196652:GOF196656 GEJ196652:GEJ196656 FUN196652:FUN196656 FKR196652:FKR196656 FAV196652:FAV196656 EQZ196652:EQZ196656 EHD196652:EHD196656 DXH196652:DXH196656 DNL196652:DNL196656 DDP196652:DDP196656 CTT196652:CTT196656 CJX196652:CJX196656 CAB196652:CAB196656 BQF196652:BQF196656 BGJ196652:BGJ196656 AWN196652:AWN196656 AMR196652:AMR196656 ACV196652:ACV196656 SZ196652:SZ196656 JD196652:JD196656 H196652:H196656 WVP131116:WVP131120 WLT131116:WLT131120 WBX131116:WBX131120 VSB131116:VSB131120 VIF131116:VIF131120 UYJ131116:UYJ131120 UON131116:UON131120 UER131116:UER131120 TUV131116:TUV131120 TKZ131116:TKZ131120 TBD131116:TBD131120 SRH131116:SRH131120 SHL131116:SHL131120 RXP131116:RXP131120 RNT131116:RNT131120 RDX131116:RDX131120 QUB131116:QUB131120 QKF131116:QKF131120 QAJ131116:QAJ131120 PQN131116:PQN131120 PGR131116:PGR131120 OWV131116:OWV131120 OMZ131116:OMZ131120 ODD131116:ODD131120 NTH131116:NTH131120 NJL131116:NJL131120 MZP131116:MZP131120 MPT131116:MPT131120 MFX131116:MFX131120 LWB131116:LWB131120 LMF131116:LMF131120 LCJ131116:LCJ131120 KSN131116:KSN131120 KIR131116:KIR131120 JYV131116:JYV131120 JOZ131116:JOZ131120 JFD131116:JFD131120 IVH131116:IVH131120 ILL131116:ILL131120 IBP131116:IBP131120 HRT131116:HRT131120 HHX131116:HHX131120 GYB131116:GYB131120 GOF131116:GOF131120 GEJ131116:GEJ131120 FUN131116:FUN131120 FKR131116:FKR131120 FAV131116:FAV131120 EQZ131116:EQZ131120 EHD131116:EHD131120 DXH131116:DXH131120 DNL131116:DNL131120 DDP131116:DDP131120 CTT131116:CTT131120 CJX131116:CJX131120 CAB131116:CAB131120 BQF131116:BQF131120 BGJ131116:BGJ131120 AWN131116:AWN131120 AMR131116:AMR131120 ACV131116:ACV131120 SZ131116:SZ131120 JD131116:JD131120 H131116:H131120 WVP65580:WVP65584 WLT65580:WLT65584 WBX65580:WBX65584 VSB65580:VSB65584 VIF65580:VIF65584 UYJ65580:UYJ65584 UON65580:UON65584 UER65580:UER65584 TUV65580:TUV65584 TKZ65580:TKZ65584 TBD65580:TBD65584 SRH65580:SRH65584 SHL65580:SHL65584 RXP65580:RXP65584 RNT65580:RNT65584 RDX65580:RDX65584 QUB65580:QUB65584 QKF65580:QKF65584 QAJ65580:QAJ65584 PQN65580:PQN65584 PGR65580:PGR65584 OWV65580:OWV65584 OMZ65580:OMZ65584 ODD65580:ODD65584 NTH65580:NTH65584 NJL65580:NJL65584 MZP65580:MZP65584 MPT65580:MPT65584 MFX65580:MFX65584 LWB65580:LWB65584 LMF65580:LMF65584 LCJ65580:LCJ65584 KSN65580:KSN65584 KIR65580:KIR65584 JYV65580:JYV65584 JOZ65580:JOZ65584 JFD65580:JFD65584 IVH65580:IVH65584 ILL65580:ILL65584 IBP65580:IBP65584 HRT65580:HRT65584 HHX65580:HHX65584 GYB65580:GYB65584 GOF65580:GOF65584 GEJ65580:GEJ65584 FUN65580:FUN65584 FKR65580:FKR65584 FAV65580:FAV65584 EQZ65580:EQZ65584 EHD65580:EHD65584 DXH65580:DXH65584 DNL65580:DNL65584 DDP65580:DDP65584 CTT65580:CTT65584 CJX65580:CJX65584 CAB65580:CAB65584 BQF65580:BQF65584 BGJ65580:BGJ65584 AWN65580:AWN65584 AMR65580:AMR65584 ACV65580:ACV65584 SZ65580:SZ65584 JD65580:JD65584 H65580:H65584 WVP49:WVP51 WLT49:WLT51 WBX49:WBX51 VSB49:VSB51 VIF49:VIF51 UYJ49:UYJ51 UON49:UON51 UER49:UER51 TUV49:TUV51 TKZ49:TKZ51 TBD49:TBD51 SRH49:SRH51 SHL49:SHL51 RXP49:RXP51 RNT49:RNT51 RDX49:RDX51 QUB49:QUB51 QKF49:QKF51 QAJ49:QAJ51 PQN49:PQN51 PGR49:PGR51 OWV49:OWV51 OMZ49:OMZ51 ODD49:ODD51 NTH49:NTH51 NJL49:NJL51 MZP49:MZP51 MPT49:MPT51 MFX49:MFX51 LWB49:LWB51 LMF49:LMF51 LCJ49:LCJ51 KSN49:KSN51 KIR49:KIR51 JYV49:JYV51 JOZ49:JOZ51 JFD49:JFD51 IVH49:IVH51 ILL49:ILL51 IBP49:IBP51 HRT49:HRT51 HHX49:HHX51 GYB49:GYB51 GOF49:GOF51 GEJ49:GEJ51 FUN49:FUN51 FKR49:FKR51 FAV49:FAV51 EQZ49:EQZ51 EHD49:EHD51 DXH49:DXH51 DNL49:DNL51 DDP49:DDP51 CTT49:CTT51 CJX49:CJX51 CAB49:CAB51 BQF49:BQF51 BGJ49:BGJ51 AWN49:AWN51 AMR49:AMR51 ACV49:ACV51" xr:uid="{557D3FBA-DCD5-4346-AB4D-2CF6F36A6061}">
      <formula1>$H$68:$H$159</formula1>
    </dataValidation>
  </dataValidations>
  <pageMargins left="0.75" right="0.25" top="0.5" bottom="0.3" header="0.5" footer="0.5"/>
  <pageSetup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9111C-E38B-42A5-97F4-FB059B24AF48}">
  <sheetPr>
    <pageSetUpPr fitToPage="1"/>
  </sheetPr>
  <dimension ref="A1:T411"/>
  <sheetViews>
    <sheetView view="pageBreakPreview" zoomScale="90" zoomScaleNormal="100" zoomScaleSheetLayoutView="90" workbookViewId="0"/>
  </sheetViews>
  <sheetFormatPr defaultColWidth="10" defaultRowHeight="12.75" x14ac:dyDescent="0.2"/>
  <cols>
    <col min="1" max="1" width="2.5703125" style="24" customWidth="1"/>
    <col min="2" max="2" width="7.28515625" style="24" customWidth="1"/>
    <col min="3" max="3" width="23.5703125" style="24" customWidth="1"/>
    <col min="4" max="4" width="9.7109375" style="24" customWidth="1"/>
    <col min="5" max="5" width="9.7109375" style="24" hidden="1" customWidth="1"/>
    <col min="6" max="6" width="4.7109375" style="24" customWidth="1"/>
    <col min="7" max="7" width="15.7109375" style="24" bestFit="1" customWidth="1"/>
    <col min="8" max="8" width="11.28515625" style="24" customWidth="1"/>
    <col min="9" max="9" width="11.140625" style="24" bestFit="1" customWidth="1"/>
    <col min="10" max="10" width="13" style="24" customWidth="1"/>
    <col min="11" max="11" width="8.28515625" style="24" customWidth="1"/>
    <col min="12" max="13" width="10" style="24"/>
    <col min="14" max="15" width="10" style="50"/>
    <col min="16" max="16" width="16.5703125" style="50" bestFit="1" customWidth="1"/>
    <col min="17" max="17" width="12.7109375" style="50" customWidth="1"/>
    <col min="18" max="18" width="13.28515625" style="50" bestFit="1" customWidth="1"/>
    <col min="19" max="19" width="14.140625" style="50" bestFit="1" customWidth="1"/>
    <col min="20" max="20" width="10" style="50"/>
    <col min="21" max="256" width="10" style="24"/>
    <col min="257" max="257" width="2.5703125" style="24" customWidth="1"/>
    <col min="258" max="258" width="7.28515625" style="24" customWidth="1"/>
    <col min="259" max="259" width="23.5703125" style="24" customWidth="1"/>
    <col min="260" max="260" width="9.7109375" style="24" customWidth="1"/>
    <col min="261" max="261" width="0" style="24" hidden="1" customWidth="1"/>
    <col min="262" max="262" width="4.7109375" style="24" customWidth="1"/>
    <col min="263" max="263" width="14.42578125" style="24" customWidth="1"/>
    <col min="264" max="264" width="11.28515625" style="24" customWidth="1"/>
    <col min="265" max="265" width="10.28515625" style="24" customWidth="1"/>
    <col min="266" max="266" width="13" style="24" customWidth="1"/>
    <col min="267" max="267" width="8.28515625" style="24" customWidth="1"/>
    <col min="268" max="512" width="10" style="24"/>
    <col min="513" max="513" width="2.5703125" style="24" customWidth="1"/>
    <col min="514" max="514" width="7.28515625" style="24" customWidth="1"/>
    <col min="515" max="515" width="23.5703125" style="24" customWidth="1"/>
    <col min="516" max="516" width="9.7109375" style="24" customWidth="1"/>
    <col min="517" max="517" width="0" style="24" hidden="1" customWidth="1"/>
    <col min="518" max="518" width="4.7109375" style="24" customWidth="1"/>
    <col min="519" max="519" width="14.42578125" style="24" customWidth="1"/>
    <col min="520" max="520" width="11.28515625" style="24" customWidth="1"/>
    <col min="521" max="521" width="10.28515625" style="24" customWidth="1"/>
    <col min="522" max="522" width="13" style="24" customWidth="1"/>
    <col min="523" max="523" width="8.28515625" style="24" customWidth="1"/>
    <col min="524" max="768" width="10" style="24"/>
    <col min="769" max="769" width="2.5703125" style="24" customWidth="1"/>
    <col min="770" max="770" width="7.28515625" style="24" customWidth="1"/>
    <col min="771" max="771" width="23.5703125" style="24" customWidth="1"/>
    <col min="772" max="772" width="9.7109375" style="24" customWidth="1"/>
    <col min="773" max="773" width="0" style="24" hidden="1" customWidth="1"/>
    <col min="774" max="774" width="4.7109375" style="24" customWidth="1"/>
    <col min="775" max="775" width="14.42578125" style="24" customWidth="1"/>
    <col min="776" max="776" width="11.28515625" style="24" customWidth="1"/>
    <col min="777" max="777" width="10.28515625" style="24" customWidth="1"/>
    <col min="778" max="778" width="13" style="24" customWidth="1"/>
    <col min="779" max="779" width="8.28515625" style="24" customWidth="1"/>
    <col min="780" max="1024" width="10" style="24"/>
    <col min="1025" max="1025" width="2.5703125" style="24" customWidth="1"/>
    <col min="1026" max="1026" width="7.28515625" style="24" customWidth="1"/>
    <col min="1027" max="1027" width="23.5703125" style="24" customWidth="1"/>
    <col min="1028" max="1028" width="9.7109375" style="24" customWidth="1"/>
    <col min="1029" max="1029" width="0" style="24" hidden="1" customWidth="1"/>
    <col min="1030" max="1030" width="4.7109375" style="24" customWidth="1"/>
    <col min="1031" max="1031" width="14.42578125" style="24" customWidth="1"/>
    <col min="1032" max="1032" width="11.28515625" style="24" customWidth="1"/>
    <col min="1033" max="1033" width="10.28515625" style="24" customWidth="1"/>
    <col min="1034" max="1034" width="13" style="24" customWidth="1"/>
    <col min="1035" max="1035" width="8.28515625" style="24" customWidth="1"/>
    <col min="1036" max="1280" width="10" style="24"/>
    <col min="1281" max="1281" width="2.5703125" style="24" customWidth="1"/>
    <col min="1282" max="1282" width="7.28515625" style="24" customWidth="1"/>
    <col min="1283" max="1283" width="23.5703125" style="24" customWidth="1"/>
    <col min="1284" max="1284" width="9.7109375" style="24" customWidth="1"/>
    <col min="1285" max="1285" width="0" style="24" hidden="1" customWidth="1"/>
    <col min="1286" max="1286" width="4.7109375" style="24" customWidth="1"/>
    <col min="1287" max="1287" width="14.42578125" style="24" customWidth="1"/>
    <col min="1288" max="1288" width="11.28515625" style="24" customWidth="1"/>
    <col min="1289" max="1289" width="10.28515625" style="24" customWidth="1"/>
    <col min="1290" max="1290" width="13" style="24" customWidth="1"/>
    <col min="1291" max="1291" width="8.28515625" style="24" customWidth="1"/>
    <col min="1292" max="1536" width="10" style="24"/>
    <col min="1537" max="1537" width="2.5703125" style="24" customWidth="1"/>
    <col min="1538" max="1538" width="7.28515625" style="24" customWidth="1"/>
    <col min="1539" max="1539" width="23.5703125" style="24" customWidth="1"/>
    <col min="1540" max="1540" width="9.7109375" style="24" customWidth="1"/>
    <col min="1541" max="1541" width="0" style="24" hidden="1" customWidth="1"/>
    <col min="1542" max="1542" width="4.7109375" style="24" customWidth="1"/>
    <col min="1543" max="1543" width="14.42578125" style="24" customWidth="1"/>
    <col min="1544" max="1544" width="11.28515625" style="24" customWidth="1"/>
    <col min="1545" max="1545" width="10.28515625" style="24" customWidth="1"/>
    <col min="1546" max="1546" width="13" style="24" customWidth="1"/>
    <col min="1547" max="1547" width="8.28515625" style="24" customWidth="1"/>
    <col min="1548" max="1792" width="10" style="24"/>
    <col min="1793" max="1793" width="2.5703125" style="24" customWidth="1"/>
    <col min="1794" max="1794" width="7.28515625" style="24" customWidth="1"/>
    <col min="1795" max="1795" width="23.5703125" style="24" customWidth="1"/>
    <col min="1796" max="1796" width="9.7109375" style="24" customWidth="1"/>
    <col min="1797" max="1797" width="0" style="24" hidden="1" customWidth="1"/>
    <col min="1798" max="1798" width="4.7109375" style="24" customWidth="1"/>
    <col min="1799" max="1799" width="14.42578125" style="24" customWidth="1"/>
    <col min="1800" max="1800" width="11.28515625" style="24" customWidth="1"/>
    <col min="1801" max="1801" width="10.28515625" style="24" customWidth="1"/>
    <col min="1802" max="1802" width="13" style="24" customWidth="1"/>
    <col min="1803" max="1803" width="8.28515625" style="24" customWidth="1"/>
    <col min="1804" max="2048" width="10" style="24"/>
    <col min="2049" max="2049" width="2.5703125" style="24" customWidth="1"/>
    <col min="2050" max="2050" width="7.28515625" style="24" customWidth="1"/>
    <col min="2051" max="2051" width="23.5703125" style="24" customWidth="1"/>
    <col min="2052" max="2052" width="9.7109375" style="24" customWidth="1"/>
    <col min="2053" max="2053" width="0" style="24" hidden="1" customWidth="1"/>
    <col min="2054" max="2054" width="4.7109375" style="24" customWidth="1"/>
    <col min="2055" max="2055" width="14.42578125" style="24" customWidth="1"/>
    <col min="2056" max="2056" width="11.28515625" style="24" customWidth="1"/>
    <col min="2057" max="2057" width="10.28515625" style="24" customWidth="1"/>
    <col min="2058" max="2058" width="13" style="24" customWidth="1"/>
    <col min="2059" max="2059" width="8.28515625" style="24" customWidth="1"/>
    <col min="2060" max="2304" width="10" style="24"/>
    <col min="2305" max="2305" width="2.5703125" style="24" customWidth="1"/>
    <col min="2306" max="2306" width="7.28515625" style="24" customWidth="1"/>
    <col min="2307" max="2307" width="23.5703125" style="24" customWidth="1"/>
    <col min="2308" max="2308" width="9.7109375" style="24" customWidth="1"/>
    <col min="2309" max="2309" width="0" style="24" hidden="1" customWidth="1"/>
    <col min="2310" max="2310" width="4.7109375" style="24" customWidth="1"/>
    <col min="2311" max="2311" width="14.42578125" style="24" customWidth="1"/>
    <col min="2312" max="2312" width="11.28515625" style="24" customWidth="1"/>
    <col min="2313" max="2313" width="10.28515625" style="24" customWidth="1"/>
    <col min="2314" max="2314" width="13" style="24" customWidth="1"/>
    <col min="2315" max="2315" width="8.28515625" style="24" customWidth="1"/>
    <col min="2316" max="2560" width="10" style="24"/>
    <col min="2561" max="2561" width="2.5703125" style="24" customWidth="1"/>
    <col min="2562" max="2562" width="7.28515625" style="24" customWidth="1"/>
    <col min="2563" max="2563" width="23.5703125" style="24" customWidth="1"/>
    <col min="2564" max="2564" width="9.7109375" style="24" customWidth="1"/>
    <col min="2565" max="2565" width="0" style="24" hidden="1" customWidth="1"/>
    <col min="2566" max="2566" width="4.7109375" style="24" customWidth="1"/>
    <col min="2567" max="2567" width="14.42578125" style="24" customWidth="1"/>
    <col min="2568" max="2568" width="11.28515625" style="24" customWidth="1"/>
    <col min="2569" max="2569" width="10.28515625" style="24" customWidth="1"/>
    <col min="2570" max="2570" width="13" style="24" customWidth="1"/>
    <col min="2571" max="2571" width="8.28515625" style="24" customWidth="1"/>
    <col min="2572" max="2816" width="10" style="24"/>
    <col min="2817" max="2817" width="2.5703125" style="24" customWidth="1"/>
    <col min="2818" max="2818" width="7.28515625" style="24" customWidth="1"/>
    <col min="2819" max="2819" width="23.5703125" style="24" customWidth="1"/>
    <col min="2820" max="2820" width="9.7109375" style="24" customWidth="1"/>
    <col min="2821" max="2821" width="0" style="24" hidden="1" customWidth="1"/>
    <col min="2822" max="2822" width="4.7109375" style="24" customWidth="1"/>
    <col min="2823" max="2823" width="14.42578125" style="24" customWidth="1"/>
    <col min="2824" max="2824" width="11.28515625" style="24" customWidth="1"/>
    <col min="2825" max="2825" width="10.28515625" style="24" customWidth="1"/>
    <col min="2826" max="2826" width="13" style="24" customWidth="1"/>
    <col min="2827" max="2827" width="8.28515625" style="24" customWidth="1"/>
    <col min="2828" max="3072" width="10" style="24"/>
    <col min="3073" max="3073" width="2.5703125" style="24" customWidth="1"/>
    <col min="3074" max="3074" width="7.28515625" style="24" customWidth="1"/>
    <col min="3075" max="3075" width="23.5703125" style="24" customWidth="1"/>
    <col min="3076" max="3076" width="9.7109375" style="24" customWidth="1"/>
    <col min="3077" max="3077" width="0" style="24" hidden="1" customWidth="1"/>
    <col min="3078" max="3078" width="4.7109375" style="24" customWidth="1"/>
    <col min="3079" max="3079" width="14.42578125" style="24" customWidth="1"/>
    <col min="3080" max="3080" width="11.28515625" style="24" customWidth="1"/>
    <col min="3081" max="3081" width="10.28515625" style="24" customWidth="1"/>
    <col min="3082" max="3082" width="13" style="24" customWidth="1"/>
    <col min="3083" max="3083" width="8.28515625" style="24" customWidth="1"/>
    <col min="3084" max="3328" width="10" style="24"/>
    <col min="3329" max="3329" width="2.5703125" style="24" customWidth="1"/>
    <col min="3330" max="3330" width="7.28515625" style="24" customWidth="1"/>
    <col min="3331" max="3331" width="23.5703125" style="24" customWidth="1"/>
    <col min="3332" max="3332" width="9.7109375" style="24" customWidth="1"/>
    <col min="3333" max="3333" width="0" style="24" hidden="1" customWidth="1"/>
    <col min="3334" max="3334" width="4.7109375" style="24" customWidth="1"/>
    <col min="3335" max="3335" width="14.42578125" style="24" customWidth="1"/>
    <col min="3336" max="3336" width="11.28515625" style="24" customWidth="1"/>
    <col min="3337" max="3337" width="10.28515625" style="24" customWidth="1"/>
    <col min="3338" max="3338" width="13" style="24" customWidth="1"/>
    <col min="3339" max="3339" width="8.28515625" style="24" customWidth="1"/>
    <col min="3340" max="3584" width="10" style="24"/>
    <col min="3585" max="3585" width="2.5703125" style="24" customWidth="1"/>
    <col min="3586" max="3586" width="7.28515625" style="24" customWidth="1"/>
    <col min="3587" max="3587" width="23.5703125" style="24" customWidth="1"/>
    <col min="3588" max="3588" width="9.7109375" style="24" customWidth="1"/>
    <col min="3589" max="3589" width="0" style="24" hidden="1" customWidth="1"/>
    <col min="3590" max="3590" width="4.7109375" style="24" customWidth="1"/>
    <col min="3591" max="3591" width="14.42578125" style="24" customWidth="1"/>
    <col min="3592" max="3592" width="11.28515625" style="24" customWidth="1"/>
    <col min="3593" max="3593" width="10.28515625" style="24" customWidth="1"/>
    <col min="3594" max="3594" width="13" style="24" customWidth="1"/>
    <col min="3595" max="3595" width="8.28515625" style="24" customWidth="1"/>
    <col min="3596" max="3840" width="10" style="24"/>
    <col min="3841" max="3841" width="2.5703125" style="24" customWidth="1"/>
    <col min="3842" max="3842" width="7.28515625" style="24" customWidth="1"/>
    <col min="3843" max="3843" width="23.5703125" style="24" customWidth="1"/>
    <col min="3844" max="3844" width="9.7109375" style="24" customWidth="1"/>
    <col min="3845" max="3845" width="0" style="24" hidden="1" customWidth="1"/>
    <col min="3846" max="3846" width="4.7109375" style="24" customWidth="1"/>
    <col min="3847" max="3847" width="14.42578125" style="24" customWidth="1"/>
    <col min="3848" max="3848" width="11.28515625" style="24" customWidth="1"/>
    <col min="3849" max="3849" width="10.28515625" style="24" customWidth="1"/>
    <col min="3850" max="3850" width="13" style="24" customWidth="1"/>
    <col min="3851" max="3851" width="8.28515625" style="24" customWidth="1"/>
    <col min="3852" max="4096" width="10" style="24"/>
    <col min="4097" max="4097" width="2.5703125" style="24" customWidth="1"/>
    <col min="4098" max="4098" width="7.28515625" style="24" customWidth="1"/>
    <col min="4099" max="4099" width="23.5703125" style="24" customWidth="1"/>
    <col min="4100" max="4100" width="9.7109375" style="24" customWidth="1"/>
    <col min="4101" max="4101" width="0" style="24" hidden="1" customWidth="1"/>
    <col min="4102" max="4102" width="4.7109375" style="24" customWidth="1"/>
    <col min="4103" max="4103" width="14.42578125" style="24" customWidth="1"/>
    <col min="4104" max="4104" width="11.28515625" style="24" customWidth="1"/>
    <col min="4105" max="4105" width="10.28515625" style="24" customWidth="1"/>
    <col min="4106" max="4106" width="13" style="24" customWidth="1"/>
    <col min="4107" max="4107" width="8.28515625" style="24" customWidth="1"/>
    <col min="4108" max="4352" width="10" style="24"/>
    <col min="4353" max="4353" width="2.5703125" style="24" customWidth="1"/>
    <col min="4354" max="4354" width="7.28515625" style="24" customWidth="1"/>
    <col min="4355" max="4355" width="23.5703125" style="24" customWidth="1"/>
    <col min="4356" max="4356" width="9.7109375" style="24" customWidth="1"/>
    <col min="4357" max="4357" width="0" style="24" hidden="1" customWidth="1"/>
    <col min="4358" max="4358" width="4.7109375" style="24" customWidth="1"/>
    <col min="4359" max="4359" width="14.42578125" style="24" customWidth="1"/>
    <col min="4360" max="4360" width="11.28515625" style="24" customWidth="1"/>
    <col min="4361" max="4361" width="10.28515625" style="24" customWidth="1"/>
    <col min="4362" max="4362" width="13" style="24" customWidth="1"/>
    <col min="4363" max="4363" width="8.28515625" style="24" customWidth="1"/>
    <col min="4364" max="4608" width="10" style="24"/>
    <col min="4609" max="4609" width="2.5703125" style="24" customWidth="1"/>
    <col min="4610" max="4610" width="7.28515625" style="24" customWidth="1"/>
    <col min="4611" max="4611" width="23.5703125" style="24" customWidth="1"/>
    <col min="4612" max="4612" width="9.7109375" style="24" customWidth="1"/>
    <col min="4613" max="4613" width="0" style="24" hidden="1" customWidth="1"/>
    <col min="4614" max="4614" width="4.7109375" style="24" customWidth="1"/>
    <col min="4615" max="4615" width="14.42578125" style="24" customWidth="1"/>
    <col min="4616" max="4616" width="11.28515625" style="24" customWidth="1"/>
    <col min="4617" max="4617" width="10.28515625" style="24" customWidth="1"/>
    <col min="4618" max="4618" width="13" style="24" customWidth="1"/>
    <col min="4619" max="4619" width="8.28515625" style="24" customWidth="1"/>
    <col min="4620" max="4864" width="10" style="24"/>
    <col min="4865" max="4865" width="2.5703125" style="24" customWidth="1"/>
    <col min="4866" max="4866" width="7.28515625" style="24" customWidth="1"/>
    <col min="4867" max="4867" width="23.5703125" style="24" customWidth="1"/>
    <col min="4868" max="4868" width="9.7109375" style="24" customWidth="1"/>
    <col min="4869" max="4869" width="0" style="24" hidden="1" customWidth="1"/>
    <col min="4870" max="4870" width="4.7109375" style="24" customWidth="1"/>
    <col min="4871" max="4871" width="14.42578125" style="24" customWidth="1"/>
    <col min="4872" max="4872" width="11.28515625" style="24" customWidth="1"/>
    <col min="4873" max="4873" width="10.28515625" style="24" customWidth="1"/>
    <col min="4874" max="4874" width="13" style="24" customWidth="1"/>
    <col min="4875" max="4875" width="8.28515625" style="24" customWidth="1"/>
    <col min="4876" max="5120" width="10" style="24"/>
    <col min="5121" max="5121" width="2.5703125" style="24" customWidth="1"/>
    <col min="5122" max="5122" width="7.28515625" style="24" customWidth="1"/>
    <col min="5123" max="5123" width="23.5703125" style="24" customWidth="1"/>
    <col min="5124" max="5124" width="9.7109375" style="24" customWidth="1"/>
    <col min="5125" max="5125" width="0" style="24" hidden="1" customWidth="1"/>
    <col min="5126" max="5126" width="4.7109375" style="24" customWidth="1"/>
    <col min="5127" max="5127" width="14.42578125" style="24" customWidth="1"/>
    <col min="5128" max="5128" width="11.28515625" style="24" customWidth="1"/>
    <col min="5129" max="5129" width="10.28515625" style="24" customWidth="1"/>
    <col min="5130" max="5130" width="13" style="24" customWidth="1"/>
    <col min="5131" max="5131" width="8.28515625" style="24" customWidth="1"/>
    <col min="5132" max="5376" width="10" style="24"/>
    <col min="5377" max="5377" width="2.5703125" style="24" customWidth="1"/>
    <col min="5378" max="5378" width="7.28515625" style="24" customWidth="1"/>
    <col min="5379" max="5379" width="23.5703125" style="24" customWidth="1"/>
    <col min="5380" max="5380" width="9.7109375" style="24" customWidth="1"/>
    <col min="5381" max="5381" width="0" style="24" hidden="1" customWidth="1"/>
    <col min="5382" max="5382" width="4.7109375" style="24" customWidth="1"/>
    <col min="5383" max="5383" width="14.42578125" style="24" customWidth="1"/>
    <col min="5384" max="5384" width="11.28515625" style="24" customWidth="1"/>
    <col min="5385" max="5385" width="10.28515625" style="24" customWidth="1"/>
    <col min="5386" max="5386" width="13" style="24" customWidth="1"/>
    <col min="5387" max="5387" width="8.28515625" style="24" customWidth="1"/>
    <col min="5388" max="5632" width="10" style="24"/>
    <col min="5633" max="5633" width="2.5703125" style="24" customWidth="1"/>
    <col min="5634" max="5634" width="7.28515625" style="24" customWidth="1"/>
    <col min="5635" max="5635" width="23.5703125" style="24" customWidth="1"/>
    <col min="5636" max="5636" width="9.7109375" style="24" customWidth="1"/>
    <col min="5637" max="5637" width="0" style="24" hidden="1" customWidth="1"/>
    <col min="5638" max="5638" width="4.7109375" style="24" customWidth="1"/>
    <col min="5639" max="5639" width="14.42578125" style="24" customWidth="1"/>
    <col min="5640" max="5640" width="11.28515625" style="24" customWidth="1"/>
    <col min="5641" max="5641" width="10.28515625" style="24" customWidth="1"/>
    <col min="5642" max="5642" width="13" style="24" customWidth="1"/>
    <col min="5643" max="5643" width="8.28515625" style="24" customWidth="1"/>
    <col min="5644" max="5888" width="10" style="24"/>
    <col min="5889" max="5889" width="2.5703125" style="24" customWidth="1"/>
    <col min="5890" max="5890" width="7.28515625" style="24" customWidth="1"/>
    <col min="5891" max="5891" width="23.5703125" style="24" customWidth="1"/>
    <col min="5892" max="5892" width="9.7109375" style="24" customWidth="1"/>
    <col min="5893" max="5893" width="0" style="24" hidden="1" customWidth="1"/>
    <col min="5894" max="5894" width="4.7109375" style="24" customWidth="1"/>
    <col min="5895" max="5895" width="14.42578125" style="24" customWidth="1"/>
    <col min="5896" max="5896" width="11.28515625" style="24" customWidth="1"/>
    <col min="5897" max="5897" width="10.28515625" style="24" customWidth="1"/>
    <col min="5898" max="5898" width="13" style="24" customWidth="1"/>
    <col min="5899" max="5899" width="8.28515625" style="24" customWidth="1"/>
    <col min="5900" max="6144" width="10" style="24"/>
    <col min="6145" max="6145" width="2.5703125" style="24" customWidth="1"/>
    <col min="6146" max="6146" width="7.28515625" style="24" customWidth="1"/>
    <col min="6147" max="6147" width="23.5703125" style="24" customWidth="1"/>
    <col min="6148" max="6148" width="9.7109375" style="24" customWidth="1"/>
    <col min="6149" max="6149" width="0" style="24" hidden="1" customWidth="1"/>
    <col min="6150" max="6150" width="4.7109375" style="24" customWidth="1"/>
    <col min="6151" max="6151" width="14.42578125" style="24" customWidth="1"/>
    <col min="6152" max="6152" width="11.28515625" style="24" customWidth="1"/>
    <col min="6153" max="6153" width="10.28515625" style="24" customWidth="1"/>
    <col min="6154" max="6154" width="13" style="24" customWidth="1"/>
    <col min="6155" max="6155" width="8.28515625" style="24" customWidth="1"/>
    <col min="6156" max="6400" width="10" style="24"/>
    <col min="6401" max="6401" width="2.5703125" style="24" customWidth="1"/>
    <col min="6402" max="6402" width="7.28515625" style="24" customWidth="1"/>
    <col min="6403" max="6403" width="23.5703125" style="24" customWidth="1"/>
    <col min="6404" max="6404" width="9.7109375" style="24" customWidth="1"/>
    <col min="6405" max="6405" width="0" style="24" hidden="1" customWidth="1"/>
    <col min="6406" max="6406" width="4.7109375" style="24" customWidth="1"/>
    <col min="6407" max="6407" width="14.42578125" style="24" customWidth="1"/>
    <col min="6408" max="6408" width="11.28515625" style="24" customWidth="1"/>
    <col min="6409" max="6409" width="10.28515625" style="24" customWidth="1"/>
    <col min="6410" max="6410" width="13" style="24" customWidth="1"/>
    <col min="6411" max="6411" width="8.28515625" style="24" customWidth="1"/>
    <col min="6412" max="6656" width="10" style="24"/>
    <col min="6657" max="6657" width="2.5703125" style="24" customWidth="1"/>
    <col min="6658" max="6658" width="7.28515625" style="24" customWidth="1"/>
    <col min="6659" max="6659" width="23.5703125" style="24" customWidth="1"/>
    <col min="6660" max="6660" width="9.7109375" style="24" customWidth="1"/>
    <col min="6661" max="6661" width="0" style="24" hidden="1" customWidth="1"/>
    <col min="6662" max="6662" width="4.7109375" style="24" customWidth="1"/>
    <col min="6663" max="6663" width="14.42578125" style="24" customWidth="1"/>
    <col min="6664" max="6664" width="11.28515625" style="24" customWidth="1"/>
    <col min="6665" max="6665" width="10.28515625" style="24" customWidth="1"/>
    <col min="6666" max="6666" width="13" style="24" customWidth="1"/>
    <col min="6667" max="6667" width="8.28515625" style="24" customWidth="1"/>
    <col min="6668" max="6912" width="10" style="24"/>
    <col min="6913" max="6913" width="2.5703125" style="24" customWidth="1"/>
    <col min="6914" max="6914" width="7.28515625" style="24" customWidth="1"/>
    <col min="6915" max="6915" width="23.5703125" style="24" customWidth="1"/>
    <col min="6916" max="6916" width="9.7109375" style="24" customWidth="1"/>
    <col min="6917" max="6917" width="0" style="24" hidden="1" customWidth="1"/>
    <col min="6918" max="6918" width="4.7109375" style="24" customWidth="1"/>
    <col min="6919" max="6919" width="14.42578125" style="24" customWidth="1"/>
    <col min="6920" max="6920" width="11.28515625" style="24" customWidth="1"/>
    <col min="6921" max="6921" width="10.28515625" style="24" customWidth="1"/>
    <col min="6922" max="6922" width="13" style="24" customWidth="1"/>
    <col min="6923" max="6923" width="8.28515625" style="24" customWidth="1"/>
    <col min="6924" max="7168" width="10" style="24"/>
    <col min="7169" max="7169" width="2.5703125" style="24" customWidth="1"/>
    <col min="7170" max="7170" width="7.28515625" style="24" customWidth="1"/>
    <col min="7171" max="7171" width="23.5703125" style="24" customWidth="1"/>
    <col min="7172" max="7172" width="9.7109375" style="24" customWidth="1"/>
    <col min="7173" max="7173" width="0" style="24" hidden="1" customWidth="1"/>
    <col min="7174" max="7174" width="4.7109375" style="24" customWidth="1"/>
    <col min="7175" max="7175" width="14.42578125" style="24" customWidth="1"/>
    <col min="7176" max="7176" width="11.28515625" style="24" customWidth="1"/>
    <col min="7177" max="7177" width="10.28515625" style="24" customWidth="1"/>
    <col min="7178" max="7178" width="13" style="24" customWidth="1"/>
    <col min="7179" max="7179" width="8.28515625" style="24" customWidth="1"/>
    <col min="7180" max="7424" width="10" style="24"/>
    <col min="7425" max="7425" width="2.5703125" style="24" customWidth="1"/>
    <col min="7426" max="7426" width="7.28515625" style="24" customWidth="1"/>
    <col min="7427" max="7427" width="23.5703125" style="24" customWidth="1"/>
    <col min="7428" max="7428" width="9.7109375" style="24" customWidth="1"/>
    <col min="7429" max="7429" width="0" style="24" hidden="1" customWidth="1"/>
    <col min="7430" max="7430" width="4.7109375" style="24" customWidth="1"/>
    <col min="7431" max="7431" width="14.42578125" style="24" customWidth="1"/>
    <col min="7432" max="7432" width="11.28515625" style="24" customWidth="1"/>
    <col min="7433" max="7433" width="10.28515625" style="24" customWidth="1"/>
    <col min="7434" max="7434" width="13" style="24" customWidth="1"/>
    <col min="7435" max="7435" width="8.28515625" style="24" customWidth="1"/>
    <col min="7436" max="7680" width="10" style="24"/>
    <col min="7681" max="7681" width="2.5703125" style="24" customWidth="1"/>
    <col min="7682" max="7682" width="7.28515625" style="24" customWidth="1"/>
    <col min="7683" max="7683" width="23.5703125" style="24" customWidth="1"/>
    <col min="7684" max="7684" width="9.7109375" style="24" customWidth="1"/>
    <col min="7685" max="7685" width="0" style="24" hidden="1" customWidth="1"/>
    <col min="7686" max="7686" width="4.7109375" style="24" customWidth="1"/>
    <col min="7687" max="7687" width="14.42578125" style="24" customWidth="1"/>
    <col min="7688" max="7688" width="11.28515625" style="24" customWidth="1"/>
    <col min="7689" max="7689" width="10.28515625" style="24" customWidth="1"/>
    <col min="7690" max="7690" width="13" style="24" customWidth="1"/>
    <col min="7691" max="7691" width="8.28515625" style="24" customWidth="1"/>
    <col min="7692" max="7936" width="10" style="24"/>
    <col min="7937" max="7937" width="2.5703125" style="24" customWidth="1"/>
    <col min="7938" max="7938" width="7.28515625" style="24" customWidth="1"/>
    <col min="7939" max="7939" width="23.5703125" style="24" customWidth="1"/>
    <col min="7940" max="7940" width="9.7109375" style="24" customWidth="1"/>
    <col min="7941" max="7941" width="0" style="24" hidden="1" customWidth="1"/>
    <col min="7942" max="7942" width="4.7109375" style="24" customWidth="1"/>
    <col min="7943" max="7943" width="14.42578125" style="24" customWidth="1"/>
    <col min="7944" max="7944" width="11.28515625" style="24" customWidth="1"/>
    <col min="7945" max="7945" width="10.28515625" style="24" customWidth="1"/>
    <col min="7946" max="7946" width="13" style="24" customWidth="1"/>
    <col min="7947" max="7947" width="8.28515625" style="24" customWidth="1"/>
    <col min="7948" max="8192" width="10" style="24"/>
    <col min="8193" max="8193" width="2.5703125" style="24" customWidth="1"/>
    <col min="8194" max="8194" width="7.28515625" style="24" customWidth="1"/>
    <col min="8195" max="8195" width="23.5703125" style="24" customWidth="1"/>
    <col min="8196" max="8196" width="9.7109375" style="24" customWidth="1"/>
    <col min="8197" max="8197" width="0" style="24" hidden="1" customWidth="1"/>
    <col min="8198" max="8198" width="4.7109375" style="24" customWidth="1"/>
    <col min="8199" max="8199" width="14.42578125" style="24" customWidth="1"/>
    <col min="8200" max="8200" width="11.28515625" style="24" customWidth="1"/>
    <col min="8201" max="8201" width="10.28515625" style="24" customWidth="1"/>
    <col min="8202" max="8202" width="13" style="24" customWidth="1"/>
    <col min="8203" max="8203" width="8.28515625" style="24" customWidth="1"/>
    <col min="8204" max="8448" width="10" style="24"/>
    <col min="8449" max="8449" width="2.5703125" style="24" customWidth="1"/>
    <col min="8450" max="8450" width="7.28515625" style="24" customWidth="1"/>
    <col min="8451" max="8451" width="23.5703125" style="24" customWidth="1"/>
    <col min="8452" max="8452" width="9.7109375" style="24" customWidth="1"/>
    <col min="8453" max="8453" width="0" style="24" hidden="1" customWidth="1"/>
    <col min="8454" max="8454" width="4.7109375" style="24" customWidth="1"/>
    <col min="8455" max="8455" width="14.42578125" style="24" customWidth="1"/>
    <col min="8456" max="8456" width="11.28515625" style="24" customWidth="1"/>
    <col min="8457" max="8457" width="10.28515625" style="24" customWidth="1"/>
    <col min="8458" max="8458" width="13" style="24" customWidth="1"/>
    <col min="8459" max="8459" width="8.28515625" style="24" customWidth="1"/>
    <col min="8460" max="8704" width="10" style="24"/>
    <col min="8705" max="8705" width="2.5703125" style="24" customWidth="1"/>
    <col min="8706" max="8706" width="7.28515625" style="24" customWidth="1"/>
    <col min="8707" max="8707" width="23.5703125" style="24" customWidth="1"/>
    <col min="8708" max="8708" width="9.7109375" style="24" customWidth="1"/>
    <col min="8709" max="8709" width="0" style="24" hidden="1" customWidth="1"/>
    <col min="8710" max="8710" width="4.7109375" style="24" customWidth="1"/>
    <col min="8711" max="8711" width="14.42578125" style="24" customWidth="1"/>
    <col min="8712" max="8712" width="11.28515625" style="24" customWidth="1"/>
    <col min="8713" max="8713" width="10.28515625" style="24" customWidth="1"/>
    <col min="8714" max="8714" width="13" style="24" customWidth="1"/>
    <col min="8715" max="8715" width="8.28515625" style="24" customWidth="1"/>
    <col min="8716" max="8960" width="10" style="24"/>
    <col min="8961" max="8961" width="2.5703125" style="24" customWidth="1"/>
    <col min="8962" max="8962" width="7.28515625" style="24" customWidth="1"/>
    <col min="8963" max="8963" width="23.5703125" style="24" customWidth="1"/>
    <col min="8964" max="8964" width="9.7109375" style="24" customWidth="1"/>
    <col min="8965" max="8965" width="0" style="24" hidden="1" customWidth="1"/>
    <col min="8966" max="8966" width="4.7109375" style="24" customWidth="1"/>
    <col min="8967" max="8967" width="14.42578125" style="24" customWidth="1"/>
    <col min="8968" max="8968" width="11.28515625" style="24" customWidth="1"/>
    <col min="8969" max="8969" width="10.28515625" style="24" customWidth="1"/>
    <col min="8970" max="8970" width="13" style="24" customWidth="1"/>
    <col min="8971" max="8971" width="8.28515625" style="24" customWidth="1"/>
    <col min="8972" max="9216" width="10" style="24"/>
    <col min="9217" max="9217" width="2.5703125" style="24" customWidth="1"/>
    <col min="9218" max="9218" width="7.28515625" style="24" customWidth="1"/>
    <col min="9219" max="9219" width="23.5703125" style="24" customWidth="1"/>
    <col min="9220" max="9220" width="9.7109375" style="24" customWidth="1"/>
    <col min="9221" max="9221" width="0" style="24" hidden="1" customWidth="1"/>
    <col min="9222" max="9222" width="4.7109375" style="24" customWidth="1"/>
    <col min="9223" max="9223" width="14.42578125" style="24" customWidth="1"/>
    <col min="9224" max="9224" width="11.28515625" style="24" customWidth="1"/>
    <col min="9225" max="9225" width="10.28515625" style="24" customWidth="1"/>
    <col min="9226" max="9226" width="13" style="24" customWidth="1"/>
    <col min="9227" max="9227" width="8.28515625" style="24" customWidth="1"/>
    <col min="9228" max="9472" width="10" style="24"/>
    <col min="9473" max="9473" width="2.5703125" style="24" customWidth="1"/>
    <col min="9474" max="9474" width="7.28515625" style="24" customWidth="1"/>
    <col min="9475" max="9475" width="23.5703125" style="24" customWidth="1"/>
    <col min="9476" max="9476" width="9.7109375" style="24" customWidth="1"/>
    <col min="9477" max="9477" width="0" style="24" hidden="1" customWidth="1"/>
    <col min="9478" max="9478" width="4.7109375" style="24" customWidth="1"/>
    <col min="9479" max="9479" width="14.42578125" style="24" customWidth="1"/>
    <col min="9480" max="9480" width="11.28515625" style="24" customWidth="1"/>
    <col min="9481" max="9481" width="10.28515625" style="24" customWidth="1"/>
    <col min="9482" max="9482" width="13" style="24" customWidth="1"/>
    <col min="9483" max="9483" width="8.28515625" style="24" customWidth="1"/>
    <col min="9484" max="9728" width="10" style="24"/>
    <col min="9729" max="9729" width="2.5703125" style="24" customWidth="1"/>
    <col min="9730" max="9730" width="7.28515625" style="24" customWidth="1"/>
    <col min="9731" max="9731" width="23.5703125" style="24" customWidth="1"/>
    <col min="9732" max="9732" width="9.7109375" style="24" customWidth="1"/>
    <col min="9733" max="9733" width="0" style="24" hidden="1" customWidth="1"/>
    <col min="9734" max="9734" width="4.7109375" style="24" customWidth="1"/>
    <col min="9735" max="9735" width="14.42578125" style="24" customWidth="1"/>
    <col min="9736" max="9736" width="11.28515625" style="24" customWidth="1"/>
    <col min="9737" max="9737" width="10.28515625" style="24" customWidth="1"/>
    <col min="9738" max="9738" width="13" style="24" customWidth="1"/>
    <col min="9739" max="9739" width="8.28515625" style="24" customWidth="1"/>
    <col min="9740" max="9984" width="10" style="24"/>
    <col min="9985" max="9985" width="2.5703125" style="24" customWidth="1"/>
    <col min="9986" max="9986" width="7.28515625" style="24" customWidth="1"/>
    <col min="9987" max="9987" width="23.5703125" style="24" customWidth="1"/>
    <col min="9988" max="9988" width="9.7109375" style="24" customWidth="1"/>
    <col min="9989" max="9989" width="0" style="24" hidden="1" customWidth="1"/>
    <col min="9990" max="9990" width="4.7109375" style="24" customWidth="1"/>
    <col min="9991" max="9991" width="14.42578125" style="24" customWidth="1"/>
    <col min="9992" max="9992" width="11.28515625" style="24" customWidth="1"/>
    <col min="9993" max="9993" width="10.28515625" style="24" customWidth="1"/>
    <col min="9994" max="9994" width="13" style="24" customWidth="1"/>
    <col min="9995" max="9995" width="8.28515625" style="24" customWidth="1"/>
    <col min="9996" max="10240" width="10" style="24"/>
    <col min="10241" max="10241" width="2.5703125" style="24" customWidth="1"/>
    <col min="10242" max="10242" width="7.28515625" style="24" customWidth="1"/>
    <col min="10243" max="10243" width="23.5703125" style="24" customWidth="1"/>
    <col min="10244" max="10244" width="9.7109375" style="24" customWidth="1"/>
    <col min="10245" max="10245" width="0" style="24" hidden="1" customWidth="1"/>
    <col min="10246" max="10246" width="4.7109375" style="24" customWidth="1"/>
    <col min="10247" max="10247" width="14.42578125" style="24" customWidth="1"/>
    <col min="10248" max="10248" width="11.28515625" style="24" customWidth="1"/>
    <col min="10249" max="10249" width="10.28515625" style="24" customWidth="1"/>
    <col min="10250" max="10250" width="13" style="24" customWidth="1"/>
    <col min="10251" max="10251" width="8.28515625" style="24" customWidth="1"/>
    <col min="10252" max="10496" width="10" style="24"/>
    <col min="10497" max="10497" width="2.5703125" style="24" customWidth="1"/>
    <col min="10498" max="10498" width="7.28515625" style="24" customWidth="1"/>
    <col min="10499" max="10499" width="23.5703125" style="24" customWidth="1"/>
    <col min="10500" max="10500" width="9.7109375" style="24" customWidth="1"/>
    <col min="10501" max="10501" width="0" style="24" hidden="1" customWidth="1"/>
    <col min="10502" max="10502" width="4.7109375" style="24" customWidth="1"/>
    <col min="10503" max="10503" width="14.42578125" style="24" customWidth="1"/>
    <col min="10504" max="10504" width="11.28515625" style="24" customWidth="1"/>
    <col min="10505" max="10505" width="10.28515625" style="24" customWidth="1"/>
    <col min="10506" max="10506" width="13" style="24" customWidth="1"/>
    <col min="10507" max="10507" width="8.28515625" style="24" customWidth="1"/>
    <col min="10508" max="10752" width="10" style="24"/>
    <col min="10753" max="10753" width="2.5703125" style="24" customWidth="1"/>
    <col min="10754" max="10754" width="7.28515625" style="24" customWidth="1"/>
    <col min="10755" max="10755" width="23.5703125" style="24" customWidth="1"/>
    <col min="10756" max="10756" width="9.7109375" style="24" customWidth="1"/>
    <col min="10757" max="10757" width="0" style="24" hidden="1" customWidth="1"/>
    <col min="10758" max="10758" width="4.7109375" style="24" customWidth="1"/>
    <col min="10759" max="10759" width="14.42578125" style="24" customWidth="1"/>
    <col min="10760" max="10760" width="11.28515625" style="24" customWidth="1"/>
    <col min="10761" max="10761" width="10.28515625" style="24" customWidth="1"/>
    <col min="10762" max="10762" width="13" style="24" customWidth="1"/>
    <col min="10763" max="10763" width="8.28515625" style="24" customWidth="1"/>
    <col min="10764" max="11008" width="10" style="24"/>
    <col min="11009" max="11009" width="2.5703125" style="24" customWidth="1"/>
    <col min="11010" max="11010" width="7.28515625" style="24" customWidth="1"/>
    <col min="11011" max="11011" width="23.5703125" style="24" customWidth="1"/>
    <col min="11012" max="11012" width="9.7109375" style="24" customWidth="1"/>
    <col min="11013" max="11013" width="0" style="24" hidden="1" customWidth="1"/>
    <col min="11014" max="11014" width="4.7109375" style="24" customWidth="1"/>
    <col min="11015" max="11015" width="14.42578125" style="24" customWidth="1"/>
    <col min="11016" max="11016" width="11.28515625" style="24" customWidth="1"/>
    <col min="11017" max="11017" width="10.28515625" style="24" customWidth="1"/>
    <col min="11018" max="11018" width="13" style="24" customWidth="1"/>
    <col min="11019" max="11019" width="8.28515625" style="24" customWidth="1"/>
    <col min="11020" max="11264" width="10" style="24"/>
    <col min="11265" max="11265" width="2.5703125" style="24" customWidth="1"/>
    <col min="11266" max="11266" width="7.28515625" style="24" customWidth="1"/>
    <col min="11267" max="11267" width="23.5703125" style="24" customWidth="1"/>
    <col min="11268" max="11268" width="9.7109375" style="24" customWidth="1"/>
    <col min="11269" max="11269" width="0" style="24" hidden="1" customWidth="1"/>
    <col min="11270" max="11270" width="4.7109375" style="24" customWidth="1"/>
    <col min="11271" max="11271" width="14.42578125" style="24" customWidth="1"/>
    <col min="11272" max="11272" width="11.28515625" style="24" customWidth="1"/>
    <col min="11273" max="11273" width="10.28515625" style="24" customWidth="1"/>
    <col min="11274" max="11274" width="13" style="24" customWidth="1"/>
    <col min="11275" max="11275" width="8.28515625" style="24" customWidth="1"/>
    <col min="11276" max="11520" width="10" style="24"/>
    <col min="11521" max="11521" width="2.5703125" style="24" customWidth="1"/>
    <col min="11522" max="11522" width="7.28515625" style="24" customWidth="1"/>
    <col min="11523" max="11523" width="23.5703125" style="24" customWidth="1"/>
    <col min="11524" max="11524" width="9.7109375" style="24" customWidth="1"/>
    <col min="11525" max="11525" width="0" style="24" hidden="1" customWidth="1"/>
    <col min="11526" max="11526" width="4.7109375" style="24" customWidth="1"/>
    <col min="11527" max="11527" width="14.42578125" style="24" customWidth="1"/>
    <col min="11528" max="11528" width="11.28515625" style="24" customWidth="1"/>
    <col min="11529" max="11529" width="10.28515625" style="24" customWidth="1"/>
    <col min="11530" max="11530" width="13" style="24" customWidth="1"/>
    <col min="11531" max="11531" width="8.28515625" style="24" customWidth="1"/>
    <col min="11532" max="11776" width="10" style="24"/>
    <col min="11777" max="11777" width="2.5703125" style="24" customWidth="1"/>
    <col min="11778" max="11778" width="7.28515625" style="24" customWidth="1"/>
    <col min="11779" max="11779" width="23.5703125" style="24" customWidth="1"/>
    <col min="11780" max="11780" width="9.7109375" style="24" customWidth="1"/>
    <col min="11781" max="11781" width="0" style="24" hidden="1" customWidth="1"/>
    <col min="11782" max="11782" width="4.7109375" style="24" customWidth="1"/>
    <col min="11783" max="11783" width="14.42578125" style="24" customWidth="1"/>
    <col min="11784" max="11784" width="11.28515625" style="24" customWidth="1"/>
    <col min="11785" max="11785" width="10.28515625" style="24" customWidth="1"/>
    <col min="11786" max="11786" width="13" style="24" customWidth="1"/>
    <col min="11787" max="11787" width="8.28515625" style="24" customWidth="1"/>
    <col min="11788" max="12032" width="10" style="24"/>
    <col min="12033" max="12033" width="2.5703125" style="24" customWidth="1"/>
    <col min="12034" max="12034" width="7.28515625" style="24" customWidth="1"/>
    <col min="12035" max="12035" width="23.5703125" style="24" customWidth="1"/>
    <col min="12036" max="12036" width="9.7109375" style="24" customWidth="1"/>
    <col min="12037" max="12037" width="0" style="24" hidden="1" customWidth="1"/>
    <col min="12038" max="12038" width="4.7109375" style="24" customWidth="1"/>
    <col min="12039" max="12039" width="14.42578125" style="24" customWidth="1"/>
    <col min="12040" max="12040" width="11.28515625" style="24" customWidth="1"/>
    <col min="12041" max="12041" width="10.28515625" style="24" customWidth="1"/>
    <col min="12042" max="12042" width="13" style="24" customWidth="1"/>
    <col min="12043" max="12043" width="8.28515625" style="24" customWidth="1"/>
    <col min="12044" max="12288" width="10" style="24"/>
    <col min="12289" max="12289" width="2.5703125" style="24" customWidth="1"/>
    <col min="12290" max="12290" width="7.28515625" style="24" customWidth="1"/>
    <col min="12291" max="12291" width="23.5703125" style="24" customWidth="1"/>
    <col min="12292" max="12292" width="9.7109375" style="24" customWidth="1"/>
    <col min="12293" max="12293" width="0" style="24" hidden="1" customWidth="1"/>
    <col min="12294" max="12294" width="4.7109375" style="24" customWidth="1"/>
    <col min="12295" max="12295" width="14.42578125" style="24" customWidth="1"/>
    <col min="12296" max="12296" width="11.28515625" style="24" customWidth="1"/>
    <col min="12297" max="12297" width="10.28515625" style="24" customWidth="1"/>
    <col min="12298" max="12298" width="13" style="24" customWidth="1"/>
    <col min="12299" max="12299" width="8.28515625" style="24" customWidth="1"/>
    <col min="12300" max="12544" width="10" style="24"/>
    <col min="12545" max="12545" width="2.5703125" style="24" customWidth="1"/>
    <col min="12546" max="12546" width="7.28515625" style="24" customWidth="1"/>
    <col min="12547" max="12547" width="23.5703125" style="24" customWidth="1"/>
    <col min="12548" max="12548" width="9.7109375" style="24" customWidth="1"/>
    <col min="12549" max="12549" width="0" style="24" hidden="1" customWidth="1"/>
    <col min="12550" max="12550" width="4.7109375" style="24" customWidth="1"/>
    <col min="12551" max="12551" width="14.42578125" style="24" customWidth="1"/>
    <col min="12552" max="12552" width="11.28515625" style="24" customWidth="1"/>
    <col min="12553" max="12553" width="10.28515625" style="24" customWidth="1"/>
    <col min="12554" max="12554" width="13" style="24" customWidth="1"/>
    <col min="12555" max="12555" width="8.28515625" style="24" customWidth="1"/>
    <col min="12556" max="12800" width="10" style="24"/>
    <col min="12801" max="12801" width="2.5703125" style="24" customWidth="1"/>
    <col min="12802" max="12802" width="7.28515625" style="24" customWidth="1"/>
    <col min="12803" max="12803" width="23.5703125" style="24" customWidth="1"/>
    <col min="12804" max="12804" width="9.7109375" style="24" customWidth="1"/>
    <col min="12805" max="12805" width="0" style="24" hidden="1" customWidth="1"/>
    <col min="12806" max="12806" width="4.7109375" style="24" customWidth="1"/>
    <col min="12807" max="12807" width="14.42578125" style="24" customWidth="1"/>
    <col min="12808" max="12808" width="11.28515625" style="24" customWidth="1"/>
    <col min="12809" max="12809" width="10.28515625" style="24" customWidth="1"/>
    <col min="12810" max="12810" width="13" style="24" customWidth="1"/>
    <col min="12811" max="12811" width="8.28515625" style="24" customWidth="1"/>
    <col min="12812" max="13056" width="10" style="24"/>
    <col min="13057" max="13057" width="2.5703125" style="24" customWidth="1"/>
    <col min="13058" max="13058" width="7.28515625" style="24" customWidth="1"/>
    <col min="13059" max="13059" width="23.5703125" style="24" customWidth="1"/>
    <col min="13060" max="13060" width="9.7109375" style="24" customWidth="1"/>
    <col min="13061" max="13061" width="0" style="24" hidden="1" customWidth="1"/>
    <col min="13062" max="13062" width="4.7109375" style="24" customWidth="1"/>
    <col min="13063" max="13063" width="14.42578125" style="24" customWidth="1"/>
    <col min="13064" max="13064" width="11.28515625" style="24" customWidth="1"/>
    <col min="13065" max="13065" width="10.28515625" style="24" customWidth="1"/>
    <col min="13066" max="13066" width="13" style="24" customWidth="1"/>
    <col min="13067" max="13067" width="8.28515625" style="24" customWidth="1"/>
    <col min="13068" max="13312" width="10" style="24"/>
    <col min="13313" max="13313" width="2.5703125" style="24" customWidth="1"/>
    <col min="13314" max="13314" width="7.28515625" style="24" customWidth="1"/>
    <col min="13315" max="13315" width="23.5703125" style="24" customWidth="1"/>
    <col min="13316" max="13316" width="9.7109375" style="24" customWidth="1"/>
    <col min="13317" max="13317" width="0" style="24" hidden="1" customWidth="1"/>
    <col min="13318" max="13318" width="4.7109375" style="24" customWidth="1"/>
    <col min="13319" max="13319" width="14.42578125" style="24" customWidth="1"/>
    <col min="13320" max="13320" width="11.28515625" style="24" customWidth="1"/>
    <col min="13321" max="13321" width="10.28515625" style="24" customWidth="1"/>
    <col min="13322" max="13322" width="13" style="24" customWidth="1"/>
    <col min="13323" max="13323" width="8.28515625" style="24" customWidth="1"/>
    <col min="13324" max="13568" width="10" style="24"/>
    <col min="13569" max="13569" width="2.5703125" style="24" customWidth="1"/>
    <col min="13570" max="13570" width="7.28515625" style="24" customWidth="1"/>
    <col min="13571" max="13571" width="23.5703125" style="24" customWidth="1"/>
    <col min="13572" max="13572" width="9.7109375" style="24" customWidth="1"/>
    <col min="13573" max="13573" width="0" style="24" hidden="1" customWidth="1"/>
    <col min="13574" max="13574" width="4.7109375" style="24" customWidth="1"/>
    <col min="13575" max="13575" width="14.42578125" style="24" customWidth="1"/>
    <col min="13576" max="13576" width="11.28515625" style="24" customWidth="1"/>
    <col min="13577" max="13577" width="10.28515625" style="24" customWidth="1"/>
    <col min="13578" max="13578" width="13" style="24" customWidth="1"/>
    <col min="13579" max="13579" width="8.28515625" style="24" customWidth="1"/>
    <col min="13580" max="13824" width="10" style="24"/>
    <col min="13825" max="13825" width="2.5703125" style="24" customWidth="1"/>
    <col min="13826" max="13826" width="7.28515625" style="24" customWidth="1"/>
    <col min="13827" max="13827" width="23.5703125" style="24" customWidth="1"/>
    <col min="13828" max="13828" width="9.7109375" style="24" customWidth="1"/>
    <col min="13829" max="13829" width="0" style="24" hidden="1" customWidth="1"/>
    <col min="13830" max="13830" width="4.7109375" style="24" customWidth="1"/>
    <col min="13831" max="13831" width="14.42578125" style="24" customWidth="1"/>
    <col min="13832" max="13832" width="11.28515625" style="24" customWidth="1"/>
    <col min="13833" max="13833" width="10.28515625" style="24" customWidth="1"/>
    <col min="13834" max="13834" width="13" style="24" customWidth="1"/>
    <col min="13835" max="13835" width="8.28515625" style="24" customWidth="1"/>
    <col min="13836" max="14080" width="10" style="24"/>
    <col min="14081" max="14081" width="2.5703125" style="24" customWidth="1"/>
    <col min="14082" max="14082" width="7.28515625" style="24" customWidth="1"/>
    <col min="14083" max="14083" width="23.5703125" style="24" customWidth="1"/>
    <col min="14084" max="14084" width="9.7109375" style="24" customWidth="1"/>
    <col min="14085" max="14085" width="0" style="24" hidden="1" customWidth="1"/>
    <col min="14086" max="14086" width="4.7109375" style="24" customWidth="1"/>
    <col min="14087" max="14087" width="14.42578125" style="24" customWidth="1"/>
    <col min="14088" max="14088" width="11.28515625" style="24" customWidth="1"/>
    <col min="14089" max="14089" width="10.28515625" style="24" customWidth="1"/>
    <col min="14090" max="14090" width="13" style="24" customWidth="1"/>
    <col min="14091" max="14091" width="8.28515625" style="24" customWidth="1"/>
    <col min="14092" max="14336" width="10" style="24"/>
    <col min="14337" max="14337" width="2.5703125" style="24" customWidth="1"/>
    <col min="14338" max="14338" width="7.28515625" style="24" customWidth="1"/>
    <col min="14339" max="14339" width="23.5703125" style="24" customWidth="1"/>
    <col min="14340" max="14340" width="9.7109375" style="24" customWidth="1"/>
    <col min="14341" max="14341" width="0" style="24" hidden="1" customWidth="1"/>
    <col min="14342" max="14342" width="4.7109375" style="24" customWidth="1"/>
    <col min="14343" max="14343" width="14.42578125" style="24" customWidth="1"/>
    <col min="14344" max="14344" width="11.28515625" style="24" customWidth="1"/>
    <col min="14345" max="14345" width="10.28515625" style="24" customWidth="1"/>
    <col min="14346" max="14346" width="13" style="24" customWidth="1"/>
    <col min="14347" max="14347" width="8.28515625" style="24" customWidth="1"/>
    <col min="14348" max="14592" width="10" style="24"/>
    <col min="14593" max="14593" width="2.5703125" style="24" customWidth="1"/>
    <col min="14594" max="14594" width="7.28515625" style="24" customWidth="1"/>
    <col min="14595" max="14595" width="23.5703125" style="24" customWidth="1"/>
    <col min="14596" max="14596" width="9.7109375" style="24" customWidth="1"/>
    <col min="14597" max="14597" width="0" style="24" hidden="1" customWidth="1"/>
    <col min="14598" max="14598" width="4.7109375" style="24" customWidth="1"/>
    <col min="14599" max="14599" width="14.42578125" style="24" customWidth="1"/>
    <col min="14600" max="14600" width="11.28515625" style="24" customWidth="1"/>
    <col min="14601" max="14601" width="10.28515625" style="24" customWidth="1"/>
    <col min="14602" max="14602" width="13" style="24" customWidth="1"/>
    <col min="14603" max="14603" width="8.28515625" style="24" customWidth="1"/>
    <col min="14604" max="14848" width="10" style="24"/>
    <col min="14849" max="14849" width="2.5703125" style="24" customWidth="1"/>
    <col min="14850" max="14850" width="7.28515625" style="24" customWidth="1"/>
    <col min="14851" max="14851" width="23.5703125" style="24" customWidth="1"/>
    <col min="14852" max="14852" width="9.7109375" style="24" customWidth="1"/>
    <col min="14853" max="14853" width="0" style="24" hidden="1" customWidth="1"/>
    <col min="14854" max="14854" width="4.7109375" style="24" customWidth="1"/>
    <col min="14855" max="14855" width="14.42578125" style="24" customWidth="1"/>
    <col min="14856" max="14856" width="11.28515625" style="24" customWidth="1"/>
    <col min="14857" max="14857" width="10.28515625" style="24" customWidth="1"/>
    <col min="14858" max="14858" width="13" style="24" customWidth="1"/>
    <col min="14859" max="14859" width="8.28515625" style="24" customWidth="1"/>
    <col min="14860" max="15104" width="10" style="24"/>
    <col min="15105" max="15105" width="2.5703125" style="24" customWidth="1"/>
    <col min="15106" max="15106" width="7.28515625" style="24" customWidth="1"/>
    <col min="15107" max="15107" width="23.5703125" style="24" customWidth="1"/>
    <col min="15108" max="15108" width="9.7109375" style="24" customWidth="1"/>
    <col min="15109" max="15109" width="0" style="24" hidden="1" customWidth="1"/>
    <col min="15110" max="15110" width="4.7109375" style="24" customWidth="1"/>
    <col min="15111" max="15111" width="14.42578125" style="24" customWidth="1"/>
    <col min="15112" max="15112" width="11.28515625" style="24" customWidth="1"/>
    <col min="15113" max="15113" width="10.28515625" style="24" customWidth="1"/>
    <col min="15114" max="15114" width="13" style="24" customWidth="1"/>
    <col min="15115" max="15115" width="8.28515625" style="24" customWidth="1"/>
    <col min="15116" max="15360" width="10" style="24"/>
    <col min="15361" max="15361" width="2.5703125" style="24" customWidth="1"/>
    <col min="15362" max="15362" width="7.28515625" style="24" customWidth="1"/>
    <col min="15363" max="15363" width="23.5703125" style="24" customWidth="1"/>
    <col min="15364" max="15364" width="9.7109375" style="24" customWidth="1"/>
    <col min="15365" max="15365" width="0" style="24" hidden="1" customWidth="1"/>
    <col min="15366" max="15366" width="4.7109375" style="24" customWidth="1"/>
    <col min="15367" max="15367" width="14.42578125" style="24" customWidth="1"/>
    <col min="15368" max="15368" width="11.28515625" style="24" customWidth="1"/>
    <col min="15369" max="15369" width="10.28515625" style="24" customWidth="1"/>
    <col min="15370" max="15370" width="13" style="24" customWidth="1"/>
    <col min="15371" max="15371" width="8.28515625" style="24" customWidth="1"/>
    <col min="15372" max="15616" width="10" style="24"/>
    <col min="15617" max="15617" width="2.5703125" style="24" customWidth="1"/>
    <col min="15618" max="15618" width="7.28515625" style="24" customWidth="1"/>
    <col min="15619" max="15619" width="23.5703125" style="24" customWidth="1"/>
    <col min="15620" max="15620" width="9.7109375" style="24" customWidth="1"/>
    <col min="15621" max="15621" width="0" style="24" hidden="1" customWidth="1"/>
    <col min="15622" max="15622" width="4.7109375" style="24" customWidth="1"/>
    <col min="15623" max="15623" width="14.42578125" style="24" customWidth="1"/>
    <col min="15624" max="15624" width="11.28515625" style="24" customWidth="1"/>
    <col min="15625" max="15625" width="10.28515625" style="24" customWidth="1"/>
    <col min="15626" max="15626" width="13" style="24" customWidth="1"/>
    <col min="15627" max="15627" width="8.28515625" style="24" customWidth="1"/>
    <col min="15628" max="15872" width="10" style="24"/>
    <col min="15873" max="15873" width="2.5703125" style="24" customWidth="1"/>
    <col min="15874" max="15874" width="7.28515625" style="24" customWidth="1"/>
    <col min="15875" max="15875" width="23.5703125" style="24" customWidth="1"/>
    <col min="15876" max="15876" width="9.7109375" style="24" customWidth="1"/>
    <col min="15877" max="15877" width="0" style="24" hidden="1" customWidth="1"/>
    <col min="15878" max="15878" width="4.7109375" style="24" customWidth="1"/>
    <col min="15879" max="15879" width="14.42578125" style="24" customWidth="1"/>
    <col min="15880" max="15880" width="11.28515625" style="24" customWidth="1"/>
    <col min="15881" max="15881" width="10.28515625" style="24" customWidth="1"/>
    <col min="15882" max="15882" width="13" style="24" customWidth="1"/>
    <col min="15883" max="15883" width="8.28515625" style="24" customWidth="1"/>
    <col min="15884" max="16128" width="10" style="24"/>
    <col min="16129" max="16129" width="2.5703125" style="24" customWidth="1"/>
    <col min="16130" max="16130" width="7.28515625" style="24" customWidth="1"/>
    <col min="16131" max="16131" width="23.5703125" style="24" customWidth="1"/>
    <col min="16132" max="16132" width="9.7109375" style="24" customWidth="1"/>
    <col min="16133" max="16133" width="0" style="24" hidden="1" customWidth="1"/>
    <col min="16134" max="16134" width="4.7109375" style="24" customWidth="1"/>
    <col min="16135" max="16135" width="14.42578125" style="24" customWidth="1"/>
    <col min="16136" max="16136" width="11.28515625" style="24" customWidth="1"/>
    <col min="16137" max="16137" width="10.28515625" style="24" customWidth="1"/>
    <col min="16138" max="16138" width="13" style="24" customWidth="1"/>
    <col min="16139" max="16139" width="8.28515625" style="24" customWidth="1"/>
    <col min="16140" max="16384" width="10" style="24"/>
  </cols>
  <sheetData>
    <row r="1" spans="2:18" ht="12" customHeight="1" x14ac:dyDescent="0.2">
      <c r="B1" s="26" t="str">
        <f>'6.1_R'!B1</f>
        <v>PacifiCorp</v>
      </c>
      <c r="D1" s="25"/>
      <c r="E1" s="25"/>
      <c r="F1" s="25"/>
      <c r="G1" s="25"/>
      <c r="H1" s="25"/>
      <c r="I1" s="25"/>
      <c r="J1" s="25" t="s">
        <v>178</v>
      </c>
      <c r="K1" s="25" t="s">
        <v>202</v>
      </c>
      <c r="Q1" s="51"/>
      <c r="R1" s="51"/>
    </row>
    <row r="2" spans="2:18" ht="12" customHeight="1" x14ac:dyDescent="0.2">
      <c r="B2" s="26" t="str">
        <f>'6.1_R'!B2</f>
        <v>Washington 2023 General Rate Case</v>
      </c>
      <c r="D2" s="25"/>
      <c r="E2" s="25"/>
      <c r="F2" s="25"/>
      <c r="G2" s="25"/>
      <c r="H2" s="25"/>
      <c r="I2" s="25"/>
      <c r="J2" s="25"/>
      <c r="K2" s="25"/>
      <c r="R2" s="13"/>
    </row>
    <row r="3" spans="2:18" ht="12" customHeight="1" x14ac:dyDescent="0.2">
      <c r="B3" s="3" t="s">
        <v>200</v>
      </c>
      <c r="D3" s="25"/>
      <c r="E3" s="25"/>
      <c r="F3" s="25"/>
      <c r="G3" s="25"/>
      <c r="H3" s="25"/>
      <c r="I3" s="25"/>
      <c r="J3" s="25"/>
      <c r="K3" s="25"/>
      <c r="R3" s="13"/>
    </row>
    <row r="4" spans="2:18" ht="12" customHeight="1" x14ac:dyDescent="0.2">
      <c r="D4" s="25"/>
      <c r="E4" s="25"/>
      <c r="F4" s="25"/>
      <c r="G4" s="25"/>
      <c r="H4" s="25"/>
      <c r="I4" s="25"/>
      <c r="J4" s="25"/>
      <c r="K4" s="25"/>
      <c r="R4" s="13"/>
    </row>
    <row r="5" spans="2:18" ht="12" customHeight="1" x14ac:dyDescent="0.2">
      <c r="D5" s="25"/>
      <c r="E5" s="25"/>
      <c r="F5" s="25"/>
      <c r="G5" s="25"/>
      <c r="H5" s="25"/>
      <c r="I5" s="25"/>
      <c r="J5" s="25"/>
      <c r="K5" s="25"/>
      <c r="R5" s="13"/>
    </row>
    <row r="6" spans="2:18" ht="12" customHeight="1" x14ac:dyDescent="0.2">
      <c r="D6" s="25"/>
      <c r="E6" s="25"/>
      <c r="F6" s="25"/>
      <c r="G6" s="25" t="s">
        <v>2</v>
      </c>
      <c r="H6" s="25"/>
      <c r="I6" s="25"/>
      <c r="J6" s="25" t="s">
        <v>3</v>
      </c>
      <c r="K6" s="25"/>
      <c r="R6" s="13"/>
    </row>
    <row r="7" spans="2:18" ht="12" customHeight="1" x14ac:dyDescent="0.2">
      <c r="D7" s="27" t="s">
        <v>4</v>
      </c>
      <c r="E7" s="27"/>
      <c r="F7" s="27" t="s">
        <v>5</v>
      </c>
      <c r="G7" s="27" t="s">
        <v>6</v>
      </c>
      <c r="H7" s="27" t="s">
        <v>7</v>
      </c>
      <c r="I7" s="27" t="s">
        <v>8</v>
      </c>
      <c r="J7" s="27" t="s">
        <v>9</v>
      </c>
      <c r="K7" s="27" t="s">
        <v>10</v>
      </c>
      <c r="R7" s="13"/>
    </row>
    <row r="8" spans="2:18" ht="12" customHeight="1" x14ac:dyDescent="0.2">
      <c r="B8" s="48" t="s">
        <v>144</v>
      </c>
      <c r="D8" s="25"/>
      <c r="E8" s="25"/>
      <c r="F8" s="25"/>
      <c r="G8" s="25"/>
      <c r="H8" s="25"/>
      <c r="I8" s="25"/>
      <c r="J8" s="28"/>
      <c r="K8" s="25"/>
      <c r="P8" s="51"/>
      <c r="Q8" s="51"/>
      <c r="R8" s="13"/>
    </row>
    <row r="9" spans="2:18" ht="12" customHeight="1" x14ac:dyDescent="0.2">
      <c r="B9" s="32" t="s">
        <v>155</v>
      </c>
      <c r="D9" s="25" t="s">
        <v>55</v>
      </c>
      <c r="E9" s="25" t="str">
        <f t="shared" ref="E9:E35" si="0">D9&amp;H9</f>
        <v>111IPCA</v>
      </c>
      <c r="F9" s="19" t="s">
        <v>176</v>
      </c>
      <c r="G9" s="28">
        <f>SUMIF('6.2.2_R &amp; 6.2.3_R'!$H$12:$H$138,'6.2.1_R'!E9,'6.2.2_R &amp; 6.2.3_R'!$K$12:$K$138)</f>
        <v>-183.7199999999948</v>
      </c>
      <c r="H9" s="114" t="s">
        <v>31</v>
      </c>
      <c r="I9" s="20" t="s">
        <v>26</v>
      </c>
      <c r="J9" s="23">
        <v>0</v>
      </c>
      <c r="K9" s="25"/>
      <c r="L9" s="29"/>
      <c r="M9" s="30"/>
      <c r="P9" s="13"/>
      <c r="Q9" s="13"/>
      <c r="R9" s="13"/>
    </row>
    <row r="10" spans="2:18" ht="12" customHeight="1" x14ac:dyDescent="0.2">
      <c r="B10" s="156" t="s">
        <v>155</v>
      </c>
      <c r="C10" s="157"/>
      <c r="D10" s="158" t="s">
        <v>55</v>
      </c>
      <c r="E10" s="158" t="str">
        <f t="shared" si="0"/>
        <v>111IPCN</v>
      </c>
      <c r="F10" s="159" t="s">
        <v>176</v>
      </c>
      <c r="G10" s="160">
        <f>SUMIF('6.2.2_R &amp; 6.2.3_R'!$H$12:$H$138,'6.2.1_R'!E10,'6.2.2_R &amp; 6.2.3_R'!$K$12:$K$138)</f>
        <v>-26204729.003735721</v>
      </c>
      <c r="H10" s="164" t="s">
        <v>44</v>
      </c>
      <c r="I10" s="163">
        <v>6.742981175467383E-2</v>
      </c>
      <c r="J10" s="162">
        <f t="shared" ref="J10:J32" si="1">G10*I10</f>
        <v>-1766979.9438041411</v>
      </c>
      <c r="K10" s="25"/>
      <c r="L10" s="29"/>
      <c r="M10" s="30"/>
      <c r="P10" s="13"/>
      <c r="Q10" s="13"/>
      <c r="R10" s="13"/>
    </row>
    <row r="11" spans="2:18" ht="12" customHeight="1" x14ac:dyDescent="0.2">
      <c r="B11" s="32" t="s">
        <v>155</v>
      </c>
      <c r="D11" s="25" t="s">
        <v>55</v>
      </c>
      <c r="E11" s="25" t="str">
        <f t="shared" si="0"/>
        <v>111IPID</v>
      </c>
      <c r="F11" s="19" t="s">
        <v>176</v>
      </c>
      <c r="G11" s="28">
        <f>SUMIF('6.2.2_R &amp; 6.2.3_R'!$H$12:$H$138,'6.2.1_R'!E11,'6.2.2_R &amp; 6.2.3_R'!$K$12:$K$138)</f>
        <v>-43068.742544607841</v>
      </c>
      <c r="H11" s="115" t="s">
        <v>32</v>
      </c>
      <c r="I11" s="20" t="s">
        <v>26</v>
      </c>
      <c r="J11" s="23">
        <v>0</v>
      </c>
      <c r="K11" s="25"/>
      <c r="L11" s="29"/>
      <c r="M11" s="30"/>
      <c r="P11" s="13"/>
      <c r="Q11" s="13"/>
      <c r="R11" s="13"/>
    </row>
    <row r="12" spans="2:18" ht="12" customHeight="1" x14ac:dyDescent="0.2">
      <c r="B12" s="156" t="s">
        <v>155</v>
      </c>
      <c r="C12" s="157"/>
      <c r="D12" s="158" t="s">
        <v>55</v>
      </c>
      <c r="E12" s="158" t="str">
        <f t="shared" si="0"/>
        <v>111IPCAGE</v>
      </c>
      <c r="F12" s="159" t="s">
        <v>176</v>
      </c>
      <c r="G12" s="160">
        <f>SUMIF('6.2.2_R &amp; 6.2.3_R'!$H$12:$H$138,'6.2.1_R'!E12,'6.2.2_R &amp; 6.2.3_R'!$K$12:$K$138)</f>
        <v>-5330800.6194187738</v>
      </c>
      <c r="H12" s="165" t="s">
        <v>14</v>
      </c>
      <c r="I12" s="163">
        <v>0</v>
      </c>
      <c r="J12" s="162">
        <f t="shared" si="1"/>
        <v>0</v>
      </c>
      <c r="K12" s="25"/>
      <c r="L12" s="29"/>
      <c r="M12" s="30"/>
      <c r="P12" s="13"/>
      <c r="Q12" s="13"/>
      <c r="R12" s="13"/>
    </row>
    <row r="13" spans="2:18" ht="12" customHeight="1" x14ac:dyDescent="0.2">
      <c r="B13" s="32" t="s">
        <v>155</v>
      </c>
      <c r="D13" s="25" t="s">
        <v>55</v>
      </c>
      <c r="E13" s="25" t="str">
        <f t="shared" si="0"/>
        <v>111IPOR</v>
      </c>
      <c r="F13" s="19" t="s">
        <v>176</v>
      </c>
      <c r="G13" s="28">
        <f>SUMIF('6.2.2_R &amp; 6.2.3_R'!$H$12:$H$138,'6.2.1_R'!E13,'6.2.2_R &amp; 6.2.3_R'!$K$12:$K$138)</f>
        <v>-14242.10867676331</v>
      </c>
      <c r="H13" s="114" t="s">
        <v>33</v>
      </c>
      <c r="I13" s="20" t="s">
        <v>26</v>
      </c>
      <c r="J13" s="23">
        <v>0</v>
      </c>
      <c r="K13" s="25"/>
      <c r="L13" s="29"/>
      <c r="M13" s="30"/>
      <c r="P13" s="13"/>
      <c r="Q13" s="13"/>
      <c r="R13" s="13"/>
    </row>
    <row r="14" spans="2:18" ht="12" customHeight="1" x14ac:dyDescent="0.2">
      <c r="B14" s="32" t="s">
        <v>155</v>
      </c>
      <c r="D14" s="25" t="s">
        <v>55</v>
      </c>
      <c r="E14" s="25" t="str">
        <f t="shared" si="0"/>
        <v>111IPCAEE</v>
      </c>
      <c r="F14" s="19" t="s">
        <v>176</v>
      </c>
      <c r="G14" s="28">
        <f>SUMIF('6.2.2_R &amp; 6.2.3_R'!$H$12:$H$138,'6.2.1_R'!E14,'6.2.2_R &amp; 6.2.3_R'!$K$12:$K$138)</f>
        <v>7580.8641897688003</v>
      </c>
      <c r="H14" s="114" t="s">
        <v>45</v>
      </c>
      <c r="I14" s="20">
        <v>0</v>
      </c>
      <c r="J14" s="23">
        <f t="shared" si="1"/>
        <v>0</v>
      </c>
      <c r="K14" s="25"/>
      <c r="L14" s="29"/>
      <c r="M14" s="30"/>
      <c r="P14" s="13"/>
      <c r="Q14" s="13"/>
      <c r="R14" s="13"/>
    </row>
    <row r="15" spans="2:18" ht="12" customHeight="1" x14ac:dyDescent="0.2">
      <c r="B15" s="156" t="s">
        <v>155</v>
      </c>
      <c r="C15" s="157"/>
      <c r="D15" s="158" t="s">
        <v>55</v>
      </c>
      <c r="E15" s="158" t="str">
        <f t="shared" si="0"/>
        <v>111IPSG</v>
      </c>
      <c r="F15" s="159" t="s">
        <v>176</v>
      </c>
      <c r="G15" s="160">
        <f>SUMIF('6.2.2_R &amp; 6.2.3_R'!$H$12:$H$138,'6.2.1_R'!E15,'6.2.2_R &amp; 6.2.3_R'!$K$12:$K$138)</f>
        <v>-6780185.6327782273</v>
      </c>
      <c r="H15" s="164" t="s">
        <v>16</v>
      </c>
      <c r="I15" s="163">
        <v>7.9787774498314715E-2</v>
      </c>
      <c r="J15" s="162">
        <f t="shared" si="1"/>
        <v>-540975.92232482252</v>
      </c>
      <c r="K15" s="25"/>
      <c r="L15" s="29"/>
      <c r="M15" s="30"/>
      <c r="P15" s="13"/>
      <c r="Q15" s="13"/>
      <c r="R15" s="13"/>
    </row>
    <row r="16" spans="2:18" ht="12" customHeight="1" x14ac:dyDescent="0.2">
      <c r="B16" s="32" t="s">
        <v>155</v>
      </c>
      <c r="D16" s="25" t="s">
        <v>55</v>
      </c>
      <c r="E16" s="25" t="str">
        <f t="shared" si="0"/>
        <v>111IPCAGW</v>
      </c>
      <c r="F16" s="19" t="s">
        <v>176</v>
      </c>
      <c r="G16" s="28">
        <f>SUMIF('6.2.2_R &amp; 6.2.3_R'!$H$12:$H$138,'6.2.1_R'!E16,'6.2.2_R &amp; 6.2.3_R'!$K$12:$K$138)</f>
        <v>-1010460.1264265366</v>
      </c>
      <c r="H16" s="114" t="s">
        <v>15</v>
      </c>
      <c r="I16" s="20">
        <v>0.22162982918040364</v>
      </c>
      <c r="J16" s="23">
        <f t="shared" si="1"/>
        <v>-223948.10521352236</v>
      </c>
      <c r="K16" s="25"/>
      <c r="L16" s="29"/>
      <c r="M16" s="30"/>
      <c r="P16" s="13"/>
      <c r="Q16" s="13"/>
      <c r="R16" s="13"/>
    </row>
    <row r="17" spans="2:18" ht="12" customHeight="1" x14ac:dyDescent="0.2">
      <c r="B17" s="32" t="s">
        <v>155</v>
      </c>
      <c r="D17" s="25" t="s">
        <v>55</v>
      </c>
      <c r="E17" s="25" t="str">
        <f t="shared" si="0"/>
        <v>111IPJBG</v>
      </c>
      <c r="F17" s="19" t="s">
        <v>176</v>
      </c>
      <c r="G17" s="28">
        <f>SUMIF('6.2.2_R &amp; 6.2.3_R'!$H$12:$H$138,'6.2.1_R'!E17,'6.2.2_R &amp; 6.2.3_R'!$K$12:$K$138)</f>
        <v>-613616.400000002</v>
      </c>
      <c r="H17" s="114" t="s">
        <v>18</v>
      </c>
      <c r="I17" s="20">
        <v>0.22162982918040364</v>
      </c>
      <c r="J17" s="23">
        <f t="shared" si="1"/>
        <v>-135995.69791429467</v>
      </c>
      <c r="K17" s="25"/>
      <c r="L17" s="29"/>
      <c r="M17" s="30"/>
      <c r="P17" s="13"/>
      <c r="Q17" s="13"/>
      <c r="R17" s="13"/>
    </row>
    <row r="18" spans="2:18" ht="12" customHeight="1" x14ac:dyDescent="0.2">
      <c r="B18" s="32" t="s">
        <v>155</v>
      </c>
      <c r="D18" s="25" t="s">
        <v>55</v>
      </c>
      <c r="E18" s="25" t="str">
        <f t="shared" si="0"/>
        <v>111IPSG-P</v>
      </c>
      <c r="F18" s="19" t="s">
        <v>176</v>
      </c>
      <c r="G18" s="28">
        <f>SUMIF('6.2.2_R &amp; 6.2.3_R'!$H$12:$H$138,'6.2.1_R'!E18,'6.2.2_R &amp; 6.2.3_R'!$K$12:$K$138)</f>
        <v>-5249946.773698248</v>
      </c>
      <c r="H18" s="114" t="s">
        <v>21</v>
      </c>
      <c r="I18" s="20">
        <v>7.9787774498314715E-2</v>
      </c>
      <c r="J18" s="23">
        <f t="shared" si="1"/>
        <v>-418881.56930799066</v>
      </c>
      <c r="K18" s="25"/>
      <c r="L18" s="29"/>
      <c r="M18" s="30"/>
      <c r="P18" s="13"/>
      <c r="Q18" s="13"/>
      <c r="R18" s="13"/>
    </row>
    <row r="19" spans="2:18" ht="12" customHeight="1" x14ac:dyDescent="0.2">
      <c r="B19" s="156" t="s">
        <v>155</v>
      </c>
      <c r="C19" s="157"/>
      <c r="D19" s="158" t="s">
        <v>55</v>
      </c>
      <c r="E19" s="158" t="str">
        <f t="shared" si="0"/>
        <v>111IPSG-U</v>
      </c>
      <c r="F19" s="159" t="s">
        <v>176</v>
      </c>
      <c r="G19" s="160">
        <f>SUMIF('6.2.2_R &amp; 6.2.3_R'!$H$12:$H$138,'6.2.1_R'!E19,'6.2.2_R &amp; 6.2.3_R'!$K$12:$K$138)</f>
        <v>-250716.67945540696</v>
      </c>
      <c r="H19" s="164" t="s">
        <v>22</v>
      </c>
      <c r="I19" s="163">
        <v>7.9787774498314715E-2</v>
      </c>
      <c r="J19" s="162">
        <f t="shared" si="1"/>
        <v>-20004.125883354263</v>
      </c>
      <c r="K19" s="25"/>
      <c r="L19" s="29"/>
      <c r="M19" s="30"/>
      <c r="P19" s="13"/>
      <c r="Q19" s="13"/>
      <c r="R19" s="13"/>
    </row>
    <row r="20" spans="2:18" ht="12" customHeight="1" x14ac:dyDescent="0.2">
      <c r="B20" s="156" t="s">
        <v>155</v>
      </c>
      <c r="C20" s="157"/>
      <c r="D20" s="158" t="s">
        <v>55</v>
      </c>
      <c r="E20" s="158" t="str">
        <f t="shared" si="0"/>
        <v>111IPSO</v>
      </c>
      <c r="F20" s="159" t="s">
        <v>176</v>
      </c>
      <c r="G20" s="160">
        <f>SUMIF('6.2.2_R &amp; 6.2.3_R'!$H$12:$H$138,'6.2.1_R'!E20,'6.2.2_R &amp; 6.2.3_R'!$K$12:$K$138)</f>
        <v>-59113176.69847858</v>
      </c>
      <c r="H20" s="164" t="s">
        <v>42</v>
      </c>
      <c r="I20" s="163">
        <v>7.0845810240555085E-2</v>
      </c>
      <c r="J20" s="162">
        <f t="shared" si="1"/>
        <v>-4187920.8990968158</v>
      </c>
      <c r="K20" s="25"/>
      <c r="L20" s="29"/>
      <c r="M20" s="30"/>
      <c r="P20" s="13"/>
      <c r="Q20" s="13"/>
      <c r="R20" s="13"/>
    </row>
    <row r="21" spans="2:18" ht="12" customHeight="1" x14ac:dyDescent="0.2">
      <c r="B21" s="156" t="s">
        <v>155</v>
      </c>
      <c r="C21" s="157"/>
      <c r="D21" s="158" t="s">
        <v>55</v>
      </c>
      <c r="E21" s="158" t="str">
        <f t="shared" si="0"/>
        <v>111IPUT</v>
      </c>
      <c r="F21" s="159" t="s">
        <v>176</v>
      </c>
      <c r="G21" s="160">
        <f>SUMIF('6.2.2_R &amp; 6.2.3_R'!$H$12:$H$138,'6.2.1_R'!E21,'6.2.2_R &amp; 6.2.3_R'!$K$12:$K$138)</f>
        <v>-51095.42523297295</v>
      </c>
      <c r="H21" s="164" t="s">
        <v>34</v>
      </c>
      <c r="I21" s="163" t="s">
        <v>26</v>
      </c>
      <c r="J21" s="162">
        <v>0</v>
      </c>
      <c r="K21" s="25"/>
      <c r="L21" s="29"/>
      <c r="M21" s="30"/>
      <c r="P21" s="13"/>
      <c r="Q21" s="13"/>
      <c r="R21" s="13"/>
    </row>
    <row r="22" spans="2:18" ht="12" customHeight="1" x14ac:dyDescent="0.2">
      <c r="B22" s="32" t="s">
        <v>155</v>
      </c>
      <c r="D22" s="25" t="s">
        <v>55</v>
      </c>
      <c r="E22" s="25" t="str">
        <f t="shared" si="0"/>
        <v>111IPWA</v>
      </c>
      <c r="F22" s="19" t="s">
        <v>176</v>
      </c>
      <c r="G22" s="28">
        <f>SUMIF('6.2.2_R &amp; 6.2.3_R'!$H$12:$H$138,'6.2.1_R'!E22,'6.2.2_R &amp; 6.2.3_R'!$K$12:$K$138)</f>
        <v>-249.33999999998014</v>
      </c>
      <c r="H22" s="114" t="s">
        <v>27</v>
      </c>
      <c r="I22" s="20" t="s">
        <v>26</v>
      </c>
      <c r="J22" s="23">
        <f>G22</f>
        <v>-249.33999999998014</v>
      </c>
      <c r="K22" s="25"/>
      <c r="L22" s="29"/>
      <c r="M22" s="30"/>
      <c r="P22" s="13"/>
      <c r="Q22" s="13"/>
      <c r="R22" s="13"/>
    </row>
    <row r="23" spans="2:18" ht="12" customHeight="1" x14ac:dyDescent="0.2">
      <c r="B23" s="32" t="s">
        <v>155</v>
      </c>
      <c r="D23" s="25" t="s">
        <v>55</v>
      </c>
      <c r="E23" s="25" t="s">
        <v>223</v>
      </c>
      <c r="F23" s="19" t="s">
        <v>176</v>
      </c>
      <c r="G23" s="28">
        <f>SUMIF('6.2.2_R &amp; 6.2.3_R'!$H$12:$H$138,'6.2.1_R'!E23,'6.2.2_R &amp; 6.2.3_R'!$K$12:$K$138)</f>
        <v>-256121.56153550907</v>
      </c>
      <c r="H23" s="114" t="s">
        <v>212</v>
      </c>
      <c r="I23" s="20" t="s">
        <v>26</v>
      </c>
      <c r="J23" s="23">
        <v>0</v>
      </c>
      <c r="K23" s="25"/>
      <c r="L23" s="29"/>
      <c r="M23" s="30"/>
      <c r="P23" s="13"/>
      <c r="Q23" s="13"/>
      <c r="R23" s="13"/>
    </row>
    <row r="24" spans="2:18" ht="12" customHeight="1" x14ac:dyDescent="0.2">
      <c r="B24" s="32" t="s">
        <v>155</v>
      </c>
      <c r="D24" s="25" t="s">
        <v>55</v>
      </c>
      <c r="E24" s="25" t="s">
        <v>224</v>
      </c>
      <c r="F24" s="19" t="s">
        <v>176</v>
      </c>
      <c r="G24" s="28">
        <f>SUMIF('6.2.2_R &amp; 6.2.3_R'!$H$12:$H$138,'6.2.1_R'!E24,'6.2.2_R &amp; 6.2.3_R'!$K$12:$K$138)</f>
        <v>0</v>
      </c>
      <c r="H24" s="114" t="s">
        <v>212</v>
      </c>
      <c r="I24" s="20" t="s">
        <v>26</v>
      </c>
      <c r="J24" s="23">
        <v>0</v>
      </c>
      <c r="K24" s="25"/>
      <c r="M24" s="30"/>
      <c r="P24" s="13"/>
      <c r="Q24" s="13"/>
      <c r="R24" s="13"/>
    </row>
    <row r="25" spans="2:18" ht="12" customHeight="1" x14ac:dyDescent="0.2">
      <c r="B25" s="32" t="s">
        <v>156</v>
      </c>
      <c r="D25" s="25" t="s">
        <v>157</v>
      </c>
      <c r="E25" s="25" t="str">
        <f t="shared" si="0"/>
        <v>111HPSG-P</v>
      </c>
      <c r="F25" s="19" t="s">
        <v>176</v>
      </c>
      <c r="G25" s="28">
        <f>SUMIF('6.2.2_R &amp; 6.2.3_R'!$H$12:$H$138,'6.2.1_R'!E25,'6.2.2_R &amp; 6.2.3_R'!$K$12:$K$138)</f>
        <v>-624751.03936849907</v>
      </c>
      <c r="H25" s="49" t="s">
        <v>21</v>
      </c>
      <c r="I25" s="20">
        <v>7.9787774498314715E-2</v>
      </c>
      <c r="J25" s="23">
        <f t="shared" si="1"/>
        <v>-49847.495046721546</v>
      </c>
      <c r="K25" s="25"/>
      <c r="M25" s="30"/>
      <c r="P25" s="13"/>
      <c r="Q25" s="13"/>
      <c r="R25" s="13"/>
    </row>
    <row r="26" spans="2:18" ht="12" customHeight="1" x14ac:dyDescent="0.2">
      <c r="B26" s="32" t="s">
        <v>156</v>
      </c>
      <c r="D26" s="25" t="s">
        <v>157</v>
      </c>
      <c r="E26" s="25" t="str">
        <f t="shared" si="0"/>
        <v>111HPSG-U</v>
      </c>
      <c r="F26" s="19" t="s">
        <v>176</v>
      </c>
      <c r="G26" s="28">
        <f>SUMIF('6.2.2_R &amp; 6.2.3_R'!$H$12:$H$138,'6.2.1_R'!E26,'6.2.2_R &amp; 6.2.3_R'!$K$12:$K$138)</f>
        <v>0</v>
      </c>
      <c r="H26" s="49" t="s">
        <v>22</v>
      </c>
      <c r="I26" s="20">
        <v>7.9787774498314715E-2</v>
      </c>
      <c r="J26" s="23">
        <f t="shared" si="1"/>
        <v>0</v>
      </c>
      <c r="K26" s="25"/>
      <c r="M26" s="30"/>
      <c r="P26" s="13"/>
      <c r="Q26" s="13"/>
      <c r="R26" s="13"/>
    </row>
    <row r="27" spans="2:18" ht="12" customHeight="1" x14ac:dyDescent="0.2">
      <c r="B27" s="32" t="s">
        <v>158</v>
      </c>
      <c r="D27" s="25" t="s">
        <v>159</v>
      </c>
      <c r="E27" s="25" t="str">
        <f t="shared" si="0"/>
        <v>111OPCAGE</v>
      </c>
      <c r="F27" s="19" t="s">
        <v>176</v>
      </c>
      <c r="G27" s="28">
        <f>SUMIF('6.2.2_R &amp; 6.2.3_R'!$H$12:$H$138,'6.2.1_R'!E27,'6.2.2_R &amp; 6.2.3_R'!$K$12:$K$138)</f>
        <v>0</v>
      </c>
      <c r="H27" s="49" t="s">
        <v>14</v>
      </c>
      <c r="I27" s="20">
        <v>0</v>
      </c>
      <c r="J27" s="23">
        <f t="shared" si="1"/>
        <v>0</v>
      </c>
      <c r="M27" s="30"/>
      <c r="P27" s="13"/>
      <c r="Q27" s="13"/>
      <c r="R27" s="13"/>
    </row>
    <row r="28" spans="2:18" ht="12" customHeight="1" x14ac:dyDescent="0.2">
      <c r="B28" s="32" t="s">
        <v>160</v>
      </c>
      <c r="D28" s="25" t="s">
        <v>161</v>
      </c>
      <c r="E28" s="25" t="str">
        <f t="shared" si="0"/>
        <v>111GPCA</v>
      </c>
      <c r="F28" s="19" t="s">
        <v>176</v>
      </c>
      <c r="G28" s="28">
        <f>SUMIF('6.2.2_R &amp; 6.2.3_R'!$H$12:$H$138,'6.2.1_R'!E28,'6.2.2_R &amp; 6.2.3_R'!$K$12:$K$138)</f>
        <v>0</v>
      </c>
      <c r="H28" s="49" t="s">
        <v>31</v>
      </c>
      <c r="I28" s="20" t="s">
        <v>26</v>
      </c>
      <c r="J28" s="23">
        <v>0</v>
      </c>
      <c r="M28" s="30"/>
      <c r="N28" s="90"/>
      <c r="P28" s="13"/>
      <c r="Q28" s="13"/>
      <c r="R28" s="13"/>
    </row>
    <row r="29" spans="2:18" ht="12" customHeight="1" x14ac:dyDescent="0.2">
      <c r="B29" s="32" t="s">
        <v>160</v>
      </c>
      <c r="D29" s="25" t="s">
        <v>161</v>
      </c>
      <c r="E29" s="25" t="str">
        <f t="shared" si="0"/>
        <v>111GPCN</v>
      </c>
      <c r="F29" s="19" t="s">
        <v>176</v>
      </c>
      <c r="G29" s="28">
        <f>SUMIF('6.2.2_R &amp; 6.2.3_R'!$H$12:$H$138,'6.2.1_R'!E29,'6.2.2_R &amp; 6.2.3_R'!$K$12:$K$138)</f>
        <v>0</v>
      </c>
      <c r="H29" s="49" t="s">
        <v>44</v>
      </c>
      <c r="I29" s="20">
        <v>6.742981175467383E-2</v>
      </c>
      <c r="J29" s="23">
        <f t="shared" si="1"/>
        <v>0</v>
      </c>
      <c r="M29" s="30"/>
      <c r="N29" s="90"/>
      <c r="P29" s="13"/>
      <c r="Q29" s="13"/>
      <c r="R29" s="13"/>
    </row>
    <row r="30" spans="2:18" ht="12" customHeight="1" x14ac:dyDescent="0.2">
      <c r="B30" s="32" t="s">
        <v>160</v>
      </c>
      <c r="D30" s="25" t="s">
        <v>161</v>
      </c>
      <c r="E30" s="25" t="str">
        <f t="shared" si="0"/>
        <v>111GPSG</v>
      </c>
      <c r="F30" s="19" t="s">
        <v>176</v>
      </c>
      <c r="G30" s="28">
        <f>SUMIF('6.2.2_R &amp; 6.2.3_R'!$H$12:$H$138,'6.2.1_R'!E30,'6.2.2_R &amp; 6.2.3_R'!$K$12:$K$138)</f>
        <v>0</v>
      </c>
      <c r="H30" s="49" t="s">
        <v>16</v>
      </c>
      <c r="I30" s="20">
        <v>7.9787774498314715E-2</v>
      </c>
      <c r="J30" s="23">
        <f t="shared" si="1"/>
        <v>0</v>
      </c>
      <c r="K30" s="25"/>
      <c r="M30" s="30"/>
      <c r="N30" s="90"/>
      <c r="P30" s="13"/>
      <c r="Q30" s="13"/>
      <c r="R30" s="13"/>
    </row>
    <row r="31" spans="2:18" ht="12" customHeight="1" x14ac:dyDescent="0.2">
      <c r="B31" s="32" t="s">
        <v>160</v>
      </c>
      <c r="D31" s="25" t="s">
        <v>161</v>
      </c>
      <c r="E31" s="25" t="str">
        <f t="shared" si="0"/>
        <v>111GPOR</v>
      </c>
      <c r="F31" s="19" t="s">
        <v>176</v>
      </c>
      <c r="G31" s="28">
        <f>SUMIF('6.2.2_R &amp; 6.2.3_R'!$H$12:$H$138,'6.2.1_R'!E31,'6.2.2_R &amp; 6.2.3_R'!$K$12:$K$138)</f>
        <v>-287282.24000000954</v>
      </c>
      <c r="H31" s="49" t="s">
        <v>33</v>
      </c>
      <c r="I31" s="20" t="s">
        <v>26</v>
      </c>
      <c r="J31" s="23">
        <v>0</v>
      </c>
      <c r="K31" s="25"/>
      <c r="M31" s="30"/>
      <c r="N31" s="90"/>
      <c r="P31" s="13"/>
      <c r="Q31" s="13"/>
      <c r="R31" s="13"/>
    </row>
    <row r="32" spans="2:18" ht="12" customHeight="1" x14ac:dyDescent="0.2">
      <c r="B32" s="32" t="s">
        <v>160</v>
      </c>
      <c r="D32" s="25" t="s">
        <v>161</v>
      </c>
      <c r="E32" s="25" t="str">
        <f t="shared" si="0"/>
        <v>111GPSO</v>
      </c>
      <c r="F32" s="19" t="s">
        <v>176</v>
      </c>
      <c r="G32" s="28">
        <f>SUMIF('6.2.2_R &amp; 6.2.3_R'!$H$12:$H$138,'6.2.1_R'!E32,'6.2.2_R &amp; 6.2.3_R'!$K$12:$K$138)</f>
        <v>-216584.06000000238</v>
      </c>
      <c r="H32" s="49" t="s">
        <v>42</v>
      </c>
      <c r="I32" s="20">
        <v>7.0845810240555085E-2</v>
      </c>
      <c r="J32" s="23">
        <f t="shared" si="1"/>
        <v>-15344.073215889166</v>
      </c>
      <c r="K32" s="25"/>
      <c r="M32" s="30"/>
      <c r="N32" s="90"/>
      <c r="P32" s="13"/>
      <c r="Q32" s="13"/>
      <c r="R32" s="13"/>
    </row>
    <row r="33" spans="2:18" ht="12" customHeight="1" x14ac:dyDescent="0.2">
      <c r="B33" s="32" t="s">
        <v>160</v>
      </c>
      <c r="D33" s="25" t="s">
        <v>161</v>
      </c>
      <c r="E33" s="25" t="str">
        <f t="shared" si="0"/>
        <v>111GPID</v>
      </c>
      <c r="F33" s="19" t="s">
        <v>176</v>
      </c>
      <c r="G33" s="28">
        <f>SUMIF('6.2.2_R &amp; 6.2.3_R'!$H$12:$H$138,'6.2.1_R'!E33,'6.2.2_R &amp; 6.2.3_R'!$K$12:$K$138)</f>
        <v>0</v>
      </c>
      <c r="H33" s="49" t="s">
        <v>32</v>
      </c>
      <c r="I33" s="20" t="s">
        <v>26</v>
      </c>
      <c r="J33" s="23">
        <v>0</v>
      </c>
      <c r="K33" s="25"/>
      <c r="M33" s="30"/>
      <c r="N33" s="90"/>
      <c r="P33" s="13"/>
      <c r="Q33" s="13"/>
      <c r="R33" s="13"/>
    </row>
    <row r="34" spans="2:18" ht="12" customHeight="1" x14ac:dyDescent="0.2">
      <c r="B34" s="32" t="s">
        <v>160</v>
      </c>
      <c r="D34" s="25" t="s">
        <v>161</v>
      </c>
      <c r="E34" s="25" t="str">
        <f t="shared" si="0"/>
        <v>111GPUT</v>
      </c>
      <c r="F34" s="19" t="s">
        <v>176</v>
      </c>
      <c r="G34" s="28">
        <f>SUMIF('6.2.2_R &amp; 6.2.3_R'!$H$12:$H$138,'6.2.1_R'!E34,'6.2.2_R &amp; 6.2.3_R'!$K$12:$K$138)</f>
        <v>0</v>
      </c>
      <c r="H34" s="49" t="s">
        <v>34</v>
      </c>
      <c r="I34" s="20" t="s">
        <v>26</v>
      </c>
      <c r="J34" s="23">
        <v>0</v>
      </c>
      <c r="K34" s="25"/>
      <c r="M34" s="30"/>
      <c r="P34" s="13"/>
      <c r="Q34" s="13"/>
      <c r="R34" s="13"/>
    </row>
    <row r="35" spans="2:18" ht="12" customHeight="1" x14ac:dyDescent="0.2">
      <c r="B35" s="32" t="s">
        <v>160</v>
      </c>
      <c r="D35" s="25" t="s">
        <v>161</v>
      </c>
      <c r="E35" s="25" t="str">
        <f t="shared" si="0"/>
        <v>111GPWA</v>
      </c>
      <c r="F35" s="19" t="s">
        <v>176</v>
      </c>
      <c r="G35" s="28">
        <f>SUMIF('6.2.2_R &amp; 6.2.3_R'!$H$12:$H$138,'6.2.1_R'!E35,'6.2.2_R &amp; 6.2.3_R'!$K$12:$K$138)</f>
        <v>-192479.02000000002</v>
      </c>
      <c r="H35" s="49" t="s">
        <v>27</v>
      </c>
      <c r="I35" s="20" t="s">
        <v>26</v>
      </c>
      <c r="J35" s="23">
        <f>G35</f>
        <v>-192479.02000000002</v>
      </c>
      <c r="K35" s="25"/>
      <c r="M35" s="30"/>
      <c r="P35" s="13"/>
      <c r="Q35" s="13"/>
      <c r="R35" s="13"/>
    </row>
    <row r="36" spans="2:18" ht="12" customHeight="1" x14ac:dyDescent="0.2">
      <c r="B36" s="32" t="s">
        <v>160</v>
      </c>
      <c r="D36" s="25" t="s">
        <v>161</v>
      </c>
      <c r="E36" s="25" t="s">
        <v>221</v>
      </c>
      <c r="F36" s="19" t="s">
        <v>176</v>
      </c>
      <c r="G36" s="28">
        <f>SUMIF('6.2.2_R &amp; 6.2.3_R'!$H$12:$H$138,'6.2.1_R'!E36,'6.2.2_R &amp; 6.2.3_R'!$K$12:$K$138)</f>
        <v>-154198.94289629906</v>
      </c>
      <c r="H36" s="49" t="s">
        <v>212</v>
      </c>
      <c r="I36" s="20" t="s">
        <v>26</v>
      </c>
      <c r="J36" s="23">
        <v>0</v>
      </c>
      <c r="K36" s="25"/>
      <c r="M36" s="30"/>
      <c r="P36" s="13"/>
      <c r="Q36" s="13"/>
      <c r="R36" s="13"/>
    </row>
    <row r="37" spans="2:18" ht="12" customHeight="1" x14ac:dyDescent="0.2">
      <c r="B37" s="32" t="s">
        <v>160</v>
      </c>
      <c r="D37" s="25" t="s">
        <v>161</v>
      </c>
      <c r="E37" s="25" t="s">
        <v>222</v>
      </c>
      <c r="F37" s="19" t="s">
        <v>176</v>
      </c>
      <c r="G37" s="28">
        <f>SUMIF('6.2.2_R &amp; 6.2.3_R'!$H$12:$H$138,'6.2.1_R'!E37,'6.2.2_R &amp; 6.2.3_R'!$K$12:$K$138)</f>
        <v>0</v>
      </c>
      <c r="H37" s="49" t="s">
        <v>212</v>
      </c>
      <c r="I37" s="20" t="s">
        <v>26</v>
      </c>
      <c r="J37" s="23">
        <v>0</v>
      </c>
      <c r="K37" s="25"/>
      <c r="M37" s="30"/>
      <c r="P37" s="13"/>
      <c r="Q37" s="13"/>
      <c r="R37" s="13"/>
    </row>
    <row r="38" spans="2:18" ht="12" customHeight="1" x14ac:dyDescent="0.2">
      <c r="B38" s="32"/>
      <c r="D38" s="25"/>
      <c r="E38" s="25"/>
      <c r="F38" s="47" t="s">
        <v>36</v>
      </c>
      <c r="G38" s="91">
        <f>SUM(G9:G37)</f>
        <v>-106386307.2700564</v>
      </c>
      <c r="H38" s="25"/>
      <c r="J38" s="91">
        <f>SUM(J9:J37)</f>
        <v>-7552626.1918075513</v>
      </c>
      <c r="K38" s="166" t="s">
        <v>203</v>
      </c>
      <c r="M38" s="30"/>
      <c r="P38" s="13"/>
      <c r="Q38" s="13"/>
      <c r="R38" s="13"/>
    </row>
    <row r="39" spans="2:18" ht="12" customHeight="1" x14ac:dyDescent="0.2">
      <c r="B39" s="32"/>
      <c r="D39" s="25"/>
      <c r="E39" s="25"/>
      <c r="F39" s="47"/>
      <c r="G39" s="28"/>
      <c r="H39" s="25"/>
      <c r="M39" s="30"/>
      <c r="P39" s="13"/>
      <c r="Q39" s="13"/>
      <c r="R39" s="13"/>
    </row>
    <row r="40" spans="2:18" ht="12" customHeight="1" x14ac:dyDescent="0.2">
      <c r="B40" s="32"/>
      <c r="D40" s="25"/>
      <c r="E40" s="25"/>
      <c r="F40" s="47"/>
      <c r="G40" s="28"/>
      <c r="H40" s="25"/>
      <c r="M40" s="30"/>
      <c r="P40" s="13"/>
      <c r="Q40" s="13"/>
      <c r="R40" s="13"/>
    </row>
    <row r="41" spans="2:18" ht="12" customHeight="1" x14ac:dyDescent="0.2">
      <c r="B41" s="32"/>
      <c r="D41" s="25"/>
      <c r="E41" s="25"/>
      <c r="F41" s="47" t="s">
        <v>162</v>
      </c>
      <c r="G41" s="91">
        <f>'6.2_R'!G50+'6.2.1_R'!G38</f>
        <v>-1563092660.8766742</v>
      </c>
      <c r="H41" s="25"/>
      <c r="J41" s="91">
        <f>'6.2_R'!J50+'6.2.1_R'!J38</f>
        <v>-87822149.143706411</v>
      </c>
      <c r="K41" s="25"/>
      <c r="P41" s="13"/>
      <c r="Q41" s="13"/>
      <c r="R41" s="13"/>
    </row>
    <row r="42" spans="2:18" ht="12" customHeight="1" x14ac:dyDescent="0.2">
      <c r="B42" s="32"/>
      <c r="D42" s="25"/>
      <c r="E42" s="25"/>
      <c r="F42" s="47"/>
      <c r="G42" s="28"/>
      <c r="H42" s="25"/>
      <c r="I42" s="85"/>
      <c r="J42" s="23"/>
      <c r="K42" s="25"/>
      <c r="R42" s="13"/>
    </row>
    <row r="43" spans="2:18" ht="12" customHeight="1" x14ac:dyDescent="0.2">
      <c r="B43" s="32"/>
      <c r="D43" s="25"/>
      <c r="E43" s="25"/>
      <c r="F43" s="47"/>
      <c r="G43" s="28"/>
      <c r="H43" s="25"/>
      <c r="I43" s="85"/>
      <c r="J43" s="23"/>
      <c r="K43" s="25"/>
      <c r="O43" s="96"/>
      <c r="P43" s="93"/>
      <c r="Q43" s="93"/>
      <c r="R43" s="13"/>
    </row>
    <row r="44" spans="2:18" ht="12" customHeight="1" x14ac:dyDescent="0.2">
      <c r="B44" s="32"/>
      <c r="D44" s="25"/>
      <c r="E44" s="25"/>
      <c r="F44" s="25"/>
      <c r="G44" s="28"/>
      <c r="H44" s="25"/>
      <c r="I44" s="85"/>
      <c r="J44" s="86"/>
      <c r="K44" s="25"/>
      <c r="O44" s="92"/>
      <c r="R44" s="13"/>
    </row>
    <row r="45" spans="2:18" ht="12" customHeight="1" x14ac:dyDescent="0.2">
      <c r="D45" s="25"/>
      <c r="E45" s="25"/>
      <c r="F45" s="25"/>
      <c r="G45" s="23"/>
      <c r="H45" s="25"/>
      <c r="I45" s="22"/>
      <c r="J45" s="23"/>
      <c r="K45" s="25"/>
      <c r="O45" s="97"/>
      <c r="P45" s="93"/>
      <c r="Q45" s="93"/>
      <c r="R45" s="13"/>
    </row>
    <row r="46" spans="2:18" ht="12" customHeight="1" x14ac:dyDescent="0.2">
      <c r="D46" s="25"/>
      <c r="E46" s="25"/>
      <c r="F46" s="25"/>
      <c r="G46" s="23"/>
      <c r="H46" s="25"/>
      <c r="I46" s="22"/>
      <c r="J46" s="23"/>
      <c r="K46" s="25"/>
      <c r="O46" s="92"/>
      <c r="R46" s="13"/>
    </row>
    <row r="47" spans="2:18" ht="12" customHeight="1" x14ac:dyDescent="0.2">
      <c r="B47" s="26"/>
      <c r="D47" s="25"/>
      <c r="E47" s="25"/>
      <c r="F47" s="25"/>
      <c r="G47" s="23"/>
      <c r="H47" s="25"/>
      <c r="I47" s="22"/>
      <c r="J47" s="23"/>
      <c r="K47" s="25"/>
      <c r="O47" s="96"/>
      <c r="P47" s="93"/>
      <c r="Q47" s="93"/>
      <c r="R47" s="13"/>
    </row>
    <row r="48" spans="2:18" ht="12" customHeight="1" x14ac:dyDescent="0.2">
      <c r="B48" s="26"/>
      <c r="D48" s="25"/>
      <c r="E48" s="25"/>
      <c r="F48" s="25"/>
      <c r="G48" s="25"/>
      <c r="H48" s="25"/>
      <c r="I48" s="22"/>
      <c r="J48" s="23"/>
      <c r="K48" s="25"/>
      <c r="R48" s="13"/>
    </row>
    <row r="49" spans="1:18" ht="12" customHeight="1" x14ac:dyDescent="0.2">
      <c r="D49" s="25"/>
      <c r="E49" s="25"/>
      <c r="F49" s="25"/>
      <c r="G49" s="25"/>
      <c r="H49" s="25"/>
      <c r="I49" s="22"/>
      <c r="J49" s="23"/>
      <c r="K49" s="25"/>
      <c r="O49" s="97"/>
      <c r="P49" s="93"/>
      <c r="Q49" s="13"/>
      <c r="R49" s="13"/>
    </row>
    <row r="50" spans="1:18" ht="12" customHeight="1" x14ac:dyDescent="0.2">
      <c r="B50" s="41"/>
      <c r="D50" s="25"/>
      <c r="E50" s="25"/>
      <c r="F50" s="25"/>
      <c r="G50" s="25"/>
      <c r="H50" s="25"/>
      <c r="I50" s="22"/>
      <c r="J50" s="23"/>
      <c r="K50" s="25"/>
      <c r="R50" s="13"/>
    </row>
    <row r="51" spans="1:18" ht="12" customHeight="1" x14ac:dyDescent="0.2">
      <c r="B51" s="41"/>
      <c r="D51" s="25"/>
      <c r="E51" s="25"/>
      <c r="F51" s="25"/>
      <c r="G51" s="25"/>
      <c r="H51" s="25"/>
      <c r="I51" s="25"/>
      <c r="J51" s="25"/>
      <c r="K51" s="25"/>
      <c r="O51" s="97"/>
      <c r="P51" s="93"/>
      <c r="Q51" s="93"/>
      <c r="R51" s="92"/>
    </row>
    <row r="52" spans="1:18" ht="12" customHeight="1" x14ac:dyDescent="0.2">
      <c r="I52" s="25"/>
      <c r="J52" s="25"/>
      <c r="K52" s="25"/>
      <c r="R52" s="13"/>
    </row>
    <row r="53" spans="1:18" ht="12" customHeight="1" x14ac:dyDescent="0.2">
      <c r="B53" s="41"/>
      <c r="D53" s="25"/>
      <c r="E53" s="25"/>
      <c r="F53" s="25"/>
      <c r="G53" s="25"/>
      <c r="H53" s="25"/>
      <c r="I53" s="25"/>
      <c r="J53" s="25"/>
      <c r="K53" s="25"/>
      <c r="R53" s="13"/>
    </row>
    <row r="54" spans="1:18" ht="12" customHeight="1" x14ac:dyDescent="0.2">
      <c r="B54" s="41"/>
      <c r="D54" s="25"/>
      <c r="E54" s="25"/>
      <c r="F54" s="25"/>
      <c r="G54" s="94"/>
      <c r="H54" s="25"/>
      <c r="I54" s="25"/>
      <c r="J54" s="25"/>
      <c r="K54" s="25"/>
      <c r="R54" s="13"/>
    </row>
    <row r="55" spans="1:18" ht="12" customHeight="1" thickBot="1" x14ac:dyDescent="0.25">
      <c r="B55" s="26" t="s">
        <v>48</v>
      </c>
      <c r="D55" s="25"/>
      <c r="E55" s="25"/>
      <c r="F55" s="25"/>
      <c r="G55" s="25"/>
      <c r="H55" s="25"/>
      <c r="I55" s="25"/>
      <c r="J55" s="25"/>
      <c r="K55" s="25"/>
      <c r="R55" s="13"/>
    </row>
    <row r="56" spans="1:18" ht="12" customHeight="1" x14ac:dyDescent="0.2">
      <c r="A56" s="34"/>
      <c r="B56" s="35"/>
      <c r="C56" s="36"/>
      <c r="D56" s="37"/>
      <c r="E56" s="37"/>
      <c r="F56" s="37"/>
      <c r="G56" s="37"/>
      <c r="H56" s="37"/>
      <c r="I56" s="37"/>
      <c r="J56" s="37"/>
      <c r="K56" s="39"/>
      <c r="R56" s="13"/>
    </row>
    <row r="57" spans="1:18" ht="12" customHeight="1" x14ac:dyDescent="0.2">
      <c r="A57" s="40"/>
      <c r="D57" s="25"/>
      <c r="E57" s="25"/>
      <c r="F57" s="25"/>
      <c r="G57" s="25"/>
      <c r="H57" s="25"/>
      <c r="I57" s="25"/>
      <c r="J57" s="25"/>
      <c r="K57" s="42"/>
      <c r="R57" s="13"/>
    </row>
    <row r="58" spans="1:18" ht="12" customHeight="1" x14ac:dyDescent="0.2">
      <c r="A58" s="40"/>
      <c r="D58" s="25"/>
      <c r="E58" s="25"/>
      <c r="F58" s="25"/>
      <c r="G58" s="25"/>
      <c r="H58" s="25"/>
      <c r="I58" s="25"/>
      <c r="J58" s="25"/>
      <c r="K58" s="42"/>
      <c r="R58" s="13"/>
    </row>
    <row r="59" spans="1:18" ht="12" customHeight="1" x14ac:dyDescent="0.2">
      <c r="A59" s="40"/>
      <c r="D59" s="25"/>
      <c r="E59" s="25"/>
      <c r="F59" s="25"/>
      <c r="G59" s="25"/>
      <c r="H59" s="25"/>
      <c r="I59" s="25"/>
      <c r="J59" s="25"/>
      <c r="K59" s="42"/>
      <c r="R59" s="13"/>
    </row>
    <row r="60" spans="1:18" ht="12" customHeight="1" x14ac:dyDescent="0.2">
      <c r="A60" s="40"/>
      <c r="D60" s="25"/>
      <c r="E60" s="25"/>
      <c r="F60" s="25"/>
      <c r="G60" s="25"/>
      <c r="H60" s="25"/>
      <c r="I60" s="25"/>
      <c r="J60" s="25"/>
      <c r="K60" s="42"/>
      <c r="R60" s="13"/>
    </row>
    <row r="61" spans="1:18" ht="12" customHeight="1" thickBot="1" x14ac:dyDescent="0.25">
      <c r="A61" s="40"/>
      <c r="B61" s="44"/>
      <c r="C61" s="44"/>
      <c r="D61" s="45"/>
      <c r="E61" s="45"/>
      <c r="F61" s="45"/>
      <c r="G61" s="45"/>
      <c r="H61" s="45"/>
      <c r="I61" s="25"/>
      <c r="J61" s="25"/>
      <c r="K61" s="42"/>
      <c r="R61" s="13"/>
    </row>
    <row r="62" spans="1:18" ht="12" customHeight="1" x14ac:dyDescent="0.2">
      <c r="A62" s="40"/>
      <c r="D62" s="25"/>
      <c r="E62" s="25"/>
      <c r="F62" s="25"/>
      <c r="G62" s="25"/>
      <c r="H62" s="25"/>
      <c r="I62" s="25"/>
      <c r="J62" s="25"/>
      <c r="K62" s="42"/>
      <c r="R62" s="13"/>
    </row>
    <row r="63" spans="1:18" ht="12" customHeight="1" x14ac:dyDescent="0.2">
      <c r="A63" s="40"/>
      <c r="D63" s="25"/>
      <c r="E63" s="25"/>
      <c r="F63" s="25"/>
      <c r="G63" s="25"/>
      <c r="H63" s="25"/>
      <c r="I63" s="25"/>
      <c r="J63" s="25"/>
      <c r="K63" s="42"/>
      <c r="R63" s="13"/>
    </row>
    <row r="64" spans="1:18" ht="12" customHeight="1" thickBot="1" x14ac:dyDescent="0.25">
      <c r="A64" s="43"/>
      <c r="B64" s="44"/>
      <c r="C64" s="44"/>
      <c r="D64" s="44"/>
      <c r="E64" s="44"/>
      <c r="F64" s="44"/>
      <c r="G64" s="44"/>
      <c r="H64" s="44"/>
      <c r="I64" s="45"/>
      <c r="J64" s="45"/>
      <c r="K64" s="46"/>
      <c r="R64" s="13"/>
    </row>
    <row r="65" spans="4:18" ht="12" customHeight="1" x14ac:dyDescent="0.2">
      <c r="I65" s="25"/>
      <c r="J65" s="25"/>
      <c r="K65" s="25"/>
      <c r="R65" s="13"/>
    </row>
    <row r="66" spans="4:18" ht="12" customHeight="1" x14ac:dyDescent="0.2">
      <c r="D66" s="27"/>
      <c r="E66" s="27"/>
      <c r="H66" s="27"/>
      <c r="I66" s="25"/>
      <c r="J66" s="25"/>
      <c r="K66" s="25"/>
      <c r="R66" s="13"/>
    </row>
    <row r="67" spans="4:18" ht="12" customHeight="1" x14ac:dyDescent="0.2">
      <c r="D67" s="47"/>
      <c r="E67" s="47"/>
      <c r="R67" s="13"/>
    </row>
    <row r="68" spans="4:18" x14ac:dyDescent="0.2">
      <c r="D68" s="47"/>
      <c r="E68" s="47"/>
      <c r="R68" s="13"/>
    </row>
    <row r="69" spans="4:18" x14ac:dyDescent="0.2">
      <c r="D69" s="47"/>
      <c r="E69" s="47"/>
      <c r="R69" s="13"/>
    </row>
    <row r="70" spans="4:18" x14ac:dyDescent="0.2">
      <c r="D70" s="47"/>
      <c r="E70" s="47"/>
      <c r="R70" s="13"/>
    </row>
    <row r="71" spans="4:18" x14ac:dyDescent="0.2">
      <c r="D71" s="47"/>
      <c r="E71" s="47"/>
      <c r="R71" s="13"/>
    </row>
    <row r="72" spans="4:18" x14ac:dyDescent="0.2">
      <c r="D72" s="47"/>
      <c r="E72" s="47"/>
      <c r="R72" s="13"/>
    </row>
    <row r="73" spans="4:18" x14ac:dyDescent="0.2">
      <c r="D73" s="47"/>
      <c r="E73" s="47"/>
      <c r="R73" s="13"/>
    </row>
    <row r="74" spans="4:18" x14ac:dyDescent="0.2">
      <c r="D74" s="47"/>
      <c r="E74" s="47"/>
      <c r="R74" s="13"/>
    </row>
    <row r="75" spans="4:18" x14ac:dyDescent="0.2">
      <c r="D75" s="47"/>
      <c r="E75" s="47"/>
      <c r="R75" s="13"/>
    </row>
    <row r="76" spans="4:18" x14ac:dyDescent="0.2">
      <c r="D76" s="47"/>
      <c r="E76" s="47"/>
      <c r="R76" s="13"/>
    </row>
    <row r="77" spans="4:18" x14ac:dyDescent="0.2">
      <c r="D77" s="47"/>
      <c r="E77" s="47"/>
      <c r="R77" s="93"/>
    </row>
    <row r="78" spans="4:18" x14ac:dyDescent="0.2">
      <c r="D78" s="47"/>
      <c r="E78" s="47"/>
      <c r="Q78" s="92"/>
    </row>
    <row r="79" spans="4:18" x14ac:dyDescent="0.2">
      <c r="D79" s="47"/>
      <c r="E79" s="47"/>
      <c r="Q79" s="92"/>
    </row>
    <row r="80" spans="4:18" x14ac:dyDescent="0.2">
      <c r="D80" s="47"/>
      <c r="E80" s="47"/>
      <c r="Q80" s="92"/>
    </row>
    <row r="81" spans="4:17" x14ac:dyDescent="0.2">
      <c r="D81" s="47"/>
      <c r="E81" s="47"/>
      <c r="Q81" s="92"/>
    </row>
    <row r="82" spans="4:17" x14ac:dyDescent="0.2">
      <c r="D82" s="47"/>
      <c r="E82" s="47"/>
      <c r="Q82" s="92"/>
    </row>
    <row r="83" spans="4:17" x14ac:dyDescent="0.2">
      <c r="D83" s="47"/>
      <c r="E83" s="47"/>
      <c r="Q83" s="92"/>
    </row>
    <row r="84" spans="4:17" x14ac:dyDescent="0.2">
      <c r="D84" s="47"/>
      <c r="E84" s="47"/>
      <c r="Q84" s="92"/>
    </row>
    <row r="85" spans="4:17" x14ac:dyDescent="0.2">
      <c r="D85" s="47"/>
      <c r="E85" s="47"/>
      <c r="Q85" s="92"/>
    </row>
    <row r="86" spans="4:17" x14ac:dyDescent="0.2">
      <c r="D86" s="47"/>
      <c r="E86" s="47"/>
      <c r="Q86" s="92"/>
    </row>
    <row r="87" spans="4:17" x14ac:dyDescent="0.2">
      <c r="D87" s="47"/>
      <c r="E87" s="47"/>
      <c r="Q87" s="92"/>
    </row>
    <row r="88" spans="4:17" x14ac:dyDescent="0.2">
      <c r="D88" s="47"/>
      <c r="E88" s="47"/>
      <c r="Q88" s="92"/>
    </row>
    <row r="89" spans="4:17" x14ac:dyDescent="0.2">
      <c r="D89" s="47"/>
      <c r="E89" s="47"/>
      <c r="Q89" s="92"/>
    </row>
    <row r="90" spans="4:17" x14ac:dyDescent="0.2">
      <c r="D90" s="47"/>
      <c r="E90" s="47"/>
      <c r="Q90" s="92"/>
    </row>
    <row r="91" spans="4:17" x14ac:dyDescent="0.2">
      <c r="D91" s="47"/>
      <c r="E91" s="47"/>
      <c r="Q91" s="92"/>
    </row>
    <row r="92" spans="4:17" x14ac:dyDescent="0.2">
      <c r="D92" s="47"/>
      <c r="E92" s="47"/>
      <c r="Q92" s="92"/>
    </row>
    <row r="93" spans="4:17" x14ac:dyDescent="0.2">
      <c r="D93" s="47"/>
      <c r="E93" s="47"/>
      <c r="Q93" s="92"/>
    </row>
    <row r="94" spans="4:17" x14ac:dyDescent="0.2">
      <c r="D94" s="47"/>
      <c r="E94" s="47"/>
      <c r="Q94" s="92"/>
    </row>
    <row r="95" spans="4:17" x14ac:dyDescent="0.2">
      <c r="D95" s="47"/>
      <c r="E95" s="47"/>
      <c r="Q95" s="92"/>
    </row>
    <row r="96" spans="4:17" x14ac:dyDescent="0.2">
      <c r="D96" s="47"/>
      <c r="E96" s="47"/>
      <c r="Q96" s="92"/>
    </row>
    <row r="97" spans="4:17" x14ac:dyDescent="0.2">
      <c r="D97" s="47"/>
      <c r="E97" s="47"/>
      <c r="Q97" s="92"/>
    </row>
    <row r="98" spans="4:17" x14ac:dyDescent="0.2">
      <c r="D98" s="47"/>
      <c r="E98" s="47"/>
      <c r="Q98" s="92"/>
    </row>
    <row r="99" spans="4:17" x14ac:dyDescent="0.2">
      <c r="D99" s="47"/>
      <c r="E99" s="47"/>
      <c r="Q99" s="92"/>
    </row>
    <row r="100" spans="4:17" x14ac:dyDescent="0.2">
      <c r="D100" s="47"/>
      <c r="E100" s="47"/>
      <c r="Q100" s="92"/>
    </row>
    <row r="101" spans="4:17" x14ac:dyDescent="0.2">
      <c r="D101" s="47"/>
      <c r="E101" s="47"/>
      <c r="Q101" s="92"/>
    </row>
    <row r="102" spans="4:17" x14ac:dyDescent="0.2">
      <c r="D102" s="47"/>
      <c r="E102" s="47"/>
      <c r="Q102" s="92"/>
    </row>
    <row r="103" spans="4:17" x14ac:dyDescent="0.2">
      <c r="D103" s="47"/>
      <c r="E103" s="47"/>
      <c r="Q103" s="92"/>
    </row>
    <row r="104" spans="4:17" x14ac:dyDescent="0.2">
      <c r="D104" s="47"/>
      <c r="E104" s="47"/>
      <c r="Q104" s="92"/>
    </row>
    <row r="105" spans="4:17" x14ac:dyDescent="0.2">
      <c r="D105" s="47"/>
      <c r="E105" s="47"/>
      <c r="Q105" s="92"/>
    </row>
    <row r="106" spans="4:17" x14ac:dyDescent="0.2">
      <c r="D106" s="47"/>
      <c r="E106" s="47"/>
      <c r="Q106" s="92"/>
    </row>
    <row r="107" spans="4:17" x14ac:dyDescent="0.2">
      <c r="D107" s="47"/>
      <c r="E107" s="47"/>
      <c r="Q107" s="92"/>
    </row>
    <row r="108" spans="4:17" x14ac:dyDescent="0.2">
      <c r="D108" s="47"/>
      <c r="E108" s="47"/>
      <c r="Q108" s="92"/>
    </row>
    <row r="109" spans="4:17" x14ac:dyDescent="0.2">
      <c r="D109" s="47"/>
      <c r="E109" s="47"/>
      <c r="Q109" s="92"/>
    </row>
    <row r="110" spans="4:17" x14ac:dyDescent="0.2">
      <c r="D110" s="47"/>
      <c r="E110" s="47"/>
      <c r="Q110" s="92"/>
    </row>
    <row r="111" spans="4:17" x14ac:dyDescent="0.2">
      <c r="D111" s="47"/>
      <c r="E111" s="47"/>
      <c r="Q111" s="92"/>
    </row>
    <row r="112" spans="4:17" x14ac:dyDescent="0.2">
      <c r="D112" s="47"/>
      <c r="E112" s="47"/>
      <c r="Q112" s="92"/>
    </row>
    <row r="113" spans="4:17" x14ac:dyDescent="0.2">
      <c r="D113" s="47"/>
      <c r="E113" s="47"/>
      <c r="Q113" s="92"/>
    </row>
    <row r="114" spans="4:17" x14ac:dyDescent="0.2">
      <c r="D114" s="47"/>
      <c r="E114" s="47"/>
      <c r="Q114" s="92"/>
    </row>
    <row r="115" spans="4:17" x14ac:dyDescent="0.2">
      <c r="D115" s="47"/>
      <c r="E115" s="47"/>
      <c r="Q115" s="92"/>
    </row>
    <row r="116" spans="4:17" x14ac:dyDescent="0.2">
      <c r="D116" s="47"/>
      <c r="E116" s="47"/>
      <c r="Q116" s="92"/>
    </row>
    <row r="117" spans="4:17" x14ac:dyDescent="0.2">
      <c r="D117" s="47"/>
      <c r="E117" s="47"/>
      <c r="Q117" s="92"/>
    </row>
    <row r="118" spans="4:17" x14ac:dyDescent="0.2">
      <c r="D118" s="47"/>
      <c r="E118" s="47"/>
      <c r="Q118" s="92"/>
    </row>
    <row r="119" spans="4:17" x14ac:dyDescent="0.2">
      <c r="D119" s="47"/>
      <c r="E119" s="47"/>
      <c r="Q119" s="92"/>
    </row>
    <row r="120" spans="4:17" x14ac:dyDescent="0.2">
      <c r="D120" s="47"/>
      <c r="E120" s="47"/>
      <c r="Q120" s="92"/>
    </row>
    <row r="121" spans="4:17" x14ac:dyDescent="0.2">
      <c r="D121" s="47"/>
      <c r="E121" s="47"/>
      <c r="Q121" s="92"/>
    </row>
    <row r="122" spans="4:17" x14ac:dyDescent="0.2">
      <c r="D122" s="47"/>
      <c r="E122" s="47"/>
      <c r="Q122" s="92"/>
    </row>
    <row r="123" spans="4:17" x14ac:dyDescent="0.2">
      <c r="D123" s="47"/>
      <c r="E123" s="47"/>
      <c r="Q123" s="92"/>
    </row>
    <row r="124" spans="4:17" x14ac:dyDescent="0.2">
      <c r="D124" s="47"/>
      <c r="E124" s="47"/>
      <c r="Q124" s="92"/>
    </row>
    <row r="125" spans="4:17" x14ac:dyDescent="0.2">
      <c r="D125" s="47"/>
      <c r="E125" s="47"/>
      <c r="Q125" s="92"/>
    </row>
    <row r="126" spans="4:17" x14ac:dyDescent="0.2">
      <c r="D126" s="47"/>
      <c r="E126" s="47"/>
      <c r="Q126" s="92"/>
    </row>
    <row r="127" spans="4:17" x14ac:dyDescent="0.2">
      <c r="D127" s="47"/>
      <c r="E127" s="47"/>
      <c r="Q127" s="92"/>
    </row>
    <row r="128" spans="4:17" x14ac:dyDescent="0.2">
      <c r="D128" s="47"/>
      <c r="E128" s="47"/>
      <c r="Q128" s="92"/>
    </row>
    <row r="129" spans="4:17" x14ac:dyDescent="0.2">
      <c r="D129" s="47"/>
      <c r="E129" s="47"/>
      <c r="Q129" s="92"/>
    </row>
    <row r="130" spans="4:17" x14ac:dyDescent="0.2">
      <c r="D130" s="47"/>
      <c r="E130" s="47"/>
      <c r="Q130" s="92"/>
    </row>
    <row r="131" spans="4:17" x14ac:dyDescent="0.2">
      <c r="D131" s="47"/>
      <c r="E131" s="47"/>
      <c r="Q131" s="92"/>
    </row>
    <row r="132" spans="4:17" x14ac:dyDescent="0.2">
      <c r="D132" s="47"/>
      <c r="E132" s="47"/>
      <c r="Q132" s="92"/>
    </row>
    <row r="133" spans="4:17" x14ac:dyDescent="0.2">
      <c r="D133" s="47"/>
      <c r="E133" s="47"/>
      <c r="Q133" s="92"/>
    </row>
    <row r="134" spans="4:17" x14ac:dyDescent="0.2">
      <c r="D134" s="47"/>
      <c r="E134" s="47"/>
      <c r="Q134" s="92"/>
    </row>
    <row r="135" spans="4:17" x14ac:dyDescent="0.2">
      <c r="D135" s="47"/>
      <c r="E135" s="47"/>
      <c r="Q135" s="92"/>
    </row>
    <row r="136" spans="4:17" x14ac:dyDescent="0.2">
      <c r="D136" s="47"/>
      <c r="E136" s="47"/>
      <c r="Q136" s="92"/>
    </row>
    <row r="137" spans="4:17" x14ac:dyDescent="0.2">
      <c r="D137" s="47"/>
      <c r="E137" s="47"/>
      <c r="Q137" s="92"/>
    </row>
    <row r="138" spans="4:17" x14ac:dyDescent="0.2">
      <c r="D138" s="47"/>
      <c r="E138" s="47"/>
      <c r="Q138" s="92"/>
    </row>
    <row r="139" spans="4:17" x14ac:dyDescent="0.2">
      <c r="D139" s="47"/>
      <c r="E139" s="47"/>
      <c r="Q139" s="92"/>
    </row>
    <row r="140" spans="4:17" x14ac:dyDescent="0.2">
      <c r="D140" s="47"/>
      <c r="E140" s="47"/>
      <c r="Q140" s="92"/>
    </row>
    <row r="141" spans="4:17" x14ac:dyDescent="0.2">
      <c r="D141" s="47"/>
      <c r="E141" s="47"/>
      <c r="Q141" s="92"/>
    </row>
    <row r="142" spans="4:17" x14ac:dyDescent="0.2">
      <c r="D142" s="47"/>
      <c r="E142" s="47"/>
      <c r="Q142" s="92"/>
    </row>
    <row r="143" spans="4:17" x14ac:dyDescent="0.2">
      <c r="D143" s="47"/>
      <c r="E143" s="47"/>
      <c r="Q143" s="92"/>
    </row>
    <row r="144" spans="4:17" x14ac:dyDescent="0.2">
      <c r="D144" s="47"/>
      <c r="E144" s="47"/>
      <c r="Q144" s="92"/>
    </row>
    <row r="145" spans="4:17" x14ac:dyDescent="0.2">
      <c r="D145" s="47"/>
      <c r="E145" s="47"/>
      <c r="Q145" s="92"/>
    </row>
    <row r="146" spans="4:17" x14ac:dyDescent="0.2">
      <c r="D146" s="47"/>
      <c r="E146" s="47"/>
      <c r="Q146" s="92"/>
    </row>
    <row r="147" spans="4:17" x14ac:dyDescent="0.2">
      <c r="D147" s="47"/>
      <c r="E147" s="47"/>
      <c r="Q147" s="92"/>
    </row>
    <row r="148" spans="4:17" x14ac:dyDescent="0.2">
      <c r="D148" s="47"/>
      <c r="E148" s="47"/>
      <c r="Q148" s="92"/>
    </row>
    <row r="149" spans="4:17" x14ac:dyDescent="0.2">
      <c r="D149" s="47"/>
      <c r="E149" s="47"/>
      <c r="Q149" s="92"/>
    </row>
    <row r="150" spans="4:17" x14ac:dyDescent="0.2">
      <c r="D150" s="47"/>
      <c r="E150" s="47"/>
      <c r="Q150" s="92"/>
    </row>
    <row r="151" spans="4:17" x14ac:dyDescent="0.2">
      <c r="D151" s="47"/>
      <c r="E151" s="47"/>
      <c r="Q151" s="92"/>
    </row>
    <row r="152" spans="4:17" x14ac:dyDescent="0.2">
      <c r="D152" s="47"/>
      <c r="E152" s="47"/>
      <c r="Q152" s="92"/>
    </row>
    <row r="153" spans="4:17" x14ac:dyDescent="0.2">
      <c r="D153" s="47"/>
      <c r="E153" s="47"/>
      <c r="Q153" s="92"/>
    </row>
    <row r="154" spans="4:17" x14ac:dyDescent="0.2">
      <c r="D154" s="47"/>
      <c r="E154" s="47"/>
      <c r="Q154" s="92"/>
    </row>
    <row r="155" spans="4:17" x14ac:dyDescent="0.2">
      <c r="D155" s="47"/>
      <c r="E155" s="47"/>
      <c r="Q155" s="92"/>
    </row>
    <row r="156" spans="4:17" x14ac:dyDescent="0.2">
      <c r="D156" s="47"/>
      <c r="E156" s="47"/>
      <c r="Q156" s="92"/>
    </row>
    <row r="157" spans="4:17" x14ac:dyDescent="0.2">
      <c r="D157" s="47"/>
      <c r="E157" s="47"/>
      <c r="Q157" s="92"/>
    </row>
    <row r="158" spans="4:17" x14ac:dyDescent="0.2">
      <c r="D158" s="47"/>
      <c r="E158" s="47"/>
      <c r="Q158" s="92"/>
    </row>
    <row r="159" spans="4:17" x14ac:dyDescent="0.2">
      <c r="D159" s="47"/>
      <c r="E159" s="47"/>
      <c r="Q159" s="92"/>
    </row>
    <row r="160" spans="4:17" x14ac:dyDescent="0.2">
      <c r="D160" s="47"/>
      <c r="E160" s="47"/>
      <c r="Q160" s="92"/>
    </row>
    <row r="161" spans="4:17" x14ac:dyDescent="0.2">
      <c r="D161" s="47"/>
      <c r="E161" s="47"/>
      <c r="Q161" s="92"/>
    </row>
    <row r="162" spans="4:17" x14ac:dyDescent="0.2">
      <c r="D162" s="47"/>
      <c r="E162" s="47"/>
      <c r="Q162" s="92"/>
    </row>
    <row r="163" spans="4:17" x14ac:dyDescent="0.2">
      <c r="D163" s="47"/>
      <c r="E163" s="47"/>
      <c r="Q163" s="92"/>
    </row>
    <row r="164" spans="4:17" x14ac:dyDescent="0.2">
      <c r="D164" s="47"/>
      <c r="E164" s="47"/>
      <c r="Q164" s="92"/>
    </row>
    <row r="165" spans="4:17" x14ac:dyDescent="0.2">
      <c r="D165" s="47"/>
      <c r="E165" s="47"/>
      <c r="Q165" s="92"/>
    </row>
    <row r="166" spans="4:17" x14ac:dyDescent="0.2">
      <c r="D166" s="47"/>
      <c r="E166" s="47"/>
      <c r="Q166" s="92"/>
    </row>
    <row r="167" spans="4:17" x14ac:dyDescent="0.2">
      <c r="D167" s="47"/>
      <c r="E167" s="47"/>
      <c r="Q167" s="92"/>
    </row>
    <row r="168" spans="4:17" x14ac:dyDescent="0.2">
      <c r="D168" s="47"/>
      <c r="E168" s="47"/>
      <c r="Q168" s="92"/>
    </row>
    <row r="169" spans="4:17" x14ac:dyDescent="0.2">
      <c r="D169" s="47"/>
      <c r="E169" s="47"/>
      <c r="Q169" s="92"/>
    </row>
    <row r="170" spans="4:17" x14ac:dyDescent="0.2">
      <c r="D170" s="47"/>
      <c r="E170" s="47"/>
      <c r="Q170" s="92"/>
    </row>
    <row r="171" spans="4:17" x14ac:dyDescent="0.2">
      <c r="D171" s="47"/>
      <c r="E171" s="47"/>
      <c r="Q171" s="92"/>
    </row>
    <row r="172" spans="4:17" x14ac:dyDescent="0.2">
      <c r="D172" s="47"/>
      <c r="E172" s="47"/>
      <c r="Q172" s="92"/>
    </row>
    <row r="173" spans="4:17" x14ac:dyDescent="0.2">
      <c r="D173" s="47"/>
      <c r="E173" s="47"/>
      <c r="Q173" s="92"/>
    </row>
    <row r="174" spans="4:17" x14ac:dyDescent="0.2">
      <c r="D174" s="47"/>
      <c r="E174" s="47"/>
      <c r="Q174" s="92"/>
    </row>
    <row r="175" spans="4:17" x14ac:dyDescent="0.2">
      <c r="D175" s="47"/>
      <c r="E175" s="47"/>
      <c r="Q175" s="92"/>
    </row>
    <row r="176" spans="4:17" x14ac:dyDescent="0.2">
      <c r="D176" s="47"/>
      <c r="E176" s="47"/>
      <c r="Q176" s="92"/>
    </row>
    <row r="177" spans="4:17" x14ac:dyDescent="0.2">
      <c r="D177" s="47"/>
      <c r="E177" s="47"/>
      <c r="Q177" s="92"/>
    </row>
    <row r="178" spans="4:17" x14ac:dyDescent="0.2">
      <c r="D178" s="47"/>
      <c r="E178" s="47"/>
      <c r="Q178" s="92"/>
    </row>
    <row r="179" spans="4:17" x14ac:dyDescent="0.2">
      <c r="D179" s="47"/>
      <c r="E179" s="47"/>
      <c r="Q179" s="92"/>
    </row>
    <row r="180" spans="4:17" x14ac:dyDescent="0.2">
      <c r="D180" s="47"/>
      <c r="E180" s="47"/>
      <c r="Q180" s="92"/>
    </row>
    <row r="181" spans="4:17" x14ac:dyDescent="0.2">
      <c r="D181" s="47"/>
      <c r="E181" s="47"/>
      <c r="Q181" s="92"/>
    </row>
    <row r="182" spans="4:17" x14ac:dyDescent="0.2">
      <c r="D182" s="47"/>
      <c r="E182" s="47"/>
      <c r="Q182" s="92"/>
    </row>
    <row r="183" spans="4:17" x14ac:dyDescent="0.2">
      <c r="D183" s="47"/>
      <c r="E183" s="47"/>
      <c r="Q183" s="92"/>
    </row>
    <row r="184" spans="4:17" x14ac:dyDescent="0.2">
      <c r="D184" s="47"/>
      <c r="E184" s="47"/>
      <c r="Q184" s="92"/>
    </row>
    <row r="185" spans="4:17" x14ac:dyDescent="0.2">
      <c r="D185" s="47"/>
      <c r="E185" s="47"/>
      <c r="Q185" s="92"/>
    </row>
    <row r="186" spans="4:17" x14ac:dyDescent="0.2">
      <c r="D186" s="47"/>
      <c r="E186" s="47"/>
      <c r="Q186" s="92"/>
    </row>
    <row r="187" spans="4:17" x14ac:dyDescent="0.2">
      <c r="D187" s="47"/>
      <c r="E187" s="47"/>
      <c r="Q187" s="92"/>
    </row>
    <row r="188" spans="4:17" x14ac:dyDescent="0.2">
      <c r="D188" s="47"/>
      <c r="E188" s="47"/>
      <c r="Q188" s="92"/>
    </row>
    <row r="189" spans="4:17" x14ac:dyDescent="0.2">
      <c r="D189" s="47"/>
      <c r="E189" s="47"/>
      <c r="Q189" s="92"/>
    </row>
    <row r="190" spans="4:17" x14ac:dyDescent="0.2">
      <c r="D190" s="47"/>
      <c r="E190" s="47"/>
      <c r="Q190" s="92"/>
    </row>
    <row r="191" spans="4:17" x14ac:dyDescent="0.2">
      <c r="D191" s="47"/>
      <c r="E191" s="47"/>
      <c r="Q191" s="92"/>
    </row>
    <row r="192" spans="4:17" x14ac:dyDescent="0.2">
      <c r="D192" s="47"/>
      <c r="E192" s="47"/>
      <c r="Q192" s="92"/>
    </row>
    <row r="193" spans="4:17" x14ac:dyDescent="0.2">
      <c r="D193" s="47"/>
      <c r="E193" s="47"/>
      <c r="Q193" s="92"/>
    </row>
    <row r="194" spans="4:17" x14ac:dyDescent="0.2">
      <c r="D194" s="47"/>
      <c r="E194" s="47"/>
      <c r="Q194" s="92"/>
    </row>
    <row r="195" spans="4:17" x14ac:dyDescent="0.2">
      <c r="D195" s="47"/>
      <c r="E195" s="47"/>
      <c r="Q195" s="92"/>
    </row>
    <row r="196" spans="4:17" x14ac:dyDescent="0.2">
      <c r="D196" s="47"/>
      <c r="E196" s="47"/>
      <c r="Q196" s="92"/>
    </row>
    <row r="197" spans="4:17" x14ac:dyDescent="0.2">
      <c r="D197" s="47"/>
      <c r="E197" s="47"/>
      <c r="Q197" s="92"/>
    </row>
    <row r="198" spans="4:17" x14ac:dyDescent="0.2">
      <c r="D198" s="47"/>
      <c r="E198" s="47"/>
      <c r="Q198" s="92"/>
    </row>
    <row r="199" spans="4:17" x14ac:dyDescent="0.2">
      <c r="D199" s="47"/>
      <c r="E199" s="47"/>
      <c r="Q199" s="92"/>
    </row>
    <row r="200" spans="4:17" x14ac:dyDescent="0.2">
      <c r="D200" s="47"/>
      <c r="E200" s="47"/>
      <c r="Q200" s="92"/>
    </row>
    <row r="201" spans="4:17" x14ac:dyDescent="0.2">
      <c r="D201" s="47"/>
      <c r="E201" s="47"/>
      <c r="Q201" s="92"/>
    </row>
    <row r="202" spans="4:17" x14ac:dyDescent="0.2">
      <c r="D202" s="47"/>
      <c r="E202" s="47"/>
      <c r="Q202" s="92"/>
    </row>
    <row r="203" spans="4:17" x14ac:dyDescent="0.2">
      <c r="D203" s="47"/>
      <c r="E203" s="47"/>
      <c r="Q203" s="92"/>
    </row>
    <row r="204" spans="4:17" x14ac:dyDescent="0.2">
      <c r="D204" s="47"/>
      <c r="E204" s="47"/>
      <c r="Q204" s="92"/>
    </row>
    <row r="205" spans="4:17" x14ac:dyDescent="0.2">
      <c r="D205" s="47"/>
      <c r="E205" s="47"/>
      <c r="Q205" s="92"/>
    </row>
    <row r="206" spans="4:17" x14ac:dyDescent="0.2">
      <c r="D206" s="47"/>
      <c r="E206" s="47"/>
      <c r="Q206" s="92"/>
    </row>
    <row r="207" spans="4:17" x14ac:dyDescent="0.2">
      <c r="D207" s="47"/>
      <c r="E207" s="47"/>
      <c r="Q207" s="92"/>
    </row>
    <row r="208" spans="4:17" x14ac:dyDescent="0.2">
      <c r="D208" s="47"/>
      <c r="E208" s="47"/>
      <c r="Q208" s="92"/>
    </row>
    <row r="209" spans="4:17" x14ac:dyDescent="0.2">
      <c r="D209" s="47"/>
      <c r="E209" s="47"/>
      <c r="Q209" s="92"/>
    </row>
    <row r="210" spans="4:17" x14ac:dyDescent="0.2">
      <c r="D210" s="47"/>
      <c r="E210" s="47"/>
      <c r="Q210" s="92"/>
    </row>
    <row r="211" spans="4:17" x14ac:dyDescent="0.2">
      <c r="D211" s="47"/>
      <c r="E211" s="47"/>
      <c r="Q211" s="92"/>
    </row>
    <row r="212" spans="4:17" x14ac:dyDescent="0.2">
      <c r="D212" s="47"/>
      <c r="E212" s="47"/>
      <c r="Q212" s="92"/>
    </row>
    <row r="213" spans="4:17" x14ac:dyDescent="0.2">
      <c r="D213" s="47"/>
      <c r="E213" s="47"/>
      <c r="Q213" s="92"/>
    </row>
    <row r="214" spans="4:17" x14ac:dyDescent="0.2">
      <c r="D214" s="47"/>
      <c r="E214" s="47"/>
      <c r="Q214" s="92"/>
    </row>
    <row r="215" spans="4:17" x14ac:dyDescent="0.2">
      <c r="D215" s="47"/>
      <c r="E215" s="47"/>
      <c r="Q215" s="92"/>
    </row>
    <row r="216" spans="4:17" x14ac:dyDescent="0.2">
      <c r="D216" s="47"/>
      <c r="E216" s="47"/>
      <c r="Q216" s="92"/>
    </row>
    <row r="217" spans="4:17" x14ac:dyDescent="0.2">
      <c r="D217" s="47"/>
      <c r="E217" s="47"/>
      <c r="Q217" s="92"/>
    </row>
    <row r="218" spans="4:17" x14ac:dyDescent="0.2">
      <c r="D218" s="47"/>
      <c r="E218" s="47"/>
      <c r="Q218" s="92"/>
    </row>
    <row r="219" spans="4:17" x14ac:dyDescent="0.2">
      <c r="D219" s="47"/>
      <c r="E219" s="47"/>
      <c r="Q219" s="92"/>
    </row>
    <row r="220" spans="4:17" x14ac:dyDescent="0.2">
      <c r="D220" s="47"/>
      <c r="E220" s="47"/>
      <c r="Q220" s="92"/>
    </row>
    <row r="221" spans="4:17" x14ac:dyDescent="0.2">
      <c r="D221" s="47"/>
      <c r="E221" s="47"/>
      <c r="Q221" s="92"/>
    </row>
    <row r="222" spans="4:17" x14ac:dyDescent="0.2">
      <c r="D222" s="47"/>
      <c r="E222" s="47"/>
      <c r="Q222" s="92"/>
    </row>
    <row r="223" spans="4:17" x14ac:dyDescent="0.2">
      <c r="D223" s="47"/>
      <c r="E223" s="47"/>
      <c r="Q223" s="92"/>
    </row>
    <row r="224" spans="4:17" x14ac:dyDescent="0.2">
      <c r="D224" s="47"/>
      <c r="E224" s="47"/>
      <c r="Q224" s="92"/>
    </row>
    <row r="225" spans="4:17" x14ac:dyDescent="0.2">
      <c r="D225" s="47"/>
      <c r="E225" s="47"/>
      <c r="Q225" s="92"/>
    </row>
    <row r="226" spans="4:17" x14ac:dyDescent="0.2">
      <c r="D226" s="47"/>
      <c r="E226" s="47"/>
      <c r="Q226" s="92"/>
    </row>
    <row r="227" spans="4:17" x14ac:dyDescent="0.2">
      <c r="D227" s="47"/>
      <c r="E227" s="47"/>
      <c r="Q227" s="92"/>
    </row>
    <row r="228" spans="4:17" x14ac:dyDescent="0.2">
      <c r="D228" s="47"/>
      <c r="E228" s="47"/>
      <c r="Q228" s="92"/>
    </row>
    <row r="229" spans="4:17" x14ac:dyDescent="0.2">
      <c r="D229" s="47"/>
      <c r="E229" s="47"/>
      <c r="Q229" s="92"/>
    </row>
    <row r="230" spans="4:17" x14ac:dyDescent="0.2">
      <c r="D230" s="47"/>
      <c r="E230" s="47"/>
      <c r="Q230" s="92"/>
    </row>
    <row r="231" spans="4:17" x14ac:dyDescent="0.2">
      <c r="D231" s="47"/>
      <c r="E231" s="47"/>
      <c r="Q231" s="92"/>
    </row>
    <row r="232" spans="4:17" x14ac:dyDescent="0.2">
      <c r="D232" s="47"/>
      <c r="E232" s="47"/>
      <c r="Q232" s="92"/>
    </row>
    <row r="233" spans="4:17" x14ac:dyDescent="0.2">
      <c r="D233" s="47"/>
      <c r="E233" s="47"/>
      <c r="Q233" s="92"/>
    </row>
    <row r="234" spans="4:17" x14ac:dyDescent="0.2">
      <c r="D234" s="47"/>
      <c r="E234" s="47"/>
      <c r="Q234" s="92"/>
    </row>
    <row r="235" spans="4:17" x14ac:dyDescent="0.2">
      <c r="D235" s="47"/>
      <c r="E235" s="47"/>
      <c r="Q235" s="92"/>
    </row>
    <row r="236" spans="4:17" x14ac:dyDescent="0.2">
      <c r="D236" s="47"/>
      <c r="E236" s="47"/>
      <c r="Q236" s="92"/>
    </row>
    <row r="237" spans="4:17" x14ac:dyDescent="0.2">
      <c r="D237" s="47"/>
      <c r="E237" s="47"/>
      <c r="Q237" s="92"/>
    </row>
    <row r="238" spans="4:17" x14ac:dyDescent="0.2">
      <c r="D238" s="47"/>
      <c r="E238" s="47"/>
      <c r="Q238" s="92"/>
    </row>
    <row r="239" spans="4:17" x14ac:dyDescent="0.2">
      <c r="D239" s="47"/>
      <c r="E239" s="47"/>
      <c r="Q239" s="92"/>
    </row>
    <row r="240" spans="4:17" x14ac:dyDescent="0.2">
      <c r="D240" s="47"/>
      <c r="E240" s="47"/>
      <c r="Q240" s="92"/>
    </row>
    <row r="241" spans="4:17" x14ac:dyDescent="0.2">
      <c r="D241" s="47"/>
      <c r="E241" s="47"/>
      <c r="Q241" s="92"/>
    </row>
    <row r="242" spans="4:17" x14ac:dyDescent="0.2">
      <c r="D242" s="47"/>
      <c r="E242" s="47"/>
      <c r="Q242" s="92"/>
    </row>
    <row r="243" spans="4:17" x14ac:dyDescent="0.2">
      <c r="D243" s="47"/>
      <c r="E243" s="47"/>
      <c r="Q243" s="92"/>
    </row>
    <row r="244" spans="4:17" x14ac:dyDescent="0.2">
      <c r="D244" s="47"/>
      <c r="E244" s="47"/>
      <c r="Q244" s="92"/>
    </row>
    <row r="245" spans="4:17" x14ac:dyDescent="0.2">
      <c r="D245" s="47"/>
      <c r="E245" s="47"/>
      <c r="Q245" s="92"/>
    </row>
    <row r="246" spans="4:17" x14ac:dyDescent="0.2">
      <c r="D246" s="47"/>
      <c r="E246" s="47"/>
      <c r="Q246" s="92"/>
    </row>
    <row r="247" spans="4:17" x14ac:dyDescent="0.2">
      <c r="D247" s="47"/>
      <c r="E247" s="47"/>
      <c r="Q247" s="92"/>
    </row>
    <row r="248" spans="4:17" x14ac:dyDescent="0.2">
      <c r="D248" s="47"/>
      <c r="E248" s="47"/>
      <c r="Q248" s="92"/>
    </row>
    <row r="249" spans="4:17" x14ac:dyDescent="0.2">
      <c r="D249" s="47"/>
      <c r="E249" s="47"/>
      <c r="Q249" s="92"/>
    </row>
    <row r="250" spans="4:17" x14ac:dyDescent="0.2">
      <c r="D250" s="47"/>
      <c r="E250" s="47"/>
      <c r="Q250" s="92"/>
    </row>
    <row r="251" spans="4:17" x14ac:dyDescent="0.2">
      <c r="D251" s="47"/>
      <c r="E251" s="47"/>
      <c r="Q251" s="92"/>
    </row>
    <row r="252" spans="4:17" x14ac:dyDescent="0.2">
      <c r="D252" s="47"/>
      <c r="E252" s="47"/>
      <c r="Q252" s="92"/>
    </row>
    <row r="253" spans="4:17" x14ac:dyDescent="0.2">
      <c r="D253" s="47"/>
      <c r="E253" s="47"/>
      <c r="Q253" s="92"/>
    </row>
    <row r="254" spans="4:17" x14ac:dyDescent="0.2">
      <c r="D254" s="47"/>
      <c r="E254" s="47"/>
      <c r="Q254" s="92"/>
    </row>
    <row r="255" spans="4:17" x14ac:dyDescent="0.2">
      <c r="D255" s="47"/>
      <c r="E255" s="47"/>
      <c r="Q255" s="92"/>
    </row>
    <row r="256" spans="4:17" x14ac:dyDescent="0.2">
      <c r="D256" s="47"/>
      <c r="E256" s="47"/>
      <c r="Q256" s="92"/>
    </row>
    <row r="257" spans="4:17" x14ac:dyDescent="0.2">
      <c r="D257" s="47"/>
      <c r="E257" s="47"/>
      <c r="Q257" s="92"/>
    </row>
    <row r="258" spans="4:17" x14ac:dyDescent="0.2">
      <c r="D258" s="47"/>
      <c r="E258" s="47"/>
      <c r="Q258" s="92"/>
    </row>
    <row r="259" spans="4:17" x14ac:dyDescent="0.2">
      <c r="D259" s="47"/>
      <c r="E259" s="47"/>
      <c r="Q259" s="92"/>
    </row>
    <row r="260" spans="4:17" x14ac:dyDescent="0.2">
      <c r="D260" s="47"/>
      <c r="E260" s="47"/>
      <c r="Q260" s="92"/>
    </row>
    <row r="261" spans="4:17" x14ac:dyDescent="0.2">
      <c r="D261" s="47"/>
      <c r="E261" s="47"/>
      <c r="Q261" s="92"/>
    </row>
    <row r="262" spans="4:17" x14ac:dyDescent="0.2">
      <c r="D262" s="47"/>
      <c r="E262" s="47"/>
      <c r="Q262" s="92"/>
    </row>
    <row r="263" spans="4:17" x14ac:dyDescent="0.2">
      <c r="D263" s="47"/>
      <c r="E263" s="47"/>
      <c r="Q263" s="92"/>
    </row>
    <row r="264" spans="4:17" x14ac:dyDescent="0.2">
      <c r="D264" s="47"/>
      <c r="E264" s="47"/>
      <c r="Q264" s="92"/>
    </row>
    <row r="265" spans="4:17" x14ac:dyDescent="0.2">
      <c r="D265" s="47"/>
      <c r="E265" s="47"/>
      <c r="Q265" s="92"/>
    </row>
    <row r="266" spans="4:17" x14ac:dyDescent="0.2">
      <c r="D266" s="47"/>
      <c r="E266" s="47"/>
      <c r="Q266" s="92"/>
    </row>
    <row r="267" spans="4:17" x14ac:dyDescent="0.2">
      <c r="D267" s="47"/>
      <c r="E267" s="47"/>
      <c r="Q267" s="92"/>
    </row>
    <row r="268" spans="4:17" x14ac:dyDescent="0.2">
      <c r="D268" s="47"/>
      <c r="E268" s="47"/>
      <c r="Q268" s="92"/>
    </row>
    <row r="269" spans="4:17" x14ac:dyDescent="0.2">
      <c r="D269" s="47"/>
      <c r="E269" s="47"/>
      <c r="Q269" s="92"/>
    </row>
    <row r="270" spans="4:17" x14ac:dyDescent="0.2">
      <c r="D270" s="47"/>
      <c r="E270" s="47"/>
      <c r="Q270" s="92"/>
    </row>
    <row r="271" spans="4:17" x14ac:dyDescent="0.2">
      <c r="D271" s="47"/>
      <c r="E271" s="47"/>
      <c r="Q271" s="92"/>
    </row>
    <row r="272" spans="4:17" x14ac:dyDescent="0.2">
      <c r="D272" s="47"/>
      <c r="E272" s="47"/>
      <c r="Q272" s="92"/>
    </row>
    <row r="273" spans="4:17" x14ac:dyDescent="0.2">
      <c r="D273" s="47"/>
      <c r="E273" s="47"/>
      <c r="Q273" s="92"/>
    </row>
    <row r="274" spans="4:17" x14ac:dyDescent="0.2">
      <c r="D274" s="47"/>
      <c r="E274" s="47"/>
      <c r="Q274" s="92"/>
    </row>
    <row r="275" spans="4:17" x14ac:dyDescent="0.2">
      <c r="D275" s="47"/>
      <c r="E275" s="47"/>
      <c r="Q275" s="92"/>
    </row>
    <row r="276" spans="4:17" x14ac:dyDescent="0.2">
      <c r="D276" s="47"/>
      <c r="E276" s="47"/>
      <c r="Q276" s="92"/>
    </row>
    <row r="277" spans="4:17" x14ac:dyDescent="0.2">
      <c r="D277" s="47"/>
      <c r="E277" s="47"/>
      <c r="Q277" s="92"/>
    </row>
    <row r="278" spans="4:17" x14ac:dyDescent="0.2">
      <c r="D278" s="47"/>
      <c r="E278" s="47"/>
      <c r="Q278" s="92"/>
    </row>
    <row r="279" spans="4:17" x14ac:dyDescent="0.2">
      <c r="D279" s="47"/>
      <c r="E279" s="47"/>
      <c r="Q279" s="92"/>
    </row>
    <row r="280" spans="4:17" x14ac:dyDescent="0.2">
      <c r="D280" s="47"/>
      <c r="E280" s="47"/>
      <c r="Q280" s="92"/>
    </row>
    <row r="281" spans="4:17" x14ac:dyDescent="0.2">
      <c r="D281" s="47"/>
      <c r="E281" s="47"/>
      <c r="Q281" s="92"/>
    </row>
    <row r="282" spans="4:17" x14ac:dyDescent="0.2">
      <c r="D282" s="47"/>
      <c r="E282" s="47"/>
      <c r="Q282" s="92"/>
    </row>
    <row r="283" spans="4:17" x14ac:dyDescent="0.2">
      <c r="D283" s="47"/>
      <c r="E283" s="47"/>
      <c r="Q283" s="92"/>
    </row>
    <row r="284" spans="4:17" x14ac:dyDescent="0.2">
      <c r="D284" s="47"/>
      <c r="E284" s="47"/>
      <c r="Q284" s="92"/>
    </row>
    <row r="285" spans="4:17" x14ac:dyDescent="0.2">
      <c r="D285" s="47"/>
      <c r="E285" s="47"/>
      <c r="Q285" s="92"/>
    </row>
    <row r="286" spans="4:17" x14ac:dyDescent="0.2">
      <c r="D286" s="47"/>
      <c r="E286" s="47"/>
      <c r="Q286" s="92"/>
    </row>
    <row r="287" spans="4:17" x14ac:dyDescent="0.2">
      <c r="D287" s="47"/>
      <c r="E287" s="47"/>
      <c r="Q287" s="92"/>
    </row>
    <row r="288" spans="4:17" x14ac:dyDescent="0.2">
      <c r="D288" s="47"/>
      <c r="E288" s="47"/>
      <c r="Q288" s="92"/>
    </row>
    <row r="289" spans="4:17" x14ac:dyDescent="0.2">
      <c r="D289" s="47"/>
      <c r="E289" s="47"/>
      <c r="Q289" s="92"/>
    </row>
    <row r="290" spans="4:17" x14ac:dyDescent="0.2">
      <c r="D290" s="47"/>
      <c r="E290" s="47"/>
      <c r="Q290" s="92"/>
    </row>
    <row r="291" spans="4:17" x14ac:dyDescent="0.2">
      <c r="D291" s="47"/>
      <c r="E291" s="47"/>
      <c r="Q291" s="92"/>
    </row>
    <row r="292" spans="4:17" x14ac:dyDescent="0.2">
      <c r="D292" s="47"/>
      <c r="E292" s="47"/>
      <c r="Q292" s="92"/>
    </row>
    <row r="293" spans="4:17" x14ac:dyDescent="0.2">
      <c r="D293" s="47"/>
      <c r="E293" s="47"/>
      <c r="Q293" s="92"/>
    </row>
    <row r="294" spans="4:17" x14ac:dyDescent="0.2">
      <c r="D294" s="47"/>
      <c r="E294" s="47"/>
      <c r="Q294" s="92"/>
    </row>
    <row r="295" spans="4:17" x14ac:dyDescent="0.2">
      <c r="D295" s="47"/>
      <c r="E295" s="47"/>
      <c r="Q295" s="92"/>
    </row>
    <row r="296" spans="4:17" x14ac:dyDescent="0.2">
      <c r="D296" s="47"/>
      <c r="E296" s="47"/>
      <c r="Q296" s="92"/>
    </row>
    <row r="297" spans="4:17" x14ac:dyDescent="0.2">
      <c r="D297" s="47"/>
      <c r="E297" s="47"/>
      <c r="Q297" s="92"/>
    </row>
    <row r="298" spans="4:17" x14ac:dyDescent="0.2">
      <c r="D298" s="47"/>
      <c r="E298" s="47"/>
      <c r="Q298" s="92"/>
    </row>
    <row r="299" spans="4:17" x14ac:dyDescent="0.2">
      <c r="D299" s="47"/>
      <c r="E299" s="47"/>
      <c r="Q299" s="92"/>
    </row>
    <row r="300" spans="4:17" x14ac:dyDescent="0.2">
      <c r="D300" s="47"/>
      <c r="E300" s="47"/>
      <c r="Q300" s="92"/>
    </row>
    <row r="301" spans="4:17" x14ac:dyDescent="0.2">
      <c r="D301" s="47"/>
      <c r="E301" s="47"/>
      <c r="Q301" s="92"/>
    </row>
    <row r="302" spans="4:17" x14ac:dyDescent="0.2">
      <c r="D302" s="47"/>
      <c r="E302" s="47"/>
      <c r="Q302" s="92"/>
    </row>
    <row r="303" spans="4:17" x14ac:dyDescent="0.2">
      <c r="D303" s="47"/>
      <c r="E303" s="47"/>
      <c r="Q303" s="92"/>
    </row>
    <row r="304" spans="4:17" x14ac:dyDescent="0.2">
      <c r="D304" s="47"/>
      <c r="E304" s="47"/>
      <c r="Q304" s="92"/>
    </row>
    <row r="305" spans="4:17" x14ac:dyDescent="0.2">
      <c r="D305" s="47"/>
      <c r="E305" s="47"/>
      <c r="Q305" s="92"/>
    </row>
    <row r="306" spans="4:17" x14ac:dyDescent="0.2">
      <c r="D306" s="47"/>
      <c r="E306" s="47"/>
      <c r="Q306" s="92"/>
    </row>
    <row r="307" spans="4:17" x14ac:dyDescent="0.2">
      <c r="D307" s="47"/>
      <c r="E307" s="47"/>
      <c r="Q307" s="92"/>
    </row>
    <row r="308" spans="4:17" x14ac:dyDescent="0.2">
      <c r="D308" s="47"/>
      <c r="E308" s="47"/>
      <c r="Q308" s="92"/>
    </row>
    <row r="309" spans="4:17" x14ac:dyDescent="0.2">
      <c r="D309" s="47"/>
      <c r="E309" s="47"/>
      <c r="Q309" s="92"/>
    </row>
    <row r="310" spans="4:17" x14ac:dyDescent="0.2">
      <c r="D310" s="47"/>
      <c r="E310" s="47"/>
      <c r="Q310" s="92"/>
    </row>
    <row r="311" spans="4:17" x14ac:dyDescent="0.2">
      <c r="D311" s="47"/>
      <c r="E311" s="47"/>
      <c r="Q311" s="92"/>
    </row>
    <row r="312" spans="4:17" x14ac:dyDescent="0.2">
      <c r="D312" s="47"/>
      <c r="E312" s="47"/>
      <c r="Q312" s="92"/>
    </row>
    <row r="313" spans="4:17" x14ac:dyDescent="0.2">
      <c r="D313" s="47"/>
      <c r="E313" s="47"/>
      <c r="Q313" s="92"/>
    </row>
    <row r="314" spans="4:17" x14ac:dyDescent="0.2">
      <c r="D314" s="47"/>
      <c r="E314" s="47"/>
      <c r="Q314" s="92"/>
    </row>
    <row r="315" spans="4:17" x14ac:dyDescent="0.2">
      <c r="D315" s="47"/>
      <c r="E315" s="47"/>
      <c r="Q315" s="92"/>
    </row>
    <row r="316" spans="4:17" x14ac:dyDescent="0.2">
      <c r="D316" s="47"/>
      <c r="E316" s="47"/>
      <c r="Q316" s="92"/>
    </row>
    <row r="317" spans="4:17" x14ac:dyDescent="0.2">
      <c r="D317" s="47"/>
      <c r="E317" s="47"/>
      <c r="Q317" s="92"/>
    </row>
    <row r="318" spans="4:17" x14ac:dyDescent="0.2">
      <c r="D318" s="47"/>
      <c r="E318" s="47"/>
      <c r="Q318" s="92"/>
    </row>
    <row r="319" spans="4:17" x14ac:dyDescent="0.2">
      <c r="D319" s="47"/>
      <c r="E319" s="47"/>
      <c r="Q319" s="92"/>
    </row>
    <row r="320" spans="4:17" x14ac:dyDescent="0.2">
      <c r="D320" s="47"/>
      <c r="E320" s="47"/>
      <c r="Q320" s="92"/>
    </row>
    <row r="321" spans="4:17" x14ac:dyDescent="0.2">
      <c r="D321" s="47"/>
      <c r="E321" s="47"/>
      <c r="Q321" s="92"/>
    </row>
    <row r="322" spans="4:17" x14ac:dyDescent="0.2">
      <c r="D322" s="47"/>
      <c r="E322" s="47"/>
      <c r="Q322" s="92"/>
    </row>
    <row r="323" spans="4:17" x14ac:dyDescent="0.2">
      <c r="D323" s="47"/>
      <c r="E323" s="47"/>
      <c r="Q323" s="92"/>
    </row>
    <row r="324" spans="4:17" x14ac:dyDescent="0.2">
      <c r="D324" s="47"/>
      <c r="E324" s="47"/>
      <c r="Q324" s="92"/>
    </row>
    <row r="325" spans="4:17" x14ac:dyDescent="0.2">
      <c r="D325" s="47"/>
      <c r="E325" s="47"/>
      <c r="Q325" s="92"/>
    </row>
    <row r="326" spans="4:17" x14ac:dyDescent="0.2">
      <c r="D326" s="47"/>
      <c r="E326" s="47"/>
      <c r="Q326" s="92"/>
    </row>
    <row r="327" spans="4:17" x14ac:dyDescent="0.2">
      <c r="D327" s="47"/>
      <c r="E327" s="47"/>
      <c r="Q327" s="92"/>
    </row>
    <row r="328" spans="4:17" x14ac:dyDescent="0.2">
      <c r="D328" s="47"/>
      <c r="E328" s="47"/>
      <c r="Q328" s="92"/>
    </row>
    <row r="329" spans="4:17" x14ac:dyDescent="0.2">
      <c r="D329" s="47"/>
      <c r="E329" s="47"/>
      <c r="Q329" s="92"/>
    </row>
    <row r="330" spans="4:17" x14ac:dyDescent="0.2">
      <c r="D330" s="47"/>
      <c r="E330" s="47"/>
      <c r="Q330" s="92"/>
    </row>
    <row r="331" spans="4:17" x14ac:dyDescent="0.2">
      <c r="D331" s="47"/>
      <c r="E331" s="47"/>
      <c r="Q331" s="92"/>
    </row>
    <row r="332" spans="4:17" x14ac:dyDescent="0.2">
      <c r="D332" s="47"/>
      <c r="E332" s="47"/>
      <c r="Q332" s="92"/>
    </row>
    <row r="333" spans="4:17" x14ac:dyDescent="0.2">
      <c r="D333" s="47"/>
      <c r="E333" s="47"/>
      <c r="Q333" s="92"/>
    </row>
    <row r="334" spans="4:17" x14ac:dyDescent="0.2">
      <c r="D334" s="47"/>
      <c r="E334" s="47"/>
      <c r="Q334" s="92"/>
    </row>
    <row r="335" spans="4:17" x14ac:dyDescent="0.2">
      <c r="D335" s="47"/>
      <c r="E335" s="47"/>
      <c r="Q335" s="92"/>
    </row>
    <row r="336" spans="4:17" x14ac:dyDescent="0.2">
      <c r="D336" s="47"/>
      <c r="E336" s="47"/>
      <c r="Q336" s="92"/>
    </row>
    <row r="337" spans="4:17" x14ac:dyDescent="0.2">
      <c r="D337" s="47"/>
      <c r="E337" s="47"/>
      <c r="Q337" s="92"/>
    </row>
    <row r="338" spans="4:17" x14ac:dyDescent="0.2">
      <c r="D338" s="47"/>
      <c r="E338" s="47"/>
      <c r="Q338" s="92"/>
    </row>
    <row r="339" spans="4:17" x14ac:dyDescent="0.2">
      <c r="D339" s="47"/>
      <c r="E339" s="47"/>
      <c r="Q339" s="92"/>
    </row>
    <row r="340" spans="4:17" x14ac:dyDescent="0.2">
      <c r="D340" s="47"/>
      <c r="E340" s="47"/>
      <c r="Q340" s="92"/>
    </row>
    <row r="341" spans="4:17" x14ac:dyDescent="0.2">
      <c r="D341" s="47"/>
      <c r="E341" s="47"/>
      <c r="Q341" s="92"/>
    </row>
    <row r="342" spans="4:17" x14ac:dyDescent="0.2">
      <c r="D342" s="47"/>
      <c r="E342" s="47"/>
      <c r="Q342" s="92"/>
    </row>
    <row r="343" spans="4:17" x14ac:dyDescent="0.2">
      <c r="D343" s="47"/>
      <c r="E343" s="47"/>
      <c r="Q343" s="92"/>
    </row>
    <row r="344" spans="4:17" x14ac:dyDescent="0.2">
      <c r="D344" s="47"/>
      <c r="E344" s="47"/>
      <c r="Q344" s="92"/>
    </row>
    <row r="345" spans="4:17" x14ac:dyDescent="0.2">
      <c r="D345" s="47"/>
      <c r="E345" s="47"/>
      <c r="Q345" s="92"/>
    </row>
    <row r="346" spans="4:17" x14ac:dyDescent="0.2">
      <c r="D346" s="47"/>
      <c r="E346" s="47"/>
      <c r="Q346" s="92"/>
    </row>
    <row r="347" spans="4:17" x14ac:dyDescent="0.2">
      <c r="D347" s="47"/>
      <c r="E347" s="47"/>
      <c r="Q347" s="92"/>
    </row>
    <row r="348" spans="4:17" x14ac:dyDescent="0.2">
      <c r="D348" s="47"/>
      <c r="E348" s="47"/>
      <c r="Q348" s="92"/>
    </row>
    <row r="349" spans="4:17" x14ac:dyDescent="0.2">
      <c r="D349" s="47"/>
      <c r="E349" s="47"/>
      <c r="Q349" s="92"/>
    </row>
    <row r="350" spans="4:17" x14ac:dyDescent="0.2">
      <c r="D350" s="47"/>
      <c r="E350" s="47"/>
      <c r="Q350" s="92"/>
    </row>
    <row r="351" spans="4:17" x14ac:dyDescent="0.2">
      <c r="D351" s="47"/>
      <c r="E351" s="47"/>
      <c r="Q351" s="92"/>
    </row>
    <row r="352" spans="4:17" x14ac:dyDescent="0.2">
      <c r="D352" s="47"/>
      <c r="E352" s="47"/>
      <c r="Q352" s="92"/>
    </row>
    <row r="353" spans="4:17" x14ac:dyDescent="0.2">
      <c r="D353" s="47"/>
      <c r="E353" s="47"/>
      <c r="Q353" s="92"/>
    </row>
    <row r="354" spans="4:17" x14ac:dyDescent="0.2">
      <c r="D354" s="47"/>
      <c r="E354" s="47"/>
      <c r="Q354" s="92"/>
    </row>
    <row r="355" spans="4:17" x14ac:dyDescent="0.2">
      <c r="D355" s="47"/>
      <c r="E355" s="47"/>
      <c r="Q355" s="92"/>
    </row>
    <row r="356" spans="4:17" x14ac:dyDescent="0.2">
      <c r="D356" s="47"/>
      <c r="E356" s="47"/>
      <c r="Q356" s="92"/>
    </row>
    <row r="357" spans="4:17" x14ac:dyDescent="0.2">
      <c r="D357" s="47"/>
      <c r="E357" s="47"/>
      <c r="Q357" s="92"/>
    </row>
    <row r="358" spans="4:17" x14ac:dyDescent="0.2">
      <c r="D358" s="47"/>
      <c r="E358" s="47"/>
      <c r="Q358" s="92"/>
    </row>
    <row r="359" spans="4:17" x14ac:dyDescent="0.2">
      <c r="D359" s="47"/>
      <c r="E359" s="47"/>
      <c r="Q359" s="92"/>
    </row>
    <row r="360" spans="4:17" x14ac:dyDescent="0.2">
      <c r="D360" s="47"/>
      <c r="E360" s="47"/>
      <c r="Q360" s="92"/>
    </row>
    <row r="361" spans="4:17" x14ac:dyDescent="0.2">
      <c r="D361" s="47"/>
      <c r="E361" s="47"/>
      <c r="Q361" s="92"/>
    </row>
    <row r="362" spans="4:17" x14ac:dyDescent="0.2">
      <c r="D362" s="47"/>
      <c r="E362" s="47"/>
      <c r="Q362" s="92"/>
    </row>
    <row r="363" spans="4:17" x14ac:dyDescent="0.2">
      <c r="D363" s="47"/>
      <c r="E363" s="47"/>
      <c r="Q363" s="92"/>
    </row>
    <row r="364" spans="4:17" x14ac:dyDescent="0.2">
      <c r="D364" s="47"/>
      <c r="E364" s="47"/>
      <c r="Q364" s="92"/>
    </row>
    <row r="365" spans="4:17" x14ac:dyDescent="0.2">
      <c r="D365" s="47"/>
      <c r="E365" s="47"/>
      <c r="Q365" s="92"/>
    </row>
    <row r="366" spans="4:17" x14ac:dyDescent="0.2">
      <c r="D366" s="47"/>
      <c r="E366" s="47"/>
      <c r="Q366" s="92"/>
    </row>
    <row r="367" spans="4:17" x14ac:dyDescent="0.2">
      <c r="D367" s="47"/>
      <c r="E367" s="47"/>
      <c r="Q367" s="92"/>
    </row>
    <row r="368" spans="4:17" x14ac:dyDescent="0.2">
      <c r="D368" s="47"/>
      <c r="E368" s="47"/>
      <c r="Q368" s="92"/>
    </row>
    <row r="369" spans="4:17" x14ac:dyDescent="0.2">
      <c r="D369" s="47"/>
      <c r="E369" s="47"/>
      <c r="Q369" s="92"/>
    </row>
    <row r="370" spans="4:17" x14ac:dyDescent="0.2">
      <c r="D370" s="47"/>
      <c r="E370" s="47"/>
      <c r="Q370" s="92"/>
    </row>
    <row r="371" spans="4:17" x14ac:dyDescent="0.2">
      <c r="D371" s="47"/>
      <c r="E371" s="47"/>
      <c r="Q371" s="92"/>
    </row>
    <row r="372" spans="4:17" x14ac:dyDescent="0.2">
      <c r="D372" s="47"/>
      <c r="E372" s="47"/>
      <c r="Q372" s="92"/>
    </row>
    <row r="373" spans="4:17" x14ac:dyDescent="0.2">
      <c r="D373" s="47"/>
      <c r="E373" s="47"/>
      <c r="Q373" s="92"/>
    </row>
    <row r="374" spans="4:17" x14ac:dyDescent="0.2">
      <c r="D374" s="47"/>
      <c r="E374" s="47"/>
      <c r="Q374" s="92"/>
    </row>
    <row r="375" spans="4:17" x14ac:dyDescent="0.2">
      <c r="D375" s="47"/>
      <c r="E375" s="47"/>
      <c r="Q375" s="92"/>
    </row>
    <row r="376" spans="4:17" x14ac:dyDescent="0.2">
      <c r="D376" s="47"/>
      <c r="E376" s="47"/>
      <c r="Q376" s="92"/>
    </row>
    <row r="377" spans="4:17" x14ac:dyDescent="0.2">
      <c r="D377" s="47"/>
      <c r="E377" s="47"/>
      <c r="Q377" s="92"/>
    </row>
    <row r="378" spans="4:17" x14ac:dyDescent="0.2">
      <c r="D378" s="47"/>
      <c r="E378" s="47"/>
      <c r="Q378" s="92"/>
    </row>
    <row r="379" spans="4:17" x14ac:dyDescent="0.2">
      <c r="D379" s="47"/>
      <c r="E379" s="47"/>
      <c r="Q379" s="92"/>
    </row>
    <row r="380" spans="4:17" x14ac:dyDescent="0.2">
      <c r="D380" s="47"/>
      <c r="E380" s="47"/>
      <c r="Q380" s="92"/>
    </row>
    <row r="381" spans="4:17" x14ac:dyDescent="0.2">
      <c r="D381" s="47"/>
      <c r="E381" s="47"/>
      <c r="Q381" s="92"/>
    </row>
    <row r="382" spans="4:17" x14ac:dyDescent="0.2">
      <c r="D382" s="47"/>
      <c r="E382" s="47"/>
      <c r="Q382" s="92"/>
    </row>
    <row r="383" spans="4:17" x14ac:dyDescent="0.2">
      <c r="D383" s="47"/>
      <c r="E383" s="47"/>
      <c r="Q383" s="92"/>
    </row>
    <row r="384" spans="4:17" x14ac:dyDescent="0.2">
      <c r="D384" s="47"/>
      <c r="E384" s="47"/>
      <c r="Q384" s="92"/>
    </row>
    <row r="385" spans="4:17" x14ac:dyDescent="0.2">
      <c r="D385" s="47"/>
      <c r="E385" s="47"/>
      <c r="Q385" s="92"/>
    </row>
    <row r="386" spans="4:17" x14ac:dyDescent="0.2">
      <c r="D386" s="47"/>
      <c r="E386" s="47"/>
      <c r="Q386" s="92"/>
    </row>
    <row r="387" spans="4:17" x14ac:dyDescent="0.2">
      <c r="D387" s="47"/>
      <c r="E387" s="47"/>
      <c r="Q387" s="92"/>
    </row>
    <row r="388" spans="4:17" x14ac:dyDescent="0.2">
      <c r="D388" s="47"/>
      <c r="E388" s="47"/>
      <c r="Q388" s="92"/>
    </row>
    <row r="389" spans="4:17" x14ac:dyDescent="0.2">
      <c r="D389" s="47"/>
      <c r="E389" s="47"/>
      <c r="Q389" s="92"/>
    </row>
    <row r="390" spans="4:17" x14ac:dyDescent="0.2">
      <c r="D390" s="47"/>
      <c r="E390" s="47"/>
      <c r="Q390" s="92"/>
    </row>
    <row r="391" spans="4:17" x14ac:dyDescent="0.2">
      <c r="D391" s="47"/>
      <c r="E391" s="47"/>
      <c r="Q391" s="92"/>
    </row>
    <row r="392" spans="4:17" x14ac:dyDescent="0.2">
      <c r="D392" s="47"/>
      <c r="E392" s="47"/>
      <c r="Q392" s="92"/>
    </row>
    <row r="393" spans="4:17" x14ac:dyDescent="0.2">
      <c r="D393" s="47"/>
      <c r="E393" s="47"/>
      <c r="Q393" s="92"/>
    </row>
    <row r="394" spans="4:17" x14ac:dyDescent="0.2">
      <c r="D394" s="47"/>
      <c r="E394" s="47"/>
      <c r="Q394" s="92"/>
    </row>
    <row r="395" spans="4:17" x14ac:dyDescent="0.2">
      <c r="D395" s="47"/>
      <c r="E395" s="47"/>
      <c r="Q395" s="92"/>
    </row>
    <row r="396" spans="4:17" x14ac:dyDescent="0.2">
      <c r="D396" s="47"/>
      <c r="E396" s="47"/>
      <c r="Q396" s="92"/>
    </row>
    <row r="397" spans="4:17" x14ac:dyDescent="0.2">
      <c r="D397" s="47"/>
      <c r="E397" s="47"/>
      <c r="Q397" s="92"/>
    </row>
    <row r="398" spans="4:17" x14ac:dyDescent="0.2">
      <c r="D398" s="47"/>
      <c r="E398" s="47"/>
      <c r="Q398" s="92"/>
    </row>
    <row r="399" spans="4:17" x14ac:dyDescent="0.2">
      <c r="D399" s="47"/>
      <c r="E399" s="47"/>
      <c r="Q399" s="92"/>
    </row>
    <row r="400" spans="4:17" x14ac:dyDescent="0.2">
      <c r="D400" s="47"/>
      <c r="E400" s="47"/>
      <c r="Q400" s="92"/>
    </row>
    <row r="401" spans="4:17" x14ac:dyDescent="0.2">
      <c r="D401" s="47"/>
      <c r="E401" s="47"/>
      <c r="Q401" s="92"/>
    </row>
    <row r="402" spans="4:17" x14ac:dyDescent="0.2">
      <c r="Q402" s="92"/>
    </row>
    <row r="403" spans="4:17" x14ac:dyDescent="0.2">
      <c r="Q403" s="92"/>
    </row>
    <row r="404" spans="4:17" x14ac:dyDescent="0.2">
      <c r="Q404" s="92"/>
    </row>
    <row r="405" spans="4:17" x14ac:dyDescent="0.2">
      <c r="Q405" s="92"/>
    </row>
    <row r="406" spans="4:17" x14ac:dyDescent="0.2">
      <c r="Q406" s="92"/>
    </row>
    <row r="407" spans="4:17" x14ac:dyDescent="0.2">
      <c r="Q407" s="92"/>
    </row>
    <row r="408" spans="4:17" x14ac:dyDescent="0.2">
      <c r="Q408" s="92"/>
    </row>
    <row r="409" spans="4:17" x14ac:dyDescent="0.2">
      <c r="Q409" s="92"/>
    </row>
    <row r="410" spans="4:17" x14ac:dyDescent="0.2">
      <c r="Q410" s="92"/>
    </row>
    <row r="411" spans="4:17" x14ac:dyDescent="0.2">
      <c r="Q411" s="92"/>
    </row>
  </sheetData>
  <conditionalFormatting sqref="B8:B17 B20:B44">
    <cfRule type="cellIs" dxfId="2" priority="4" stopIfTrue="1" operator="equal">
      <formula>"Adjustment to Income/Expense/Rate Base:"</formula>
    </cfRule>
  </conditionalFormatting>
  <conditionalFormatting sqref="B18:B19">
    <cfRule type="cellIs" dxfId="1" priority="2" stopIfTrue="1" operator="equal">
      <formula>"Adjustment to Income/Expense/Rate Base:"</formula>
    </cfRule>
  </conditionalFormatting>
  <conditionalFormatting sqref="K1">
    <cfRule type="cellIs" dxfId="0" priority="1" stopIfTrue="1" operator="equal">
      <formula>"x.x"</formula>
    </cfRule>
  </conditionalFormatting>
  <dataValidations count="3">
    <dataValidation type="list" errorStyle="warning" allowBlank="1" showInputMessage="1" showErrorMessage="1" errorTitle="FERC ACCOUNT" error="This FERC Account is not included in the drop-down list. Is this the account you want to use?" sqref="D44:E47 WVL983087:WVM983090 WLP983087:WLQ983090 WBT983087:WBU983090 VRX983087:VRY983090 VIB983087:VIC983090 UYF983087:UYG983090 UOJ983087:UOK983090 UEN983087:UEO983090 TUR983087:TUS983090 TKV983087:TKW983090 TAZ983087:TBA983090 SRD983087:SRE983090 SHH983087:SHI983090 RXL983087:RXM983090 RNP983087:RNQ983090 RDT983087:RDU983090 QTX983087:QTY983090 QKB983087:QKC983090 QAF983087:QAG983090 PQJ983087:PQK983090 PGN983087:PGO983090 OWR983087:OWS983090 OMV983087:OMW983090 OCZ983087:ODA983090 NTD983087:NTE983090 NJH983087:NJI983090 MZL983087:MZM983090 MPP983087:MPQ983090 MFT983087:MFU983090 LVX983087:LVY983090 LMB983087:LMC983090 LCF983087:LCG983090 KSJ983087:KSK983090 KIN983087:KIO983090 JYR983087:JYS983090 JOV983087:JOW983090 JEZ983087:JFA983090 IVD983087:IVE983090 ILH983087:ILI983090 IBL983087:IBM983090 HRP983087:HRQ983090 HHT983087:HHU983090 GXX983087:GXY983090 GOB983087:GOC983090 GEF983087:GEG983090 FUJ983087:FUK983090 FKN983087:FKO983090 FAR983087:FAS983090 EQV983087:EQW983090 EGZ983087:EHA983090 DXD983087:DXE983090 DNH983087:DNI983090 DDL983087:DDM983090 CTP983087:CTQ983090 CJT983087:CJU983090 BZX983087:BZY983090 BQB983087:BQC983090 BGF983087:BGG983090 AWJ983087:AWK983090 AMN983087:AMO983090 ACR983087:ACS983090 SV983087:SW983090 IZ983087:JA983090 D983084:E983087 WVL917551:WVM917554 WLP917551:WLQ917554 WBT917551:WBU917554 VRX917551:VRY917554 VIB917551:VIC917554 UYF917551:UYG917554 UOJ917551:UOK917554 UEN917551:UEO917554 TUR917551:TUS917554 TKV917551:TKW917554 TAZ917551:TBA917554 SRD917551:SRE917554 SHH917551:SHI917554 RXL917551:RXM917554 RNP917551:RNQ917554 RDT917551:RDU917554 QTX917551:QTY917554 QKB917551:QKC917554 QAF917551:QAG917554 PQJ917551:PQK917554 PGN917551:PGO917554 OWR917551:OWS917554 OMV917551:OMW917554 OCZ917551:ODA917554 NTD917551:NTE917554 NJH917551:NJI917554 MZL917551:MZM917554 MPP917551:MPQ917554 MFT917551:MFU917554 LVX917551:LVY917554 LMB917551:LMC917554 LCF917551:LCG917554 KSJ917551:KSK917554 KIN917551:KIO917554 JYR917551:JYS917554 JOV917551:JOW917554 JEZ917551:JFA917554 IVD917551:IVE917554 ILH917551:ILI917554 IBL917551:IBM917554 HRP917551:HRQ917554 HHT917551:HHU917554 GXX917551:GXY917554 GOB917551:GOC917554 GEF917551:GEG917554 FUJ917551:FUK917554 FKN917551:FKO917554 FAR917551:FAS917554 EQV917551:EQW917554 EGZ917551:EHA917554 DXD917551:DXE917554 DNH917551:DNI917554 DDL917551:DDM917554 CTP917551:CTQ917554 CJT917551:CJU917554 BZX917551:BZY917554 BQB917551:BQC917554 BGF917551:BGG917554 AWJ917551:AWK917554 AMN917551:AMO917554 ACR917551:ACS917554 SV917551:SW917554 IZ917551:JA917554 D917548:E917551 WVL852015:WVM852018 WLP852015:WLQ852018 WBT852015:WBU852018 VRX852015:VRY852018 VIB852015:VIC852018 UYF852015:UYG852018 UOJ852015:UOK852018 UEN852015:UEO852018 TUR852015:TUS852018 TKV852015:TKW852018 TAZ852015:TBA852018 SRD852015:SRE852018 SHH852015:SHI852018 RXL852015:RXM852018 RNP852015:RNQ852018 RDT852015:RDU852018 QTX852015:QTY852018 QKB852015:QKC852018 QAF852015:QAG852018 PQJ852015:PQK852018 PGN852015:PGO852018 OWR852015:OWS852018 OMV852015:OMW852018 OCZ852015:ODA852018 NTD852015:NTE852018 NJH852015:NJI852018 MZL852015:MZM852018 MPP852015:MPQ852018 MFT852015:MFU852018 LVX852015:LVY852018 LMB852015:LMC852018 LCF852015:LCG852018 KSJ852015:KSK852018 KIN852015:KIO852018 JYR852015:JYS852018 JOV852015:JOW852018 JEZ852015:JFA852018 IVD852015:IVE852018 ILH852015:ILI852018 IBL852015:IBM852018 HRP852015:HRQ852018 HHT852015:HHU852018 GXX852015:GXY852018 GOB852015:GOC852018 GEF852015:GEG852018 FUJ852015:FUK852018 FKN852015:FKO852018 FAR852015:FAS852018 EQV852015:EQW852018 EGZ852015:EHA852018 DXD852015:DXE852018 DNH852015:DNI852018 DDL852015:DDM852018 CTP852015:CTQ852018 CJT852015:CJU852018 BZX852015:BZY852018 BQB852015:BQC852018 BGF852015:BGG852018 AWJ852015:AWK852018 AMN852015:AMO852018 ACR852015:ACS852018 SV852015:SW852018 IZ852015:JA852018 D852012:E852015 WVL786479:WVM786482 WLP786479:WLQ786482 WBT786479:WBU786482 VRX786479:VRY786482 VIB786479:VIC786482 UYF786479:UYG786482 UOJ786479:UOK786482 UEN786479:UEO786482 TUR786479:TUS786482 TKV786479:TKW786482 TAZ786479:TBA786482 SRD786479:SRE786482 SHH786479:SHI786482 RXL786479:RXM786482 RNP786479:RNQ786482 RDT786479:RDU786482 QTX786479:QTY786482 QKB786479:QKC786482 QAF786479:QAG786482 PQJ786479:PQK786482 PGN786479:PGO786482 OWR786479:OWS786482 OMV786479:OMW786482 OCZ786479:ODA786482 NTD786479:NTE786482 NJH786479:NJI786482 MZL786479:MZM786482 MPP786479:MPQ786482 MFT786479:MFU786482 LVX786479:LVY786482 LMB786479:LMC786482 LCF786479:LCG786482 KSJ786479:KSK786482 KIN786479:KIO786482 JYR786479:JYS786482 JOV786479:JOW786482 JEZ786479:JFA786482 IVD786479:IVE786482 ILH786479:ILI786482 IBL786479:IBM786482 HRP786479:HRQ786482 HHT786479:HHU786482 GXX786479:GXY786482 GOB786479:GOC786482 GEF786479:GEG786482 FUJ786479:FUK786482 FKN786479:FKO786482 FAR786479:FAS786482 EQV786479:EQW786482 EGZ786479:EHA786482 DXD786479:DXE786482 DNH786479:DNI786482 DDL786479:DDM786482 CTP786479:CTQ786482 CJT786479:CJU786482 BZX786479:BZY786482 BQB786479:BQC786482 BGF786479:BGG786482 AWJ786479:AWK786482 AMN786479:AMO786482 ACR786479:ACS786482 SV786479:SW786482 IZ786479:JA786482 D786476:E786479 WVL720943:WVM720946 WLP720943:WLQ720946 WBT720943:WBU720946 VRX720943:VRY720946 VIB720943:VIC720946 UYF720943:UYG720946 UOJ720943:UOK720946 UEN720943:UEO720946 TUR720943:TUS720946 TKV720943:TKW720946 TAZ720943:TBA720946 SRD720943:SRE720946 SHH720943:SHI720946 RXL720943:RXM720946 RNP720943:RNQ720946 RDT720943:RDU720946 QTX720943:QTY720946 QKB720943:QKC720946 QAF720943:QAG720946 PQJ720943:PQK720946 PGN720943:PGO720946 OWR720943:OWS720946 OMV720943:OMW720946 OCZ720943:ODA720946 NTD720943:NTE720946 NJH720943:NJI720946 MZL720943:MZM720946 MPP720943:MPQ720946 MFT720943:MFU720946 LVX720943:LVY720946 LMB720943:LMC720946 LCF720943:LCG720946 KSJ720943:KSK720946 KIN720943:KIO720946 JYR720943:JYS720946 JOV720943:JOW720946 JEZ720943:JFA720946 IVD720943:IVE720946 ILH720943:ILI720946 IBL720943:IBM720946 HRP720943:HRQ720946 HHT720943:HHU720946 GXX720943:GXY720946 GOB720943:GOC720946 GEF720943:GEG720946 FUJ720943:FUK720946 FKN720943:FKO720946 FAR720943:FAS720946 EQV720943:EQW720946 EGZ720943:EHA720946 DXD720943:DXE720946 DNH720943:DNI720946 DDL720943:DDM720946 CTP720943:CTQ720946 CJT720943:CJU720946 BZX720943:BZY720946 BQB720943:BQC720946 BGF720943:BGG720946 AWJ720943:AWK720946 AMN720943:AMO720946 ACR720943:ACS720946 SV720943:SW720946 IZ720943:JA720946 D720940:E720943 WVL655407:WVM655410 WLP655407:WLQ655410 WBT655407:WBU655410 VRX655407:VRY655410 VIB655407:VIC655410 UYF655407:UYG655410 UOJ655407:UOK655410 UEN655407:UEO655410 TUR655407:TUS655410 TKV655407:TKW655410 TAZ655407:TBA655410 SRD655407:SRE655410 SHH655407:SHI655410 RXL655407:RXM655410 RNP655407:RNQ655410 RDT655407:RDU655410 QTX655407:QTY655410 QKB655407:QKC655410 QAF655407:QAG655410 PQJ655407:PQK655410 PGN655407:PGO655410 OWR655407:OWS655410 OMV655407:OMW655410 OCZ655407:ODA655410 NTD655407:NTE655410 NJH655407:NJI655410 MZL655407:MZM655410 MPP655407:MPQ655410 MFT655407:MFU655410 LVX655407:LVY655410 LMB655407:LMC655410 LCF655407:LCG655410 KSJ655407:KSK655410 KIN655407:KIO655410 JYR655407:JYS655410 JOV655407:JOW655410 JEZ655407:JFA655410 IVD655407:IVE655410 ILH655407:ILI655410 IBL655407:IBM655410 HRP655407:HRQ655410 HHT655407:HHU655410 GXX655407:GXY655410 GOB655407:GOC655410 GEF655407:GEG655410 FUJ655407:FUK655410 FKN655407:FKO655410 FAR655407:FAS655410 EQV655407:EQW655410 EGZ655407:EHA655410 DXD655407:DXE655410 DNH655407:DNI655410 DDL655407:DDM655410 CTP655407:CTQ655410 CJT655407:CJU655410 BZX655407:BZY655410 BQB655407:BQC655410 BGF655407:BGG655410 AWJ655407:AWK655410 AMN655407:AMO655410 ACR655407:ACS655410 SV655407:SW655410 IZ655407:JA655410 D655404:E655407 WVL589871:WVM589874 WLP589871:WLQ589874 WBT589871:WBU589874 VRX589871:VRY589874 VIB589871:VIC589874 UYF589871:UYG589874 UOJ589871:UOK589874 UEN589871:UEO589874 TUR589871:TUS589874 TKV589871:TKW589874 TAZ589871:TBA589874 SRD589871:SRE589874 SHH589871:SHI589874 RXL589871:RXM589874 RNP589871:RNQ589874 RDT589871:RDU589874 QTX589871:QTY589874 QKB589871:QKC589874 QAF589871:QAG589874 PQJ589871:PQK589874 PGN589871:PGO589874 OWR589871:OWS589874 OMV589871:OMW589874 OCZ589871:ODA589874 NTD589871:NTE589874 NJH589871:NJI589874 MZL589871:MZM589874 MPP589871:MPQ589874 MFT589871:MFU589874 LVX589871:LVY589874 LMB589871:LMC589874 LCF589871:LCG589874 KSJ589871:KSK589874 KIN589871:KIO589874 JYR589871:JYS589874 JOV589871:JOW589874 JEZ589871:JFA589874 IVD589871:IVE589874 ILH589871:ILI589874 IBL589871:IBM589874 HRP589871:HRQ589874 HHT589871:HHU589874 GXX589871:GXY589874 GOB589871:GOC589874 GEF589871:GEG589874 FUJ589871:FUK589874 FKN589871:FKO589874 FAR589871:FAS589874 EQV589871:EQW589874 EGZ589871:EHA589874 DXD589871:DXE589874 DNH589871:DNI589874 DDL589871:DDM589874 CTP589871:CTQ589874 CJT589871:CJU589874 BZX589871:BZY589874 BQB589871:BQC589874 BGF589871:BGG589874 AWJ589871:AWK589874 AMN589871:AMO589874 ACR589871:ACS589874 SV589871:SW589874 IZ589871:JA589874 D589868:E589871 WVL524335:WVM524338 WLP524335:WLQ524338 WBT524335:WBU524338 VRX524335:VRY524338 VIB524335:VIC524338 UYF524335:UYG524338 UOJ524335:UOK524338 UEN524335:UEO524338 TUR524335:TUS524338 TKV524335:TKW524338 TAZ524335:TBA524338 SRD524335:SRE524338 SHH524335:SHI524338 RXL524335:RXM524338 RNP524335:RNQ524338 RDT524335:RDU524338 QTX524335:QTY524338 QKB524335:QKC524338 QAF524335:QAG524338 PQJ524335:PQK524338 PGN524335:PGO524338 OWR524335:OWS524338 OMV524335:OMW524338 OCZ524335:ODA524338 NTD524335:NTE524338 NJH524335:NJI524338 MZL524335:MZM524338 MPP524335:MPQ524338 MFT524335:MFU524338 LVX524335:LVY524338 LMB524335:LMC524338 LCF524335:LCG524338 KSJ524335:KSK524338 KIN524335:KIO524338 JYR524335:JYS524338 JOV524335:JOW524338 JEZ524335:JFA524338 IVD524335:IVE524338 ILH524335:ILI524338 IBL524335:IBM524338 HRP524335:HRQ524338 HHT524335:HHU524338 GXX524335:GXY524338 GOB524335:GOC524338 GEF524335:GEG524338 FUJ524335:FUK524338 FKN524335:FKO524338 FAR524335:FAS524338 EQV524335:EQW524338 EGZ524335:EHA524338 DXD524335:DXE524338 DNH524335:DNI524338 DDL524335:DDM524338 CTP524335:CTQ524338 CJT524335:CJU524338 BZX524335:BZY524338 BQB524335:BQC524338 BGF524335:BGG524338 AWJ524335:AWK524338 AMN524335:AMO524338 ACR524335:ACS524338 SV524335:SW524338 IZ524335:JA524338 D524332:E524335 WVL458799:WVM458802 WLP458799:WLQ458802 WBT458799:WBU458802 VRX458799:VRY458802 VIB458799:VIC458802 UYF458799:UYG458802 UOJ458799:UOK458802 UEN458799:UEO458802 TUR458799:TUS458802 TKV458799:TKW458802 TAZ458799:TBA458802 SRD458799:SRE458802 SHH458799:SHI458802 RXL458799:RXM458802 RNP458799:RNQ458802 RDT458799:RDU458802 QTX458799:QTY458802 QKB458799:QKC458802 QAF458799:QAG458802 PQJ458799:PQK458802 PGN458799:PGO458802 OWR458799:OWS458802 OMV458799:OMW458802 OCZ458799:ODA458802 NTD458799:NTE458802 NJH458799:NJI458802 MZL458799:MZM458802 MPP458799:MPQ458802 MFT458799:MFU458802 LVX458799:LVY458802 LMB458799:LMC458802 LCF458799:LCG458802 KSJ458799:KSK458802 KIN458799:KIO458802 JYR458799:JYS458802 JOV458799:JOW458802 JEZ458799:JFA458802 IVD458799:IVE458802 ILH458799:ILI458802 IBL458799:IBM458802 HRP458799:HRQ458802 HHT458799:HHU458802 GXX458799:GXY458802 GOB458799:GOC458802 GEF458799:GEG458802 FUJ458799:FUK458802 FKN458799:FKO458802 FAR458799:FAS458802 EQV458799:EQW458802 EGZ458799:EHA458802 DXD458799:DXE458802 DNH458799:DNI458802 DDL458799:DDM458802 CTP458799:CTQ458802 CJT458799:CJU458802 BZX458799:BZY458802 BQB458799:BQC458802 BGF458799:BGG458802 AWJ458799:AWK458802 AMN458799:AMO458802 ACR458799:ACS458802 SV458799:SW458802 IZ458799:JA458802 D458796:E458799 WVL393263:WVM393266 WLP393263:WLQ393266 WBT393263:WBU393266 VRX393263:VRY393266 VIB393263:VIC393266 UYF393263:UYG393266 UOJ393263:UOK393266 UEN393263:UEO393266 TUR393263:TUS393266 TKV393263:TKW393266 TAZ393263:TBA393266 SRD393263:SRE393266 SHH393263:SHI393266 RXL393263:RXM393266 RNP393263:RNQ393266 RDT393263:RDU393266 QTX393263:QTY393266 QKB393263:QKC393266 QAF393263:QAG393266 PQJ393263:PQK393266 PGN393263:PGO393266 OWR393263:OWS393266 OMV393263:OMW393266 OCZ393263:ODA393266 NTD393263:NTE393266 NJH393263:NJI393266 MZL393263:MZM393266 MPP393263:MPQ393266 MFT393263:MFU393266 LVX393263:LVY393266 LMB393263:LMC393266 LCF393263:LCG393266 KSJ393263:KSK393266 KIN393263:KIO393266 JYR393263:JYS393266 JOV393263:JOW393266 JEZ393263:JFA393266 IVD393263:IVE393266 ILH393263:ILI393266 IBL393263:IBM393266 HRP393263:HRQ393266 HHT393263:HHU393266 GXX393263:GXY393266 GOB393263:GOC393266 GEF393263:GEG393266 FUJ393263:FUK393266 FKN393263:FKO393266 FAR393263:FAS393266 EQV393263:EQW393266 EGZ393263:EHA393266 DXD393263:DXE393266 DNH393263:DNI393266 DDL393263:DDM393266 CTP393263:CTQ393266 CJT393263:CJU393266 BZX393263:BZY393266 BQB393263:BQC393266 BGF393263:BGG393266 AWJ393263:AWK393266 AMN393263:AMO393266 ACR393263:ACS393266 SV393263:SW393266 IZ393263:JA393266 D393260:E393263 WVL327727:WVM327730 WLP327727:WLQ327730 WBT327727:WBU327730 VRX327727:VRY327730 VIB327727:VIC327730 UYF327727:UYG327730 UOJ327727:UOK327730 UEN327727:UEO327730 TUR327727:TUS327730 TKV327727:TKW327730 TAZ327727:TBA327730 SRD327727:SRE327730 SHH327727:SHI327730 RXL327727:RXM327730 RNP327727:RNQ327730 RDT327727:RDU327730 QTX327727:QTY327730 QKB327727:QKC327730 QAF327727:QAG327730 PQJ327727:PQK327730 PGN327727:PGO327730 OWR327727:OWS327730 OMV327727:OMW327730 OCZ327727:ODA327730 NTD327727:NTE327730 NJH327727:NJI327730 MZL327727:MZM327730 MPP327727:MPQ327730 MFT327727:MFU327730 LVX327727:LVY327730 LMB327727:LMC327730 LCF327727:LCG327730 KSJ327727:KSK327730 KIN327727:KIO327730 JYR327727:JYS327730 JOV327727:JOW327730 JEZ327727:JFA327730 IVD327727:IVE327730 ILH327727:ILI327730 IBL327727:IBM327730 HRP327727:HRQ327730 HHT327727:HHU327730 GXX327727:GXY327730 GOB327727:GOC327730 GEF327727:GEG327730 FUJ327727:FUK327730 FKN327727:FKO327730 FAR327727:FAS327730 EQV327727:EQW327730 EGZ327727:EHA327730 DXD327727:DXE327730 DNH327727:DNI327730 DDL327727:DDM327730 CTP327727:CTQ327730 CJT327727:CJU327730 BZX327727:BZY327730 BQB327727:BQC327730 BGF327727:BGG327730 AWJ327727:AWK327730 AMN327727:AMO327730 ACR327727:ACS327730 SV327727:SW327730 IZ327727:JA327730 D327724:E327727 WVL262191:WVM262194 WLP262191:WLQ262194 WBT262191:WBU262194 VRX262191:VRY262194 VIB262191:VIC262194 UYF262191:UYG262194 UOJ262191:UOK262194 UEN262191:UEO262194 TUR262191:TUS262194 TKV262191:TKW262194 TAZ262191:TBA262194 SRD262191:SRE262194 SHH262191:SHI262194 RXL262191:RXM262194 RNP262191:RNQ262194 RDT262191:RDU262194 QTX262191:QTY262194 QKB262191:QKC262194 QAF262191:QAG262194 PQJ262191:PQK262194 PGN262191:PGO262194 OWR262191:OWS262194 OMV262191:OMW262194 OCZ262191:ODA262194 NTD262191:NTE262194 NJH262191:NJI262194 MZL262191:MZM262194 MPP262191:MPQ262194 MFT262191:MFU262194 LVX262191:LVY262194 LMB262191:LMC262194 LCF262191:LCG262194 KSJ262191:KSK262194 KIN262191:KIO262194 JYR262191:JYS262194 JOV262191:JOW262194 JEZ262191:JFA262194 IVD262191:IVE262194 ILH262191:ILI262194 IBL262191:IBM262194 HRP262191:HRQ262194 HHT262191:HHU262194 GXX262191:GXY262194 GOB262191:GOC262194 GEF262191:GEG262194 FUJ262191:FUK262194 FKN262191:FKO262194 FAR262191:FAS262194 EQV262191:EQW262194 EGZ262191:EHA262194 DXD262191:DXE262194 DNH262191:DNI262194 DDL262191:DDM262194 CTP262191:CTQ262194 CJT262191:CJU262194 BZX262191:BZY262194 BQB262191:BQC262194 BGF262191:BGG262194 AWJ262191:AWK262194 AMN262191:AMO262194 ACR262191:ACS262194 SV262191:SW262194 IZ262191:JA262194 D262188:E262191 WVL196655:WVM196658 WLP196655:WLQ196658 WBT196655:WBU196658 VRX196655:VRY196658 VIB196655:VIC196658 UYF196655:UYG196658 UOJ196655:UOK196658 UEN196655:UEO196658 TUR196655:TUS196658 TKV196655:TKW196658 TAZ196655:TBA196658 SRD196655:SRE196658 SHH196655:SHI196658 RXL196655:RXM196658 RNP196655:RNQ196658 RDT196655:RDU196658 QTX196655:QTY196658 QKB196655:QKC196658 QAF196655:QAG196658 PQJ196655:PQK196658 PGN196655:PGO196658 OWR196655:OWS196658 OMV196655:OMW196658 OCZ196655:ODA196658 NTD196655:NTE196658 NJH196655:NJI196658 MZL196655:MZM196658 MPP196655:MPQ196658 MFT196655:MFU196658 LVX196655:LVY196658 LMB196655:LMC196658 LCF196655:LCG196658 KSJ196655:KSK196658 KIN196655:KIO196658 JYR196655:JYS196658 JOV196655:JOW196658 JEZ196655:JFA196658 IVD196655:IVE196658 ILH196655:ILI196658 IBL196655:IBM196658 HRP196655:HRQ196658 HHT196655:HHU196658 GXX196655:GXY196658 GOB196655:GOC196658 GEF196655:GEG196658 FUJ196655:FUK196658 FKN196655:FKO196658 FAR196655:FAS196658 EQV196655:EQW196658 EGZ196655:EHA196658 DXD196655:DXE196658 DNH196655:DNI196658 DDL196655:DDM196658 CTP196655:CTQ196658 CJT196655:CJU196658 BZX196655:BZY196658 BQB196655:BQC196658 BGF196655:BGG196658 AWJ196655:AWK196658 AMN196655:AMO196658 ACR196655:ACS196658 SV196655:SW196658 IZ196655:JA196658 D196652:E196655 WVL131119:WVM131122 WLP131119:WLQ131122 WBT131119:WBU131122 VRX131119:VRY131122 VIB131119:VIC131122 UYF131119:UYG131122 UOJ131119:UOK131122 UEN131119:UEO131122 TUR131119:TUS131122 TKV131119:TKW131122 TAZ131119:TBA131122 SRD131119:SRE131122 SHH131119:SHI131122 RXL131119:RXM131122 RNP131119:RNQ131122 RDT131119:RDU131122 QTX131119:QTY131122 QKB131119:QKC131122 QAF131119:QAG131122 PQJ131119:PQK131122 PGN131119:PGO131122 OWR131119:OWS131122 OMV131119:OMW131122 OCZ131119:ODA131122 NTD131119:NTE131122 NJH131119:NJI131122 MZL131119:MZM131122 MPP131119:MPQ131122 MFT131119:MFU131122 LVX131119:LVY131122 LMB131119:LMC131122 LCF131119:LCG131122 KSJ131119:KSK131122 KIN131119:KIO131122 JYR131119:JYS131122 JOV131119:JOW131122 JEZ131119:JFA131122 IVD131119:IVE131122 ILH131119:ILI131122 IBL131119:IBM131122 HRP131119:HRQ131122 HHT131119:HHU131122 GXX131119:GXY131122 GOB131119:GOC131122 GEF131119:GEG131122 FUJ131119:FUK131122 FKN131119:FKO131122 FAR131119:FAS131122 EQV131119:EQW131122 EGZ131119:EHA131122 DXD131119:DXE131122 DNH131119:DNI131122 DDL131119:DDM131122 CTP131119:CTQ131122 CJT131119:CJU131122 BZX131119:BZY131122 BQB131119:BQC131122 BGF131119:BGG131122 AWJ131119:AWK131122 AMN131119:AMO131122 ACR131119:ACS131122 SV131119:SW131122 IZ131119:JA131122 D131116:E131119 WVL65583:WVM65586 WLP65583:WLQ65586 WBT65583:WBU65586 VRX65583:VRY65586 VIB65583:VIC65586 UYF65583:UYG65586 UOJ65583:UOK65586 UEN65583:UEO65586 TUR65583:TUS65586 TKV65583:TKW65586 TAZ65583:TBA65586 SRD65583:SRE65586 SHH65583:SHI65586 RXL65583:RXM65586 RNP65583:RNQ65586 RDT65583:RDU65586 QTX65583:QTY65586 QKB65583:QKC65586 QAF65583:QAG65586 PQJ65583:PQK65586 PGN65583:PGO65586 OWR65583:OWS65586 OMV65583:OMW65586 OCZ65583:ODA65586 NTD65583:NTE65586 NJH65583:NJI65586 MZL65583:MZM65586 MPP65583:MPQ65586 MFT65583:MFU65586 LVX65583:LVY65586 LMB65583:LMC65586 LCF65583:LCG65586 KSJ65583:KSK65586 KIN65583:KIO65586 JYR65583:JYS65586 JOV65583:JOW65586 JEZ65583:JFA65586 IVD65583:IVE65586 ILH65583:ILI65586 IBL65583:IBM65586 HRP65583:HRQ65586 HHT65583:HHU65586 GXX65583:GXY65586 GOB65583:GOC65586 GEF65583:GEG65586 FUJ65583:FUK65586 FKN65583:FKO65586 FAR65583:FAS65586 EQV65583:EQW65586 EGZ65583:EHA65586 DXD65583:DXE65586 DNH65583:DNI65586 DDL65583:DDM65586 CTP65583:CTQ65586 CJT65583:CJU65586 BZX65583:BZY65586 BQB65583:BQC65586 BGF65583:BGG65586 AWJ65583:AWK65586 AMN65583:AMO65586 ACR65583:ACS65586 SV65583:SW65586 IZ65583:JA65586 D65580:E65583 WVL47:WVM50 WLP47:WLQ50 WBT47:WBU50 VRX47:VRY50 VIB47:VIC50 UYF47:UYG50 UOJ47:UOK50 UEN47:UEO50 TUR47:TUS50 TKV47:TKW50 TAZ47:TBA50 SRD47:SRE50 SHH47:SHI50 RXL47:RXM50 RNP47:RNQ50 RDT47:RDU50 QTX47:QTY50 QKB47:QKC50 QAF47:QAG50 PQJ47:PQK50 PGN47:PGO50 OWR47:OWS50 OMV47:OMW50 OCZ47:ODA50 NTD47:NTE50 NJH47:NJI50 MZL47:MZM50 MPP47:MPQ50 MFT47:MFU50 LVX47:LVY50 LMB47:LMC50 LCF47:LCG50 KSJ47:KSK50 KIN47:KIO50 JYR47:JYS50 JOV47:JOW50 JEZ47:JFA50 IVD47:IVE50 ILH47:ILI50 IBL47:IBM50 HRP47:HRQ50 HHT47:HHU50 GXX47:GXY50 GOB47:GOC50 GEF47:GEG50 FUJ47:FUK50 FKN47:FKO50 FAR47:FAS50 EQV47:EQW50 EGZ47:EHA50 DXD47:DXE50 DNH47:DNI50 DDL47:DDM50 CTP47:CTQ50 CJT47:CJU50 BZX47:BZY50 BQB47:BQC50 BGF47:BGG50 AWJ47:AWK50 AMN47:AMO50 ACR47:ACS50 SV47:SW50 IZ47:JA50" xr:uid="{D832B285-355C-4A81-B5D2-9E73A82454C0}">
      <formula1>$D$67:$D$401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45:F47 JB48:JB50 SX48:SX50 ACT48:ACT50 AMP48:AMP50 AWL48:AWL50 BGH48:BGH50 BQD48:BQD50 BZZ48:BZZ50 CJV48:CJV50 CTR48:CTR50 DDN48:DDN50 DNJ48:DNJ50 DXF48:DXF50 EHB48:EHB50 EQX48:EQX50 FAT48:FAT50 FKP48:FKP50 FUL48:FUL50 GEH48:GEH50 GOD48:GOD50 GXZ48:GXZ50 HHV48:HHV50 HRR48:HRR50 IBN48:IBN50 ILJ48:ILJ50 IVF48:IVF50 JFB48:JFB50 JOX48:JOX50 JYT48:JYT50 KIP48:KIP50 KSL48:KSL50 LCH48:LCH50 LMD48:LMD50 LVZ48:LVZ50 MFV48:MFV50 MPR48:MPR50 MZN48:MZN50 NJJ48:NJJ50 NTF48:NTF50 ODB48:ODB50 OMX48:OMX50 OWT48:OWT50 PGP48:PGP50 PQL48:PQL50 QAH48:QAH50 QKD48:QKD50 QTZ48:QTZ50 RDV48:RDV50 RNR48:RNR50 RXN48:RXN50 SHJ48:SHJ50 SRF48:SRF50 TBB48:TBB50 TKX48:TKX50 TUT48:TUT50 UEP48:UEP50 UOL48:UOL50 UYH48:UYH50 VID48:VID50 VRZ48:VRZ50 WBV48:WBV50 WLR48:WLR50 WVN48:WVN50 F65581:F65583 JB65584:JB65586 SX65584:SX65586 ACT65584:ACT65586 AMP65584:AMP65586 AWL65584:AWL65586 BGH65584:BGH65586 BQD65584:BQD65586 BZZ65584:BZZ65586 CJV65584:CJV65586 CTR65584:CTR65586 DDN65584:DDN65586 DNJ65584:DNJ65586 DXF65584:DXF65586 EHB65584:EHB65586 EQX65584:EQX65586 FAT65584:FAT65586 FKP65584:FKP65586 FUL65584:FUL65586 GEH65584:GEH65586 GOD65584:GOD65586 GXZ65584:GXZ65586 HHV65584:HHV65586 HRR65584:HRR65586 IBN65584:IBN65586 ILJ65584:ILJ65586 IVF65584:IVF65586 JFB65584:JFB65586 JOX65584:JOX65586 JYT65584:JYT65586 KIP65584:KIP65586 KSL65584:KSL65586 LCH65584:LCH65586 LMD65584:LMD65586 LVZ65584:LVZ65586 MFV65584:MFV65586 MPR65584:MPR65586 MZN65584:MZN65586 NJJ65584:NJJ65586 NTF65584:NTF65586 ODB65584:ODB65586 OMX65584:OMX65586 OWT65584:OWT65586 PGP65584:PGP65586 PQL65584:PQL65586 QAH65584:QAH65586 QKD65584:QKD65586 QTZ65584:QTZ65586 RDV65584:RDV65586 RNR65584:RNR65586 RXN65584:RXN65586 SHJ65584:SHJ65586 SRF65584:SRF65586 TBB65584:TBB65586 TKX65584:TKX65586 TUT65584:TUT65586 UEP65584:UEP65586 UOL65584:UOL65586 UYH65584:UYH65586 VID65584:VID65586 VRZ65584:VRZ65586 WBV65584:WBV65586 WLR65584:WLR65586 WVN65584:WVN65586 F131117:F131119 JB131120:JB131122 SX131120:SX131122 ACT131120:ACT131122 AMP131120:AMP131122 AWL131120:AWL131122 BGH131120:BGH131122 BQD131120:BQD131122 BZZ131120:BZZ131122 CJV131120:CJV131122 CTR131120:CTR131122 DDN131120:DDN131122 DNJ131120:DNJ131122 DXF131120:DXF131122 EHB131120:EHB131122 EQX131120:EQX131122 FAT131120:FAT131122 FKP131120:FKP131122 FUL131120:FUL131122 GEH131120:GEH131122 GOD131120:GOD131122 GXZ131120:GXZ131122 HHV131120:HHV131122 HRR131120:HRR131122 IBN131120:IBN131122 ILJ131120:ILJ131122 IVF131120:IVF131122 JFB131120:JFB131122 JOX131120:JOX131122 JYT131120:JYT131122 KIP131120:KIP131122 KSL131120:KSL131122 LCH131120:LCH131122 LMD131120:LMD131122 LVZ131120:LVZ131122 MFV131120:MFV131122 MPR131120:MPR131122 MZN131120:MZN131122 NJJ131120:NJJ131122 NTF131120:NTF131122 ODB131120:ODB131122 OMX131120:OMX131122 OWT131120:OWT131122 PGP131120:PGP131122 PQL131120:PQL131122 QAH131120:QAH131122 QKD131120:QKD131122 QTZ131120:QTZ131122 RDV131120:RDV131122 RNR131120:RNR131122 RXN131120:RXN131122 SHJ131120:SHJ131122 SRF131120:SRF131122 TBB131120:TBB131122 TKX131120:TKX131122 TUT131120:TUT131122 UEP131120:UEP131122 UOL131120:UOL131122 UYH131120:UYH131122 VID131120:VID131122 VRZ131120:VRZ131122 WBV131120:WBV131122 WLR131120:WLR131122 WVN131120:WVN131122 F196653:F196655 JB196656:JB196658 SX196656:SX196658 ACT196656:ACT196658 AMP196656:AMP196658 AWL196656:AWL196658 BGH196656:BGH196658 BQD196656:BQD196658 BZZ196656:BZZ196658 CJV196656:CJV196658 CTR196656:CTR196658 DDN196656:DDN196658 DNJ196656:DNJ196658 DXF196656:DXF196658 EHB196656:EHB196658 EQX196656:EQX196658 FAT196656:FAT196658 FKP196656:FKP196658 FUL196656:FUL196658 GEH196656:GEH196658 GOD196656:GOD196658 GXZ196656:GXZ196658 HHV196656:HHV196658 HRR196656:HRR196658 IBN196656:IBN196658 ILJ196656:ILJ196658 IVF196656:IVF196658 JFB196656:JFB196658 JOX196656:JOX196658 JYT196656:JYT196658 KIP196656:KIP196658 KSL196656:KSL196658 LCH196656:LCH196658 LMD196656:LMD196658 LVZ196656:LVZ196658 MFV196656:MFV196658 MPR196656:MPR196658 MZN196656:MZN196658 NJJ196656:NJJ196658 NTF196656:NTF196658 ODB196656:ODB196658 OMX196656:OMX196658 OWT196656:OWT196658 PGP196656:PGP196658 PQL196656:PQL196658 QAH196656:QAH196658 QKD196656:QKD196658 QTZ196656:QTZ196658 RDV196656:RDV196658 RNR196656:RNR196658 RXN196656:RXN196658 SHJ196656:SHJ196658 SRF196656:SRF196658 TBB196656:TBB196658 TKX196656:TKX196658 TUT196656:TUT196658 UEP196656:UEP196658 UOL196656:UOL196658 UYH196656:UYH196658 VID196656:VID196658 VRZ196656:VRZ196658 WBV196656:WBV196658 WLR196656:WLR196658 WVN196656:WVN196658 F262189:F262191 JB262192:JB262194 SX262192:SX262194 ACT262192:ACT262194 AMP262192:AMP262194 AWL262192:AWL262194 BGH262192:BGH262194 BQD262192:BQD262194 BZZ262192:BZZ262194 CJV262192:CJV262194 CTR262192:CTR262194 DDN262192:DDN262194 DNJ262192:DNJ262194 DXF262192:DXF262194 EHB262192:EHB262194 EQX262192:EQX262194 FAT262192:FAT262194 FKP262192:FKP262194 FUL262192:FUL262194 GEH262192:GEH262194 GOD262192:GOD262194 GXZ262192:GXZ262194 HHV262192:HHV262194 HRR262192:HRR262194 IBN262192:IBN262194 ILJ262192:ILJ262194 IVF262192:IVF262194 JFB262192:JFB262194 JOX262192:JOX262194 JYT262192:JYT262194 KIP262192:KIP262194 KSL262192:KSL262194 LCH262192:LCH262194 LMD262192:LMD262194 LVZ262192:LVZ262194 MFV262192:MFV262194 MPR262192:MPR262194 MZN262192:MZN262194 NJJ262192:NJJ262194 NTF262192:NTF262194 ODB262192:ODB262194 OMX262192:OMX262194 OWT262192:OWT262194 PGP262192:PGP262194 PQL262192:PQL262194 QAH262192:QAH262194 QKD262192:QKD262194 QTZ262192:QTZ262194 RDV262192:RDV262194 RNR262192:RNR262194 RXN262192:RXN262194 SHJ262192:SHJ262194 SRF262192:SRF262194 TBB262192:TBB262194 TKX262192:TKX262194 TUT262192:TUT262194 UEP262192:UEP262194 UOL262192:UOL262194 UYH262192:UYH262194 VID262192:VID262194 VRZ262192:VRZ262194 WBV262192:WBV262194 WLR262192:WLR262194 WVN262192:WVN262194 F327725:F327727 JB327728:JB327730 SX327728:SX327730 ACT327728:ACT327730 AMP327728:AMP327730 AWL327728:AWL327730 BGH327728:BGH327730 BQD327728:BQD327730 BZZ327728:BZZ327730 CJV327728:CJV327730 CTR327728:CTR327730 DDN327728:DDN327730 DNJ327728:DNJ327730 DXF327728:DXF327730 EHB327728:EHB327730 EQX327728:EQX327730 FAT327728:FAT327730 FKP327728:FKP327730 FUL327728:FUL327730 GEH327728:GEH327730 GOD327728:GOD327730 GXZ327728:GXZ327730 HHV327728:HHV327730 HRR327728:HRR327730 IBN327728:IBN327730 ILJ327728:ILJ327730 IVF327728:IVF327730 JFB327728:JFB327730 JOX327728:JOX327730 JYT327728:JYT327730 KIP327728:KIP327730 KSL327728:KSL327730 LCH327728:LCH327730 LMD327728:LMD327730 LVZ327728:LVZ327730 MFV327728:MFV327730 MPR327728:MPR327730 MZN327728:MZN327730 NJJ327728:NJJ327730 NTF327728:NTF327730 ODB327728:ODB327730 OMX327728:OMX327730 OWT327728:OWT327730 PGP327728:PGP327730 PQL327728:PQL327730 QAH327728:QAH327730 QKD327728:QKD327730 QTZ327728:QTZ327730 RDV327728:RDV327730 RNR327728:RNR327730 RXN327728:RXN327730 SHJ327728:SHJ327730 SRF327728:SRF327730 TBB327728:TBB327730 TKX327728:TKX327730 TUT327728:TUT327730 UEP327728:UEP327730 UOL327728:UOL327730 UYH327728:UYH327730 VID327728:VID327730 VRZ327728:VRZ327730 WBV327728:WBV327730 WLR327728:WLR327730 WVN327728:WVN327730 F393261:F393263 JB393264:JB393266 SX393264:SX393266 ACT393264:ACT393266 AMP393264:AMP393266 AWL393264:AWL393266 BGH393264:BGH393266 BQD393264:BQD393266 BZZ393264:BZZ393266 CJV393264:CJV393266 CTR393264:CTR393266 DDN393264:DDN393266 DNJ393264:DNJ393266 DXF393264:DXF393266 EHB393264:EHB393266 EQX393264:EQX393266 FAT393264:FAT393266 FKP393264:FKP393266 FUL393264:FUL393266 GEH393264:GEH393266 GOD393264:GOD393266 GXZ393264:GXZ393266 HHV393264:HHV393266 HRR393264:HRR393266 IBN393264:IBN393266 ILJ393264:ILJ393266 IVF393264:IVF393266 JFB393264:JFB393266 JOX393264:JOX393266 JYT393264:JYT393266 KIP393264:KIP393266 KSL393264:KSL393266 LCH393264:LCH393266 LMD393264:LMD393266 LVZ393264:LVZ393266 MFV393264:MFV393266 MPR393264:MPR393266 MZN393264:MZN393266 NJJ393264:NJJ393266 NTF393264:NTF393266 ODB393264:ODB393266 OMX393264:OMX393266 OWT393264:OWT393266 PGP393264:PGP393266 PQL393264:PQL393266 QAH393264:QAH393266 QKD393264:QKD393266 QTZ393264:QTZ393266 RDV393264:RDV393266 RNR393264:RNR393266 RXN393264:RXN393266 SHJ393264:SHJ393266 SRF393264:SRF393266 TBB393264:TBB393266 TKX393264:TKX393266 TUT393264:TUT393266 UEP393264:UEP393266 UOL393264:UOL393266 UYH393264:UYH393266 VID393264:VID393266 VRZ393264:VRZ393266 WBV393264:WBV393266 WLR393264:WLR393266 WVN393264:WVN393266 F458797:F458799 JB458800:JB458802 SX458800:SX458802 ACT458800:ACT458802 AMP458800:AMP458802 AWL458800:AWL458802 BGH458800:BGH458802 BQD458800:BQD458802 BZZ458800:BZZ458802 CJV458800:CJV458802 CTR458800:CTR458802 DDN458800:DDN458802 DNJ458800:DNJ458802 DXF458800:DXF458802 EHB458800:EHB458802 EQX458800:EQX458802 FAT458800:FAT458802 FKP458800:FKP458802 FUL458800:FUL458802 GEH458800:GEH458802 GOD458800:GOD458802 GXZ458800:GXZ458802 HHV458800:HHV458802 HRR458800:HRR458802 IBN458800:IBN458802 ILJ458800:ILJ458802 IVF458800:IVF458802 JFB458800:JFB458802 JOX458800:JOX458802 JYT458800:JYT458802 KIP458800:KIP458802 KSL458800:KSL458802 LCH458800:LCH458802 LMD458800:LMD458802 LVZ458800:LVZ458802 MFV458800:MFV458802 MPR458800:MPR458802 MZN458800:MZN458802 NJJ458800:NJJ458802 NTF458800:NTF458802 ODB458800:ODB458802 OMX458800:OMX458802 OWT458800:OWT458802 PGP458800:PGP458802 PQL458800:PQL458802 QAH458800:QAH458802 QKD458800:QKD458802 QTZ458800:QTZ458802 RDV458800:RDV458802 RNR458800:RNR458802 RXN458800:RXN458802 SHJ458800:SHJ458802 SRF458800:SRF458802 TBB458800:TBB458802 TKX458800:TKX458802 TUT458800:TUT458802 UEP458800:UEP458802 UOL458800:UOL458802 UYH458800:UYH458802 VID458800:VID458802 VRZ458800:VRZ458802 WBV458800:WBV458802 WLR458800:WLR458802 WVN458800:WVN458802 F524333:F524335 JB524336:JB524338 SX524336:SX524338 ACT524336:ACT524338 AMP524336:AMP524338 AWL524336:AWL524338 BGH524336:BGH524338 BQD524336:BQD524338 BZZ524336:BZZ524338 CJV524336:CJV524338 CTR524336:CTR524338 DDN524336:DDN524338 DNJ524336:DNJ524338 DXF524336:DXF524338 EHB524336:EHB524338 EQX524336:EQX524338 FAT524336:FAT524338 FKP524336:FKP524338 FUL524336:FUL524338 GEH524336:GEH524338 GOD524336:GOD524338 GXZ524336:GXZ524338 HHV524336:HHV524338 HRR524336:HRR524338 IBN524336:IBN524338 ILJ524336:ILJ524338 IVF524336:IVF524338 JFB524336:JFB524338 JOX524336:JOX524338 JYT524336:JYT524338 KIP524336:KIP524338 KSL524336:KSL524338 LCH524336:LCH524338 LMD524336:LMD524338 LVZ524336:LVZ524338 MFV524336:MFV524338 MPR524336:MPR524338 MZN524336:MZN524338 NJJ524336:NJJ524338 NTF524336:NTF524338 ODB524336:ODB524338 OMX524336:OMX524338 OWT524336:OWT524338 PGP524336:PGP524338 PQL524336:PQL524338 QAH524336:QAH524338 QKD524336:QKD524338 QTZ524336:QTZ524338 RDV524336:RDV524338 RNR524336:RNR524338 RXN524336:RXN524338 SHJ524336:SHJ524338 SRF524336:SRF524338 TBB524336:TBB524338 TKX524336:TKX524338 TUT524336:TUT524338 UEP524336:UEP524338 UOL524336:UOL524338 UYH524336:UYH524338 VID524336:VID524338 VRZ524336:VRZ524338 WBV524336:WBV524338 WLR524336:WLR524338 WVN524336:WVN524338 F589869:F589871 JB589872:JB589874 SX589872:SX589874 ACT589872:ACT589874 AMP589872:AMP589874 AWL589872:AWL589874 BGH589872:BGH589874 BQD589872:BQD589874 BZZ589872:BZZ589874 CJV589872:CJV589874 CTR589872:CTR589874 DDN589872:DDN589874 DNJ589872:DNJ589874 DXF589872:DXF589874 EHB589872:EHB589874 EQX589872:EQX589874 FAT589872:FAT589874 FKP589872:FKP589874 FUL589872:FUL589874 GEH589872:GEH589874 GOD589872:GOD589874 GXZ589872:GXZ589874 HHV589872:HHV589874 HRR589872:HRR589874 IBN589872:IBN589874 ILJ589872:ILJ589874 IVF589872:IVF589874 JFB589872:JFB589874 JOX589872:JOX589874 JYT589872:JYT589874 KIP589872:KIP589874 KSL589872:KSL589874 LCH589872:LCH589874 LMD589872:LMD589874 LVZ589872:LVZ589874 MFV589872:MFV589874 MPR589872:MPR589874 MZN589872:MZN589874 NJJ589872:NJJ589874 NTF589872:NTF589874 ODB589872:ODB589874 OMX589872:OMX589874 OWT589872:OWT589874 PGP589872:PGP589874 PQL589872:PQL589874 QAH589872:QAH589874 QKD589872:QKD589874 QTZ589872:QTZ589874 RDV589872:RDV589874 RNR589872:RNR589874 RXN589872:RXN589874 SHJ589872:SHJ589874 SRF589872:SRF589874 TBB589872:TBB589874 TKX589872:TKX589874 TUT589872:TUT589874 UEP589872:UEP589874 UOL589872:UOL589874 UYH589872:UYH589874 VID589872:VID589874 VRZ589872:VRZ589874 WBV589872:WBV589874 WLR589872:WLR589874 WVN589872:WVN589874 F655405:F655407 JB655408:JB655410 SX655408:SX655410 ACT655408:ACT655410 AMP655408:AMP655410 AWL655408:AWL655410 BGH655408:BGH655410 BQD655408:BQD655410 BZZ655408:BZZ655410 CJV655408:CJV655410 CTR655408:CTR655410 DDN655408:DDN655410 DNJ655408:DNJ655410 DXF655408:DXF655410 EHB655408:EHB655410 EQX655408:EQX655410 FAT655408:FAT655410 FKP655408:FKP655410 FUL655408:FUL655410 GEH655408:GEH655410 GOD655408:GOD655410 GXZ655408:GXZ655410 HHV655408:HHV655410 HRR655408:HRR655410 IBN655408:IBN655410 ILJ655408:ILJ655410 IVF655408:IVF655410 JFB655408:JFB655410 JOX655408:JOX655410 JYT655408:JYT655410 KIP655408:KIP655410 KSL655408:KSL655410 LCH655408:LCH655410 LMD655408:LMD655410 LVZ655408:LVZ655410 MFV655408:MFV655410 MPR655408:MPR655410 MZN655408:MZN655410 NJJ655408:NJJ655410 NTF655408:NTF655410 ODB655408:ODB655410 OMX655408:OMX655410 OWT655408:OWT655410 PGP655408:PGP655410 PQL655408:PQL655410 QAH655408:QAH655410 QKD655408:QKD655410 QTZ655408:QTZ655410 RDV655408:RDV655410 RNR655408:RNR655410 RXN655408:RXN655410 SHJ655408:SHJ655410 SRF655408:SRF655410 TBB655408:TBB655410 TKX655408:TKX655410 TUT655408:TUT655410 UEP655408:UEP655410 UOL655408:UOL655410 UYH655408:UYH655410 VID655408:VID655410 VRZ655408:VRZ655410 WBV655408:WBV655410 WLR655408:WLR655410 WVN655408:WVN655410 F720941:F720943 JB720944:JB720946 SX720944:SX720946 ACT720944:ACT720946 AMP720944:AMP720946 AWL720944:AWL720946 BGH720944:BGH720946 BQD720944:BQD720946 BZZ720944:BZZ720946 CJV720944:CJV720946 CTR720944:CTR720946 DDN720944:DDN720946 DNJ720944:DNJ720946 DXF720944:DXF720946 EHB720944:EHB720946 EQX720944:EQX720946 FAT720944:FAT720946 FKP720944:FKP720946 FUL720944:FUL720946 GEH720944:GEH720946 GOD720944:GOD720946 GXZ720944:GXZ720946 HHV720944:HHV720946 HRR720944:HRR720946 IBN720944:IBN720946 ILJ720944:ILJ720946 IVF720944:IVF720946 JFB720944:JFB720946 JOX720944:JOX720946 JYT720944:JYT720946 KIP720944:KIP720946 KSL720944:KSL720946 LCH720944:LCH720946 LMD720944:LMD720946 LVZ720944:LVZ720946 MFV720944:MFV720946 MPR720944:MPR720946 MZN720944:MZN720946 NJJ720944:NJJ720946 NTF720944:NTF720946 ODB720944:ODB720946 OMX720944:OMX720946 OWT720944:OWT720946 PGP720944:PGP720946 PQL720944:PQL720946 QAH720944:QAH720946 QKD720944:QKD720946 QTZ720944:QTZ720946 RDV720944:RDV720946 RNR720944:RNR720946 RXN720944:RXN720946 SHJ720944:SHJ720946 SRF720944:SRF720946 TBB720944:TBB720946 TKX720944:TKX720946 TUT720944:TUT720946 UEP720944:UEP720946 UOL720944:UOL720946 UYH720944:UYH720946 VID720944:VID720946 VRZ720944:VRZ720946 WBV720944:WBV720946 WLR720944:WLR720946 WVN720944:WVN720946 F786477:F786479 JB786480:JB786482 SX786480:SX786482 ACT786480:ACT786482 AMP786480:AMP786482 AWL786480:AWL786482 BGH786480:BGH786482 BQD786480:BQD786482 BZZ786480:BZZ786482 CJV786480:CJV786482 CTR786480:CTR786482 DDN786480:DDN786482 DNJ786480:DNJ786482 DXF786480:DXF786482 EHB786480:EHB786482 EQX786480:EQX786482 FAT786480:FAT786482 FKP786480:FKP786482 FUL786480:FUL786482 GEH786480:GEH786482 GOD786480:GOD786482 GXZ786480:GXZ786482 HHV786480:HHV786482 HRR786480:HRR786482 IBN786480:IBN786482 ILJ786480:ILJ786482 IVF786480:IVF786482 JFB786480:JFB786482 JOX786480:JOX786482 JYT786480:JYT786482 KIP786480:KIP786482 KSL786480:KSL786482 LCH786480:LCH786482 LMD786480:LMD786482 LVZ786480:LVZ786482 MFV786480:MFV786482 MPR786480:MPR786482 MZN786480:MZN786482 NJJ786480:NJJ786482 NTF786480:NTF786482 ODB786480:ODB786482 OMX786480:OMX786482 OWT786480:OWT786482 PGP786480:PGP786482 PQL786480:PQL786482 QAH786480:QAH786482 QKD786480:QKD786482 QTZ786480:QTZ786482 RDV786480:RDV786482 RNR786480:RNR786482 RXN786480:RXN786482 SHJ786480:SHJ786482 SRF786480:SRF786482 TBB786480:TBB786482 TKX786480:TKX786482 TUT786480:TUT786482 UEP786480:UEP786482 UOL786480:UOL786482 UYH786480:UYH786482 VID786480:VID786482 VRZ786480:VRZ786482 WBV786480:WBV786482 WLR786480:WLR786482 WVN786480:WVN786482 F852013:F852015 JB852016:JB852018 SX852016:SX852018 ACT852016:ACT852018 AMP852016:AMP852018 AWL852016:AWL852018 BGH852016:BGH852018 BQD852016:BQD852018 BZZ852016:BZZ852018 CJV852016:CJV852018 CTR852016:CTR852018 DDN852016:DDN852018 DNJ852016:DNJ852018 DXF852016:DXF852018 EHB852016:EHB852018 EQX852016:EQX852018 FAT852016:FAT852018 FKP852016:FKP852018 FUL852016:FUL852018 GEH852016:GEH852018 GOD852016:GOD852018 GXZ852016:GXZ852018 HHV852016:HHV852018 HRR852016:HRR852018 IBN852016:IBN852018 ILJ852016:ILJ852018 IVF852016:IVF852018 JFB852016:JFB852018 JOX852016:JOX852018 JYT852016:JYT852018 KIP852016:KIP852018 KSL852016:KSL852018 LCH852016:LCH852018 LMD852016:LMD852018 LVZ852016:LVZ852018 MFV852016:MFV852018 MPR852016:MPR852018 MZN852016:MZN852018 NJJ852016:NJJ852018 NTF852016:NTF852018 ODB852016:ODB852018 OMX852016:OMX852018 OWT852016:OWT852018 PGP852016:PGP852018 PQL852016:PQL852018 QAH852016:QAH852018 QKD852016:QKD852018 QTZ852016:QTZ852018 RDV852016:RDV852018 RNR852016:RNR852018 RXN852016:RXN852018 SHJ852016:SHJ852018 SRF852016:SRF852018 TBB852016:TBB852018 TKX852016:TKX852018 TUT852016:TUT852018 UEP852016:UEP852018 UOL852016:UOL852018 UYH852016:UYH852018 VID852016:VID852018 VRZ852016:VRZ852018 WBV852016:WBV852018 WLR852016:WLR852018 WVN852016:WVN852018 F917549:F917551 JB917552:JB917554 SX917552:SX917554 ACT917552:ACT917554 AMP917552:AMP917554 AWL917552:AWL917554 BGH917552:BGH917554 BQD917552:BQD917554 BZZ917552:BZZ917554 CJV917552:CJV917554 CTR917552:CTR917554 DDN917552:DDN917554 DNJ917552:DNJ917554 DXF917552:DXF917554 EHB917552:EHB917554 EQX917552:EQX917554 FAT917552:FAT917554 FKP917552:FKP917554 FUL917552:FUL917554 GEH917552:GEH917554 GOD917552:GOD917554 GXZ917552:GXZ917554 HHV917552:HHV917554 HRR917552:HRR917554 IBN917552:IBN917554 ILJ917552:ILJ917554 IVF917552:IVF917554 JFB917552:JFB917554 JOX917552:JOX917554 JYT917552:JYT917554 KIP917552:KIP917554 KSL917552:KSL917554 LCH917552:LCH917554 LMD917552:LMD917554 LVZ917552:LVZ917554 MFV917552:MFV917554 MPR917552:MPR917554 MZN917552:MZN917554 NJJ917552:NJJ917554 NTF917552:NTF917554 ODB917552:ODB917554 OMX917552:OMX917554 OWT917552:OWT917554 PGP917552:PGP917554 PQL917552:PQL917554 QAH917552:QAH917554 QKD917552:QKD917554 QTZ917552:QTZ917554 RDV917552:RDV917554 RNR917552:RNR917554 RXN917552:RXN917554 SHJ917552:SHJ917554 SRF917552:SRF917554 TBB917552:TBB917554 TKX917552:TKX917554 TUT917552:TUT917554 UEP917552:UEP917554 UOL917552:UOL917554 UYH917552:UYH917554 VID917552:VID917554 VRZ917552:VRZ917554 WBV917552:WBV917554 WLR917552:WLR917554 WVN917552:WVN917554 F983085:F983087 JB983088:JB983090 SX983088:SX983090 ACT983088:ACT983090 AMP983088:AMP983090 AWL983088:AWL983090 BGH983088:BGH983090 BQD983088:BQD983090 BZZ983088:BZZ983090 CJV983088:CJV983090 CTR983088:CTR983090 DDN983088:DDN983090 DNJ983088:DNJ983090 DXF983088:DXF983090 EHB983088:EHB983090 EQX983088:EQX983090 FAT983088:FAT983090 FKP983088:FKP983090 FUL983088:FUL983090 GEH983088:GEH983090 GOD983088:GOD983090 GXZ983088:GXZ983090 HHV983088:HHV983090 HRR983088:HRR983090 IBN983088:IBN983090 ILJ983088:ILJ983090 IVF983088:IVF983090 JFB983088:JFB983090 JOX983088:JOX983090 JYT983088:JYT983090 KIP983088:KIP983090 KSL983088:KSL983090 LCH983088:LCH983090 LMD983088:LMD983090 LVZ983088:LVZ983090 MFV983088:MFV983090 MPR983088:MPR983090 MZN983088:MZN983090 NJJ983088:NJJ983090 NTF983088:NTF983090 ODB983088:ODB983090 OMX983088:OMX983090 OWT983088:OWT983090 PGP983088:PGP983090 PQL983088:PQL983090 QAH983088:QAH983090 QKD983088:QKD983090 QTZ983088:QTZ983090 RDV983088:RDV983090 RNR983088:RNR983090 RXN983088:RXN983090 SHJ983088:SHJ983090 SRF983088:SRF983090 TBB983088:TBB983090 TKX983088:TKX983090 TUT983088:TUT983090 UEP983088:UEP983090 UOL983088:UOL983090 UYH983088:UYH983090 VID983088:VID983090 VRZ983088:VRZ983090 WBV983088:WBV983090 WLR983088:WLR983090 WVN983088:WVN983090" xr:uid="{4D1CF2D1-D234-46B1-AAF5-652D9B77D755}">
      <formula1>"1, 2, 3"</formula1>
    </dataValidation>
    <dataValidation type="list" errorStyle="warning" allowBlank="1" showInputMessage="1" showErrorMessage="1" errorTitle="Factor" error="This factor is not included in the drop-down list. Is this the factor you want to use?" sqref="H44:H47 WVP983087:WVP983090 WLT983087:WLT983090 WBX983087:WBX983090 VSB983087:VSB983090 VIF983087:VIF983090 UYJ983087:UYJ983090 UON983087:UON983090 UER983087:UER983090 TUV983087:TUV983090 TKZ983087:TKZ983090 TBD983087:TBD983090 SRH983087:SRH983090 SHL983087:SHL983090 RXP983087:RXP983090 RNT983087:RNT983090 RDX983087:RDX983090 QUB983087:QUB983090 QKF983087:QKF983090 QAJ983087:QAJ983090 PQN983087:PQN983090 PGR983087:PGR983090 OWV983087:OWV983090 OMZ983087:OMZ983090 ODD983087:ODD983090 NTH983087:NTH983090 NJL983087:NJL983090 MZP983087:MZP983090 MPT983087:MPT983090 MFX983087:MFX983090 LWB983087:LWB983090 LMF983087:LMF983090 LCJ983087:LCJ983090 KSN983087:KSN983090 KIR983087:KIR983090 JYV983087:JYV983090 JOZ983087:JOZ983090 JFD983087:JFD983090 IVH983087:IVH983090 ILL983087:ILL983090 IBP983087:IBP983090 HRT983087:HRT983090 HHX983087:HHX983090 GYB983087:GYB983090 GOF983087:GOF983090 GEJ983087:GEJ983090 FUN983087:FUN983090 FKR983087:FKR983090 FAV983087:FAV983090 EQZ983087:EQZ983090 EHD983087:EHD983090 DXH983087:DXH983090 DNL983087:DNL983090 DDP983087:DDP983090 CTT983087:CTT983090 CJX983087:CJX983090 CAB983087:CAB983090 BQF983087:BQF983090 BGJ983087:BGJ983090 AWN983087:AWN983090 AMR983087:AMR983090 ACV983087:ACV983090 SZ983087:SZ983090 JD983087:JD983090 H983084:H983087 WVP917551:WVP917554 WLT917551:WLT917554 WBX917551:WBX917554 VSB917551:VSB917554 VIF917551:VIF917554 UYJ917551:UYJ917554 UON917551:UON917554 UER917551:UER917554 TUV917551:TUV917554 TKZ917551:TKZ917554 TBD917551:TBD917554 SRH917551:SRH917554 SHL917551:SHL917554 RXP917551:RXP917554 RNT917551:RNT917554 RDX917551:RDX917554 QUB917551:QUB917554 QKF917551:QKF917554 QAJ917551:QAJ917554 PQN917551:PQN917554 PGR917551:PGR917554 OWV917551:OWV917554 OMZ917551:OMZ917554 ODD917551:ODD917554 NTH917551:NTH917554 NJL917551:NJL917554 MZP917551:MZP917554 MPT917551:MPT917554 MFX917551:MFX917554 LWB917551:LWB917554 LMF917551:LMF917554 LCJ917551:LCJ917554 KSN917551:KSN917554 KIR917551:KIR917554 JYV917551:JYV917554 JOZ917551:JOZ917554 JFD917551:JFD917554 IVH917551:IVH917554 ILL917551:ILL917554 IBP917551:IBP917554 HRT917551:HRT917554 HHX917551:HHX917554 GYB917551:GYB917554 GOF917551:GOF917554 GEJ917551:GEJ917554 FUN917551:FUN917554 FKR917551:FKR917554 FAV917551:FAV917554 EQZ917551:EQZ917554 EHD917551:EHD917554 DXH917551:DXH917554 DNL917551:DNL917554 DDP917551:DDP917554 CTT917551:CTT917554 CJX917551:CJX917554 CAB917551:CAB917554 BQF917551:BQF917554 BGJ917551:BGJ917554 AWN917551:AWN917554 AMR917551:AMR917554 ACV917551:ACV917554 SZ917551:SZ917554 JD917551:JD917554 H917548:H917551 WVP852015:WVP852018 WLT852015:WLT852018 WBX852015:WBX852018 VSB852015:VSB852018 VIF852015:VIF852018 UYJ852015:UYJ852018 UON852015:UON852018 UER852015:UER852018 TUV852015:TUV852018 TKZ852015:TKZ852018 TBD852015:TBD852018 SRH852015:SRH852018 SHL852015:SHL852018 RXP852015:RXP852018 RNT852015:RNT852018 RDX852015:RDX852018 QUB852015:QUB852018 QKF852015:QKF852018 QAJ852015:QAJ852018 PQN852015:PQN852018 PGR852015:PGR852018 OWV852015:OWV852018 OMZ852015:OMZ852018 ODD852015:ODD852018 NTH852015:NTH852018 NJL852015:NJL852018 MZP852015:MZP852018 MPT852015:MPT852018 MFX852015:MFX852018 LWB852015:LWB852018 LMF852015:LMF852018 LCJ852015:LCJ852018 KSN852015:KSN852018 KIR852015:KIR852018 JYV852015:JYV852018 JOZ852015:JOZ852018 JFD852015:JFD852018 IVH852015:IVH852018 ILL852015:ILL852018 IBP852015:IBP852018 HRT852015:HRT852018 HHX852015:HHX852018 GYB852015:GYB852018 GOF852015:GOF852018 GEJ852015:GEJ852018 FUN852015:FUN852018 FKR852015:FKR852018 FAV852015:FAV852018 EQZ852015:EQZ852018 EHD852015:EHD852018 DXH852015:DXH852018 DNL852015:DNL852018 DDP852015:DDP852018 CTT852015:CTT852018 CJX852015:CJX852018 CAB852015:CAB852018 BQF852015:BQF852018 BGJ852015:BGJ852018 AWN852015:AWN852018 AMR852015:AMR852018 ACV852015:ACV852018 SZ852015:SZ852018 JD852015:JD852018 H852012:H852015 WVP786479:WVP786482 WLT786479:WLT786482 WBX786479:WBX786482 VSB786479:VSB786482 VIF786479:VIF786482 UYJ786479:UYJ786482 UON786479:UON786482 UER786479:UER786482 TUV786479:TUV786482 TKZ786479:TKZ786482 TBD786479:TBD786482 SRH786479:SRH786482 SHL786479:SHL786482 RXP786479:RXP786482 RNT786479:RNT786482 RDX786479:RDX786482 QUB786479:QUB786482 QKF786479:QKF786482 QAJ786479:QAJ786482 PQN786479:PQN786482 PGR786479:PGR786482 OWV786479:OWV786482 OMZ786479:OMZ786482 ODD786479:ODD786482 NTH786479:NTH786482 NJL786479:NJL786482 MZP786479:MZP786482 MPT786479:MPT786482 MFX786479:MFX786482 LWB786479:LWB786482 LMF786479:LMF786482 LCJ786479:LCJ786482 KSN786479:KSN786482 KIR786479:KIR786482 JYV786479:JYV786482 JOZ786479:JOZ786482 JFD786479:JFD786482 IVH786479:IVH786482 ILL786479:ILL786482 IBP786479:IBP786482 HRT786479:HRT786482 HHX786479:HHX786482 GYB786479:GYB786482 GOF786479:GOF786482 GEJ786479:GEJ786482 FUN786479:FUN786482 FKR786479:FKR786482 FAV786479:FAV786482 EQZ786479:EQZ786482 EHD786479:EHD786482 DXH786479:DXH786482 DNL786479:DNL786482 DDP786479:DDP786482 CTT786479:CTT786482 CJX786479:CJX786482 CAB786479:CAB786482 BQF786479:BQF786482 BGJ786479:BGJ786482 AWN786479:AWN786482 AMR786479:AMR786482 ACV786479:ACV786482 SZ786479:SZ786482 JD786479:JD786482 H786476:H786479 WVP720943:WVP720946 WLT720943:WLT720946 WBX720943:WBX720946 VSB720943:VSB720946 VIF720943:VIF720946 UYJ720943:UYJ720946 UON720943:UON720946 UER720943:UER720946 TUV720943:TUV720946 TKZ720943:TKZ720946 TBD720943:TBD720946 SRH720943:SRH720946 SHL720943:SHL720946 RXP720943:RXP720946 RNT720943:RNT720946 RDX720943:RDX720946 QUB720943:QUB720946 QKF720943:QKF720946 QAJ720943:QAJ720946 PQN720943:PQN720946 PGR720943:PGR720946 OWV720943:OWV720946 OMZ720943:OMZ720946 ODD720943:ODD720946 NTH720943:NTH720946 NJL720943:NJL720946 MZP720943:MZP720946 MPT720943:MPT720946 MFX720943:MFX720946 LWB720943:LWB720946 LMF720943:LMF720946 LCJ720943:LCJ720946 KSN720943:KSN720946 KIR720943:KIR720946 JYV720943:JYV720946 JOZ720943:JOZ720946 JFD720943:JFD720946 IVH720943:IVH720946 ILL720943:ILL720946 IBP720943:IBP720946 HRT720943:HRT720946 HHX720943:HHX720946 GYB720943:GYB720946 GOF720943:GOF720946 GEJ720943:GEJ720946 FUN720943:FUN720946 FKR720943:FKR720946 FAV720943:FAV720946 EQZ720943:EQZ720946 EHD720943:EHD720946 DXH720943:DXH720946 DNL720943:DNL720946 DDP720943:DDP720946 CTT720943:CTT720946 CJX720943:CJX720946 CAB720943:CAB720946 BQF720943:BQF720946 BGJ720943:BGJ720946 AWN720943:AWN720946 AMR720943:AMR720946 ACV720943:ACV720946 SZ720943:SZ720946 JD720943:JD720946 H720940:H720943 WVP655407:WVP655410 WLT655407:WLT655410 WBX655407:WBX655410 VSB655407:VSB655410 VIF655407:VIF655410 UYJ655407:UYJ655410 UON655407:UON655410 UER655407:UER655410 TUV655407:TUV655410 TKZ655407:TKZ655410 TBD655407:TBD655410 SRH655407:SRH655410 SHL655407:SHL655410 RXP655407:RXP655410 RNT655407:RNT655410 RDX655407:RDX655410 QUB655407:QUB655410 QKF655407:QKF655410 QAJ655407:QAJ655410 PQN655407:PQN655410 PGR655407:PGR655410 OWV655407:OWV655410 OMZ655407:OMZ655410 ODD655407:ODD655410 NTH655407:NTH655410 NJL655407:NJL655410 MZP655407:MZP655410 MPT655407:MPT655410 MFX655407:MFX655410 LWB655407:LWB655410 LMF655407:LMF655410 LCJ655407:LCJ655410 KSN655407:KSN655410 KIR655407:KIR655410 JYV655407:JYV655410 JOZ655407:JOZ655410 JFD655407:JFD655410 IVH655407:IVH655410 ILL655407:ILL655410 IBP655407:IBP655410 HRT655407:HRT655410 HHX655407:HHX655410 GYB655407:GYB655410 GOF655407:GOF655410 GEJ655407:GEJ655410 FUN655407:FUN655410 FKR655407:FKR655410 FAV655407:FAV655410 EQZ655407:EQZ655410 EHD655407:EHD655410 DXH655407:DXH655410 DNL655407:DNL655410 DDP655407:DDP655410 CTT655407:CTT655410 CJX655407:CJX655410 CAB655407:CAB655410 BQF655407:BQF655410 BGJ655407:BGJ655410 AWN655407:AWN655410 AMR655407:AMR655410 ACV655407:ACV655410 SZ655407:SZ655410 JD655407:JD655410 H655404:H655407 WVP589871:WVP589874 WLT589871:WLT589874 WBX589871:WBX589874 VSB589871:VSB589874 VIF589871:VIF589874 UYJ589871:UYJ589874 UON589871:UON589874 UER589871:UER589874 TUV589871:TUV589874 TKZ589871:TKZ589874 TBD589871:TBD589874 SRH589871:SRH589874 SHL589871:SHL589874 RXP589871:RXP589874 RNT589871:RNT589874 RDX589871:RDX589874 QUB589871:QUB589874 QKF589871:QKF589874 QAJ589871:QAJ589874 PQN589871:PQN589874 PGR589871:PGR589874 OWV589871:OWV589874 OMZ589871:OMZ589874 ODD589871:ODD589874 NTH589871:NTH589874 NJL589871:NJL589874 MZP589871:MZP589874 MPT589871:MPT589874 MFX589871:MFX589874 LWB589871:LWB589874 LMF589871:LMF589874 LCJ589871:LCJ589874 KSN589871:KSN589874 KIR589871:KIR589874 JYV589871:JYV589874 JOZ589871:JOZ589874 JFD589871:JFD589874 IVH589871:IVH589874 ILL589871:ILL589874 IBP589871:IBP589874 HRT589871:HRT589874 HHX589871:HHX589874 GYB589871:GYB589874 GOF589871:GOF589874 GEJ589871:GEJ589874 FUN589871:FUN589874 FKR589871:FKR589874 FAV589871:FAV589874 EQZ589871:EQZ589874 EHD589871:EHD589874 DXH589871:DXH589874 DNL589871:DNL589874 DDP589871:DDP589874 CTT589871:CTT589874 CJX589871:CJX589874 CAB589871:CAB589874 BQF589871:BQF589874 BGJ589871:BGJ589874 AWN589871:AWN589874 AMR589871:AMR589874 ACV589871:ACV589874 SZ589871:SZ589874 JD589871:JD589874 H589868:H589871 WVP524335:WVP524338 WLT524335:WLT524338 WBX524335:WBX524338 VSB524335:VSB524338 VIF524335:VIF524338 UYJ524335:UYJ524338 UON524335:UON524338 UER524335:UER524338 TUV524335:TUV524338 TKZ524335:TKZ524338 TBD524335:TBD524338 SRH524335:SRH524338 SHL524335:SHL524338 RXP524335:RXP524338 RNT524335:RNT524338 RDX524335:RDX524338 QUB524335:QUB524338 QKF524335:QKF524338 QAJ524335:QAJ524338 PQN524335:PQN524338 PGR524335:PGR524338 OWV524335:OWV524338 OMZ524335:OMZ524338 ODD524335:ODD524338 NTH524335:NTH524338 NJL524335:NJL524338 MZP524335:MZP524338 MPT524335:MPT524338 MFX524335:MFX524338 LWB524335:LWB524338 LMF524335:LMF524338 LCJ524335:LCJ524338 KSN524335:KSN524338 KIR524335:KIR524338 JYV524335:JYV524338 JOZ524335:JOZ524338 JFD524335:JFD524338 IVH524335:IVH524338 ILL524335:ILL524338 IBP524335:IBP524338 HRT524335:HRT524338 HHX524335:HHX524338 GYB524335:GYB524338 GOF524335:GOF524338 GEJ524335:GEJ524338 FUN524335:FUN524338 FKR524335:FKR524338 FAV524335:FAV524338 EQZ524335:EQZ524338 EHD524335:EHD524338 DXH524335:DXH524338 DNL524335:DNL524338 DDP524335:DDP524338 CTT524335:CTT524338 CJX524335:CJX524338 CAB524335:CAB524338 BQF524335:BQF524338 BGJ524335:BGJ524338 AWN524335:AWN524338 AMR524335:AMR524338 ACV524335:ACV524338 SZ524335:SZ524338 JD524335:JD524338 H524332:H524335 WVP458799:WVP458802 WLT458799:WLT458802 WBX458799:WBX458802 VSB458799:VSB458802 VIF458799:VIF458802 UYJ458799:UYJ458802 UON458799:UON458802 UER458799:UER458802 TUV458799:TUV458802 TKZ458799:TKZ458802 TBD458799:TBD458802 SRH458799:SRH458802 SHL458799:SHL458802 RXP458799:RXP458802 RNT458799:RNT458802 RDX458799:RDX458802 QUB458799:QUB458802 QKF458799:QKF458802 QAJ458799:QAJ458802 PQN458799:PQN458802 PGR458799:PGR458802 OWV458799:OWV458802 OMZ458799:OMZ458802 ODD458799:ODD458802 NTH458799:NTH458802 NJL458799:NJL458802 MZP458799:MZP458802 MPT458799:MPT458802 MFX458799:MFX458802 LWB458799:LWB458802 LMF458799:LMF458802 LCJ458799:LCJ458802 KSN458799:KSN458802 KIR458799:KIR458802 JYV458799:JYV458802 JOZ458799:JOZ458802 JFD458799:JFD458802 IVH458799:IVH458802 ILL458799:ILL458802 IBP458799:IBP458802 HRT458799:HRT458802 HHX458799:HHX458802 GYB458799:GYB458802 GOF458799:GOF458802 GEJ458799:GEJ458802 FUN458799:FUN458802 FKR458799:FKR458802 FAV458799:FAV458802 EQZ458799:EQZ458802 EHD458799:EHD458802 DXH458799:DXH458802 DNL458799:DNL458802 DDP458799:DDP458802 CTT458799:CTT458802 CJX458799:CJX458802 CAB458799:CAB458802 BQF458799:BQF458802 BGJ458799:BGJ458802 AWN458799:AWN458802 AMR458799:AMR458802 ACV458799:ACV458802 SZ458799:SZ458802 JD458799:JD458802 H458796:H458799 WVP393263:WVP393266 WLT393263:WLT393266 WBX393263:WBX393266 VSB393263:VSB393266 VIF393263:VIF393266 UYJ393263:UYJ393266 UON393263:UON393266 UER393263:UER393266 TUV393263:TUV393266 TKZ393263:TKZ393266 TBD393263:TBD393266 SRH393263:SRH393266 SHL393263:SHL393266 RXP393263:RXP393266 RNT393263:RNT393266 RDX393263:RDX393266 QUB393263:QUB393266 QKF393263:QKF393266 QAJ393263:QAJ393266 PQN393263:PQN393266 PGR393263:PGR393266 OWV393263:OWV393266 OMZ393263:OMZ393266 ODD393263:ODD393266 NTH393263:NTH393266 NJL393263:NJL393266 MZP393263:MZP393266 MPT393263:MPT393266 MFX393263:MFX393266 LWB393263:LWB393266 LMF393263:LMF393266 LCJ393263:LCJ393266 KSN393263:KSN393266 KIR393263:KIR393266 JYV393263:JYV393266 JOZ393263:JOZ393266 JFD393263:JFD393266 IVH393263:IVH393266 ILL393263:ILL393266 IBP393263:IBP393266 HRT393263:HRT393266 HHX393263:HHX393266 GYB393263:GYB393266 GOF393263:GOF393266 GEJ393263:GEJ393266 FUN393263:FUN393266 FKR393263:FKR393266 FAV393263:FAV393266 EQZ393263:EQZ393266 EHD393263:EHD393266 DXH393263:DXH393266 DNL393263:DNL393266 DDP393263:DDP393266 CTT393263:CTT393266 CJX393263:CJX393266 CAB393263:CAB393266 BQF393263:BQF393266 BGJ393263:BGJ393266 AWN393263:AWN393266 AMR393263:AMR393266 ACV393263:ACV393266 SZ393263:SZ393266 JD393263:JD393266 H393260:H393263 WVP327727:WVP327730 WLT327727:WLT327730 WBX327727:WBX327730 VSB327727:VSB327730 VIF327727:VIF327730 UYJ327727:UYJ327730 UON327727:UON327730 UER327727:UER327730 TUV327727:TUV327730 TKZ327727:TKZ327730 TBD327727:TBD327730 SRH327727:SRH327730 SHL327727:SHL327730 RXP327727:RXP327730 RNT327727:RNT327730 RDX327727:RDX327730 QUB327727:QUB327730 QKF327727:QKF327730 QAJ327727:QAJ327730 PQN327727:PQN327730 PGR327727:PGR327730 OWV327727:OWV327730 OMZ327727:OMZ327730 ODD327727:ODD327730 NTH327727:NTH327730 NJL327727:NJL327730 MZP327727:MZP327730 MPT327727:MPT327730 MFX327727:MFX327730 LWB327727:LWB327730 LMF327727:LMF327730 LCJ327727:LCJ327730 KSN327727:KSN327730 KIR327727:KIR327730 JYV327727:JYV327730 JOZ327727:JOZ327730 JFD327727:JFD327730 IVH327727:IVH327730 ILL327727:ILL327730 IBP327727:IBP327730 HRT327727:HRT327730 HHX327727:HHX327730 GYB327727:GYB327730 GOF327727:GOF327730 GEJ327727:GEJ327730 FUN327727:FUN327730 FKR327727:FKR327730 FAV327727:FAV327730 EQZ327727:EQZ327730 EHD327727:EHD327730 DXH327727:DXH327730 DNL327727:DNL327730 DDP327727:DDP327730 CTT327727:CTT327730 CJX327727:CJX327730 CAB327727:CAB327730 BQF327727:BQF327730 BGJ327727:BGJ327730 AWN327727:AWN327730 AMR327727:AMR327730 ACV327727:ACV327730 SZ327727:SZ327730 JD327727:JD327730 H327724:H327727 WVP262191:WVP262194 WLT262191:WLT262194 WBX262191:WBX262194 VSB262191:VSB262194 VIF262191:VIF262194 UYJ262191:UYJ262194 UON262191:UON262194 UER262191:UER262194 TUV262191:TUV262194 TKZ262191:TKZ262194 TBD262191:TBD262194 SRH262191:SRH262194 SHL262191:SHL262194 RXP262191:RXP262194 RNT262191:RNT262194 RDX262191:RDX262194 QUB262191:QUB262194 QKF262191:QKF262194 QAJ262191:QAJ262194 PQN262191:PQN262194 PGR262191:PGR262194 OWV262191:OWV262194 OMZ262191:OMZ262194 ODD262191:ODD262194 NTH262191:NTH262194 NJL262191:NJL262194 MZP262191:MZP262194 MPT262191:MPT262194 MFX262191:MFX262194 LWB262191:LWB262194 LMF262191:LMF262194 LCJ262191:LCJ262194 KSN262191:KSN262194 KIR262191:KIR262194 JYV262191:JYV262194 JOZ262191:JOZ262194 JFD262191:JFD262194 IVH262191:IVH262194 ILL262191:ILL262194 IBP262191:IBP262194 HRT262191:HRT262194 HHX262191:HHX262194 GYB262191:GYB262194 GOF262191:GOF262194 GEJ262191:GEJ262194 FUN262191:FUN262194 FKR262191:FKR262194 FAV262191:FAV262194 EQZ262191:EQZ262194 EHD262191:EHD262194 DXH262191:DXH262194 DNL262191:DNL262194 DDP262191:DDP262194 CTT262191:CTT262194 CJX262191:CJX262194 CAB262191:CAB262194 BQF262191:BQF262194 BGJ262191:BGJ262194 AWN262191:AWN262194 AMR262191:AMR262194 ACV262191:ACV262194 SZ262191:SZ262194 JD262191:JD262194 H262188:H262191 WVP196655:WVP196658 WLT196655:WLT196658 WBX196655:WBX196658 VSB196655:VSB196658 VIF196655:VIF196658 UYJ196655:UYJ196658 UON196655:UON196658 UER196655:UER196658 TUV196655:TUV196658 TKZ196655:TKZ196658 TBD196655:TBD196658 SRH196655:SRH196658 SHL196655:SHL196658 RXP196655:RXP196658 RNT196655:RNT196658 RDX196655:RDX196658 QUB196655:QUB196658 QKF196655:QKF196658 QAJ196655:QAJ196658 PQN196655:PQN196658 PGR196655:PGR196658 OWV196655:OWV196658 OMZ196655:OMZ196658 ODD196655:ODD196658 NTH196655:NTH196658 NJL196655:NJL196658 MZP196655:MZP196658 MPT196655:MPT196658 MFX196655:MFX196658 LWB196655:LWB196658 LMF196655:LMF196658 LCJ196655:LCJ196658 KSN196655:KSN196658 KIR196655:KIR196658 JYV196655:JYV196658 JOZ196655:JOZ196658 JFD196655:JFD196658 IVH196655:IVH196658 ILL196655:ILL196658 IBP196655:IBP196658 HRT196655:HRT196658 HHX196655:HHX196658 GYB196655:GYB196658 GOF196655:GOF196658 GEJ196655:GEJ196658 FUN196655:FUN196658 FKR196655:FKR196658 FAV196655:FAV196658 EQZ196655:EQZ196658 EHD196655:EHD196658 DXH196655:DXH196658 DNL196655:DNL196658 DDP196655:DDP196658 CTT196655:CTT196658 CJX196655:CJX196658 CAB196655:CAB196658 BQF196655:BQF196658 BGJ196655:BGJ196658 AWN196655:AWN196658 AMR196655:AMR196658 ACV196655:ACV196658 SZ196655:SZ196658 JD196655:JD196658 H196652:H196655 WVP131119:WVP131122 WLT131119:WLT131122 WBX131119:WBX131122 VSB131119:VSB131122 VIF131119:VIF131122 UYJ131119:UYJ131122 UON131119:UON131122 UER131119:UER131122 TUV131119:TUV131122 TKZ131119:TKZ131122 TBD131119:TBD131122 SRH131119:SRH131122 SHL131119:SHL131122 RXP131119:RXP131122 RNT131119:RNT131122 RDX131119:RDX131122 QUB131119:QUB131122 QKF131119:QKF131122 QAJ131119:QAJ131122 PQN131119:PQN131122 PGR131119:PGR131122 OWV131119:OWV131122 OMZ131119:OMZ131122 ODD131119:ODD131122 NTH131119:NTH131122 NJL131119:NJL131122 MZP131119:MZP131122 MPT131119:MPT131122 MFX131119:MFX131122 LWB131119:LWB131122 LMF131119:LMF131122 LCJ131119:LCJ131122 KSN131119:KSN131122 KIR131119:KIR131122 JYV131119:JYV131122 JOZ131119:JOZ131122 JFD131119:JFD131122 IVH131119:IVH131122 ILL131119:ILL131122 IBP131119:IBP131122 HRT131119:HRT131122 HHX131119:HHX131122 GYB131119:GYB131122 GOF131119:GOF131122 GEJ131119:GEJ131122 FUN131119:FUN131122 FKR131119:FKR131122 FAV131119:FAV131122 EQZ131119:EQZ131122 EHD131119:EHD131122 DXH131119:DXH131122 DNL131119:DNL131122 DDP131119:DDP131122 CTT131119:CTT131122 CJX131119:CJX131122 CAB131119:CAB131122 BQF131119:BQF131122 BGJ131119:BGJ131122 AWN131119:AWN131122 AMR131119:AMR131122 ACV131119:ACV131122 SZ131119:SZ131122 JD131119:JD131122 H131116:H131119 WVP65583:WVP65586 WLT65583:WLT65586 WBX65583:WBX65586 VSB65583:VSB65586 VIF65583:VIF65586 UYJ65583:UYJ65586 UON65583:UON65586 UER65583:UER65586 TUV65583:TUV65586 TKZ65583:TKZ65586 TBD65583:TBD65586 SRH65583:SRH65586 SHL65583:SHL65586 RXP65583:RXP65586 RNT65583:RNT65586 RDX65583:RDX65586 QUB65583:QUB65586 QKF65583:QKF65586 QAJ65583:QAJ65586 PQN65583:PQN65586 PGR65583:PGR65586 OWV65583:OWV65586 OMZ65583:OMZ65586 ODD65583:ODD65586 NTH65583:NTH65586 NJL65583:NJL65586 MZP65583:MZP65586 MPT65583:MPT65586 MFX65583:MFX65586 LWB65583:LWB65586 LMF65583:LMF65586 LCJ65583:LCJ65586 KSN65583:KSN65586 KIR65583:KIR65586 JYV65583:JYV65586 JOZ65583:JOZ65586 JFD65583:JFD65586 IVH65583:IVH65586 ILL65583:ILL65586 IBP65583:IBP65586 HRT65583:HRT65586 HHX65583:HHX65586 GYB65583:GYB65586 GOF65583:GOF65586 GEJ65583:GEJ65586 FUN65583:FUN65586 FKR65583:FKR65586 FAV65583:FAV65586 EQZ65583:EQZ65586 EHD65583:EHD65586 DXH65583:DXH65586 DNL65583:DNL65586 DDP65583:DDP65586 CTT65583:CTT65586 CJX65583:CJX65586 CAB65583:CAB65586 BQF65583:BQF65586 BGJ65583:BGJ65586 AWN65583:AWN65586 AMR65583:AMR65586 ACV65583:ACV65586 SZ65583:SZ65586 JD65583:JD65586 H65580:H65583 WVP47:WVP50 WLT47:WLT50 WBX47:WBX50 VSB47:VSB50 VIF47:VIF50 UYJ47:UYJ50 UON47:UON50 UER47:UER50 TUV47:TUV50 TKZ47:TKZ50 TBD47:TBD50 SRH47:SRH50 SHL47:SHL50 RXP47:RXP50 RNT47:RNT50 RDX47:RDX50 QUB47:QUB50 QKF47:QKF50 QAJ47:QAJ50 PQN47:PQN50 PGR47:PGR50 OWV47:OWV50 OMZ47:OMZ50 ODD47:ODD50 NTH47:NTH50 NJL47:NJL50 MZP47:MZP50 MPT47:MPT50 MFX47:MFX50 LWB47:LWB50 LMF47:LMF50 LCJ47:LCJ50 KSN47:KSN50 KIR47:KIR50 JYV47:JYV50 JOZ47:JOZ50 JFD47:JFD50 IVH47:IVH50 ILL47:ILL50 IBP47:IBP50 HRT47:HRT50 HHX47:HHX50 GYB47:GYB50 GOF47:GOF50 GEJ47:GEJ50 FUN47:FUN50 FKR47:FKR50 FAV47:FAV50 EQZ47:EQZ50 EHD47:EHD50 DXH47:DXH50 DNL47:DNL50 DDP47:DDP50 CTT47:CTT50 CJX47:CJX50 CAB47:CAB50 BQF47:BQF50 BGJ47:BGJ50 AWN47:AWN50 AMR47:AMR50 ACV47:ACV50 SZ47:SZ50 JD47:JD50" xr:uid="{B85D7747-6C87-4EB8-B15C-9B76C7579F89}">
      <formula1>$H$67:$H$158</formula1>
    </dataValidation>
  </dataValidations>
  <pageMargins left="0.75" right="0.25" top="0.5" bottom="0.3" header="0.5" footer="0.5"/>
  <pageSetup scale="8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EB1D8-5E37-474A-8C58-82FE4DBD3369}">
  <dimension ref="A1:T190"/>
  <sheetViews>
    <sheetView view="pageBreakPreview" zoomScale="90" zoomScaleNormal="100" zoomScaleSheetLayoutView="90" workbookViewId="0">
      <pane ySplit="7" topLeftCell="A8" activePane="bottomLeft" state="frozen"/>
      <selection activeCell="L16" sqref="L16"/>
      <selection pane="bottomLeft" activeCell="A4" sqref="A4"/>
    </sheetView>
  </sheetViews>
  <sheetFormatPr defaultRowHeight="12.75" x14ac:dyDescent="0.2"/>
  <cols>
    <col min="1" max="1" width="32.42578125" style="30" customWidth="1"/>
    <col min="2" max="3" width="9.140625" style="30"/>
    <col min="4" max="5" width="9.28515625" style="30" hidden="1" customWidth="1"/>
    <col min="6" max="6" width="14.28515625" style="30" hidden="1" customWidth="1"/>
    <col min="7" max="7" width="12.7109375" style="30" hidden="1" customWidth="1"/>
    <col min="8" max="8" width="12.42578125" style="30" hidden="1" customWidth="1"/>
    <col min="9" max="9" width="16.5703125" style="30" customWidth="1"/>
    <col min="10" max="10" width="18.7109375" style="30" customWidth="1"/>
    <col min="11" max="11" width="16.5703125" style="30" customWidth="1"/>
    <col min="12" max="12" width="21.7109375" style="5" customWidth="1"/>
    <col min="13" max="13" width="22.42578125" style="5" customWidth="1"/>
    <col min="14" max="14" width="15.7109375" style="5" customWidth="1"/>
    <col min="15" max="15" width="14.140625" style="5" bestFit="1" customWidth="1"/>
    <col min="16" max="17" width="9.140625" style="30"/>
    <col min="18" max="18" width="9.28515625" style="30" customWidth="1"/>
    <col min="19" max="19" width="16.28515625" style="30" bestFit="1" customWidth="1"/>
    <col min="20" max="20" width="15.140625" style="30" customWidth="1"/>
    <col min="21" max="254" width="9.140625" style="30"/>
    <col min="255" max="255" width="27.7109375" style="30" customWidth="1"/>
    <col min="256" max="257" width="9.140625" style="30"/>
    <col min="258" max="261" width="0" style="30" hidden="1" customWidth="1"/>
    <col min="262" max="262" width="16.5703125" style="30" customWidth="1"/>
    <col min="263" max="263" width="18.7109375" style="30" customWidth="1"/>
    <col min="264" max="264" width="16.5703125" style="30" customWidth="1"/>
    <col min="265" max="510" width="9.140625" style="30"/>
    <col min="511" max="511" width="27.7109375" style="30" customWidth="1"/>
    <col min="512" max="513" width="9.140625" style="30"/>
    <col min="514" max="517" width="0" style="30" hidden="1" customWidth="1"/>
    <col min="518" max="518" width="16.5703125" style="30" customWidth="1"/>
    <col min="519" max="519" width="18.7109375" style="30" customWidth="1"/>
    <col min="520" max="520" width="16.5703125" style="30" customWidth="1"/>
    <col min="521" max="766" width="9.140625" style="30"/>
    <col min="767" max="767" width="27.7109375" style="30" customWidth="1"/>
    <col min="768" max="769" width="9.140625" style="30"/>
    <col min="770" max="773" width="0" style="30" hidden="1" customWidth="1"/>
    <col min="774" max="774" width="16.5703125" style="30" customWidth="1"/>
    <col min="775" max="775" width="18.7109375" style="30" customWidth="1"/>
    <col min="776" max="776" width="16.5703125" style="30" customWidth="1"/>
    <col min="777" max="1022" width="9.140625" style="30"/>
    <col min="1023" max="1023" width="27.7109375" style="30" customWidth="1"/>
    <col min="1024" max="1025" width="9.140625" style="30"/>
    <col min="1026" max="1029" width="0" style="30" hidden="1" customWidth="1"/>
    <col min="1030" max="1030" width="16.5703125" style="30" customWidth="1"/>
    <col min="1031" max="1031" width="18.7109375" style="30" customWidth="1"/>
    <col min="1032" max="1032" width="16.5703125" style="30" customWidth="1"/>
    <col min="1033" max="1278" width="9.140625" style="30"/>
    <col min="1279" max="1279" width="27.7109375" style="30" customWidth="1"/>
    <col min="1280" max="1281" width="9.140625" style="30"/>
    <col min="1282" max="1285" width="0" style="30" hidden="1" customWidth="1"/>
    <col min="1286" max="1286" width="16.5703125" style="30" customWidth="1"/>
    <col min="1287" max="1287" width="18.7109375" style="30" customWidth="1"/>
    <col min="1288" max="1288" width="16.5703125" style="30" customWidth="1"/>
    <col min="1289" max="1534" width="9.140625" style="30"/>
    <col min="1535" max="1535" width="27.7109375" style="30" customWidth="1"/>
    <col min="1536" max="1537" width="9.140625" style="30"/>
    <col min="1538" max="1541" width="0" style="30" hidden="1" customWidth="1"/>
    <col min="1542" max="1542" width="16.5703125" style="30" customWidth="1"/>
    <col min="1543" max="1543" width="18.7109375" style="30" customWidth="1"/>
    <col min="1544" max="1544" width="16.5703125" style="30" customWidth="1"/>
    <col min="1545" max="1790" width="9.140625" style="30"/>
    <col min="1791" max="1791" width="27.7109375" style="30" customWidth="1"/>
    <col min="1792" max="1793" width="9.140625" style="30"/>
    <col min="1794" max="1797" width="0" style="30" hidden="1" customWidth="1"/>
    <col min="1798" max="1798" width="16.5703125" style="30" customWidth="1"/>
    <col min="1799" max="1799" width="18.7109375" style="30" customWidth="1"/>
    <col min="1800" max="1800" width="16.5703125" style="30" customWidth="1"/>
    <col min="1801" max="2046" width="9.140625" style="30"/>
    <col min="2047" max="2047" width="27.7109375" style="30" customWidth="1"/>
    <col min="2048" max="2049" width="9.140625" style="30"/>
    <col min="2050" max="2053" width="0" style="30" hidden="1" customWidth="1"/>
    <col min="2054" max="2054" width="16.5703125" style="30" customWidth="1"/>
    <col min="2055" max="2055" width="18.7109375" style="30" customWidth="1"/>
    <col min="2056" max="2056" width="16.5703125" style="30" customWidth="1"/>
    <col min="2057" max="2302" width="9.140625" style="30"/>
    <col min="2303" max="2303" width="27.7109375" style="30" customWidth="1"/>
    <col min="2304" max="2305" width="9.140625" style="30"/>
    <col min="2306" max="2309" width="0" style="30" hidden="1" customWidth="1"/>
    <col min="2310" max="2310" width="16.5703125" style="30" customWidth="1"/>
    <col min="2311" max="2311" width="18.7109375" style="30" customWidth="1"/>
    <col min="2312" max="2312" width="16.5703125" style="30" customWidth="1"/>
    <col min="2313" max="2558" width="9.140625" style="30"/>
    <col min="2559" max="2559" width="27.7109375" style="30" customWidth="1"/>
    <col min="2560" max="2561" width="9.140625" style="30"/>
    <col min="2562" max="2565" width="0" style="30" hidden="1" customWidth="1"/>
    <col min="2566" max="2566" width="16.5703125" style="30" customWidth="1"/>
    <col min="2567" max="2567" width="18.7109375" style="30" customWidth="1"/>
    <col min="2568" max="2568" width="16.5703125" style="30" customWidth="1"/>
    <col min="2569" max="2814" width="9.140625" style="30"/>
    <col min="2815" max="2815" width="27.7109375" style="30" customWidth="1"/>
    <col min="2816" max="2817" width="9.140625" style="30"/>
    <col min="2818" max="2821" width="0" style="30" hidden="1" customWidth="1"/>
    <col min="2822" max="2822" width="16.5703125" style="30" customWidth="1"/>
    <col min="2823" max="2823" width="18.7109375" style="30" customWidth="1"/>
    <col min="2824" max="2824" width="16.5703125" style="30" customWidth="1"/>
    <col min="2825" max="3070" width="9.140625" style="30"/>
    <col min="3071" max="3071" width="27.7109375" style="30" customWidth="1"/>
    <col min="3072" max="3073" width="9.140625" style="30"/>
    <col min="3074" max="3077" width="0" style="30" hidden="1" customWidth="1"/>
    <col min="3078" max="3078" width="16.5703125" style="30" customWidth="1"/>
    <col min="3079" max="3079" width="18.7109375" style="30" customWidth="1"/>
    <col min="3080" max="3080" width="16.5703125" style="30" customWidth="1"/>
    <col min="3081" max="3326" width="9.140625" style="30"/>
    <col min="3327" max="3327" width="27.7109375" style="30" customWidth="1"/>
    <col min="3328" max="3329" width="9.140625" style="30"/>
    <col min="3330" max="3333" width="0" style="30" hidden="1" customWidth="1"/>
    <col min="3334" max="3334" width="16.5703125" style="30" customWidth="1"/>
    <col min="3335" max="3335" width="18.7109375" style="30" customWidth="1"/>
    <col min="3336" max="3336" width="16.5703125" style="30" customWidth="1"/>
    <col min="3337" max="3582" width="9.140625" style="30"/>
    <col min="3583" max="3583" width="27.7109375" style="30" customWidth="1"/>
    <col min="3584" max="3585" width="9.140625" style="30"/>
    <col min="3586" max="3589" width="0" style="30" hidden="1" customWidth="1"/>
    <col min="3590" max="3590" width="16.5703125" style="30" customWidth="1"/>
    <col min="3591" max="3591" width="18.7109375" style="30" customWidth="1"/>
    <col min="3592" max="3592" width="16.5703125" style="30" customWidth="1"/>
    <col min="3593" max="3838" width="9.140625" style="30"/>
    <col min="3839" max="3839" width="27.7109375" style="30" customWidth="1"/>
    <col min="3840" max="3841" width="9.140625" style="30"/>
    <col min="3842" max="3845" width="0" style="30" hidden="1" customWidth="1"/>
    <col min="3846" max="3846" width="16.5703125" style="30" customWidth="1"/>
    <col min="3847" max="3847" width="18.7109375" style="30" customWidth="1"/>
    <col min="3848" max="3848" width="16.5703125" style="30" customWidth="1"/>
    <col min="3849" max="4094" width="9.140625" style="30"/>
    <col min="4095" max="4095" width="27.7109375" style="30" customWidth="1"/>
    <col min="4096" max="4097" width="9.140625" style="30"/>
    <col min="4098" max="4101" width="0" style="30" hidden="1" customWidth="1"/>
    <col min="4102" max="4102" width="16.5703125" style="30" customWidth="1"/>
    <col min="4103" max="4103" width="18.7109375" style="30" customWidth="1"/>
    <col min="4104" max="4104" width="16.5703125" style="30" customWidth="1"/>
    <col min="4105" max="4350" width="9.140625" style="30"/>
    <col min="4351" max="4351" width="27.7109375" style="30" customWidth="1"/>
    <col min="4352" max="4353" width="9.140625" style="30"/>
    <col min="4354" max="4357" width="0" style="30" hidden="1" customWidth="1"/>
    <col min="4358" max="4358" width="16.5703125" style="30" customWidth="1"/>
    <col min="4359" max="4359" width="18.7109375" style="30" customWidth="1"/>
    <col min="4360" max="4360" width="16.5703125" style="30" customWidth="1"/>
    <col min="4361" max="4606" width="9.140625" style="30"/>
    <col min="4607" max="4607" width="27.7109375" style="30" customWidth="1"/>
    <col min="4608" max="4609" width="9.140625" style="30"/>
    <col min="4610" max="4613" width="0" style="30" hidden="1" customWidth="1"/>
    <col min="4614" max="4614" width="16.5703125" style="30" customWidth="1"/>
    <col min="4615" max="4615" width="18.7109375" style="30" customWidth="1"/>
    <col min="4616" max="4616" width="16.5703125" style="30" customWidth="1"/>
    <col min="4617" max="4862" width="9.140625" style="30"/>
    <col min="4863" max="4863" width="27.7109375" style="30" customWidth="1"/>
    <col min="4864" max="4865" width="9.140625" style="30"/>
    <col min="4866" max="4869" width="0" style="30" hidden="1" customWidth="1"/>
    <col min="4870" max="4870" width="16.5703125" style="30" customWidth="1"/>
    <col min="4871" max="4871" width="18.7109375" style="30" customWidth="1"/>
    <col min="4872" max="4872" width="16.5703125" style="30" customWidth="1"/>
    <col min="4873" max="5118" width="9.140625" style="30"/>
    <col min="5119" max="5119" width="27.7109375" style="30" customWidth="1"/>
    <col min="5120" max="5121" width="9.140625" style="30"/>
    <col min="5122" max="5125" width="0" style="30" hidden="1" customWidth="1"/>
    <col min="5126" max="5126" width="16.5703125" style="30" customWidth="1"/>
    <col min="5127" max="5127" width="18.7109375" style="30" customWidth="1"/>
    <col min="5128" max="5128" width="16.5703125" style="30" customWidth="1"/>
    <col min="5129" max="5374" width="9.140625" style="30"/>
    <col min="5375" max="5375" width="27.7109375" style="30" customWidth="1"/>
    <col min="5376" max="5377" width="9.140625" style="30"/>
    <col min="5378" max="5381" width="0" style="30" hidden="1" customWidth="1"/>
    <col min="5382" max="5382" width="16.5703125" style="30" customWidth="1"/>
    <col min="5383" max="5383" width="18.7109375" style="30" customWidth="1"/>
    <col min="5384" max="5384" width="16.5703125" style="30" customWidth="1"/>
    <col min="5385" max="5630" width="9.140625" style="30"/>
    <col min="5631" max="5631" width="27.7109375" style="30" customWidth="1"/>
    <col min="5632" max="5633" width="9.140625" style="30"/>
    <col min="5634" max="5637" width="0" style="30" hidden="1" customWidth="1"/>
    <col min="5638" max="5638" width="16.5703125" style="30" customWidth="1"/>
    <col min="5639" max="5639" width="18.7109375" style="30" customWidth="1"/>
    <col min="5640" max="5640" width="16.5703125" style="30" customWidth="1"/>
    <col min="5641" max="5886" width="9.140625" style="30"/>
    <col min="5887" max="5887" width="27.7109375" style="30" customWidth="1"/>
    <col min="5888" max="5889" width="9.140625" style="30"/>
    <col min="5890" max="5893" width="0" style="30" hidden="1" customWidth="1"/>
    <col min="5894" max="5894" width="16.5703125" style="30" customWidth="1"/>
    <col min="5895" max="5895" width="18.7109375" style="30" customWidth="1"/>
    <col min="5896" max="5896" width="16.5703125" style="30" customWidth="1"/>
    <col min="5897" max="6142" width="9.140625" style="30"/>
    <col min="6143" max="6143" width="27.7109375" style="30" customWidth="1"/>
    <col min="6144" max="6145" width="9.140625" style="30"/>
    <col min="6146" max="6149" width="0" style="30" hidden="1" customWidth="1"/>
    <col min="6150" max="6150" width="16.5703125" style="30" customWidth="1"/>
    <col min="6151" max="6151" width="18.7109375" style="30" customWidth="1"/>
    <col min="6152" max="6152" width="16.5703125" style="30" customWidth="1"/>
    <col min="6153" max="6398" width="9.140625" style="30"/>
    <col min="6399" max="6399" width="27.7109375" style="30" customWidth="1"/>
    <col min="6400" max="6401" width="9.140625" style="30"/>
    <col min="6402" max="6405" width="0" style="30" hidden="1" customWidth="1"/>
    <col min="6406" max="6406" width="16.5703125" style="30" customWidth="1"/>
    <col min="6407" max="6407" width="18.7109375" style="30" customWidth="1"/>
    <col min="6408" max="6408" width="16.5703125" style="30" customWidth="1"/>
    <col min="6409" max="6654" width="9.140625" style="30"/>
    <col min="6655" max="6655" width="27.7109375" style="30" customWidth="1"/>
    <col min="6656" max="6657" width="9.140625" style="30"/>
    <col min="6658" max="6661" width="0" style="30" hidden="1" customWidth="1"/>
    <col min="6662" max="6662" width="16.5703125" style="30" customWidth="1"/>
    <col min="6663" max="6663" width="18.7109375" style="30" customWidth="1"/>
    <col min="6664" max="6664" width="16.5703125" style="30" customWidth="1"/>
    <col min="6665" max="6910" width="9.140625" style="30"/>
    <col min="6911" max="6911" width="27.7109375" style="30" customWidth="1"/>
    <col min="6912" max="6913" width="9.140625" style="30"/>
    <col min="6914" max="6917" width="0" style="30" hidden="1" customWidth="1"/>
    <col min="6918" max="6918" width="16.5703125" style="30" customWidth="1"/>
    <col min="6919" max="6919" width="18.7109375" style="30" customWidth="1"/>
    <col min="6920" max="6920" width="16.5703125" style="30" customWidth="1"/>
    <col min="6921" max="7166" width="9.140625" style="30"/>
    <col min="7167" max="7167" width="27.7109375" style="30" customWidth="1"/>
    <col min="7168" max="7169" width="9.140625" style="30"/>
    <col min="7170" max="7173" width="0" style="30" hidden="1" customWidth="1"/>
    <col min="7174" max="7174" width="16.5703125" style="30" customWidth="1"/>
    <col min="7175" max="7175" width="18.7109375" style="30" customWidth="1"/>
    <col min="7176" max="7176" width="16.5703125" style="30" customWidth="1"/>
    <col min="7177" max="7422" width="9.140625" style="30"/>
    <col min="7423" max="7423" width="27.7109375" style="30" customWidth="1"/>
    <col min="7424" max="7425" width="9.140625" style="30"/>
    <col min="7426" max="7429" width="0" style="30" hidden="1" customWidth="1"/>
    <col min="7430" max="7430" width="16.5703125" style="30" customWidth="1"/>
    <col min="7431" max="7431" width="18.7109375" style="30" customWidth="1"/>
    <col min="7432" max="7432" width="16.5703125" style="30" customWidth="1"/>
    <col min="7433" max="7678" width="9.140625" style="30"/>
    <col min="7679" max="7679" width="27.7109375" style="30" customWidth="1"/>
    <col min="7680" max="7681" width="9.140625" style="30"/>
    <col min="7682" max="7685" width="0" style="30" hidden="1" customWidth="1"/>
    <col min="7686" max="7686" width="16.5703125" style="30" customWidth="1"/>
    <col min="7687" max="7687" width="18.7109375" style="30" customWidth="1"/>
    <col min="7688" max="7688" width="16.5703125" style="30" customWidth="1"/>
    <col min="7689" max="7934" width="9.140625" style="30"/>
    <col min="7935" max="7935" width="27.7109375" style="30" customWidth="1"/>
    <col min="7936" max="7937" width="9.140625" style="30"/>
    <col min="7938" max="7941" width="0" style="30" hidden="1" customWidth="1"/>
    <col min="7942" max="7942" width="16.5703125" style="30" customWidth="1"/>
    <col min="7943" max="7943" width="18.7109375" style="30" customWidth="1"/>
    <col min="7944" max="7944" width="16.5703125" style="30" customWidth="1"/>
    <col min="7945" max="8190" width="9.140625" style="30"/>
    <col min="8191" max="8191" width="27.7109375" style="30" customWidth="1"/>
    <col min="8192" max="8193" width="9.140625" style="30"/>
    <col min="8194" max="8197" width="0" style="30" hidden="1" customWidth="1"/>
    <col min="8198" max="8198" width="16.5703125" style="30" customWidth="1"/>
    <col min="8199" max="8199" width="18.7109375" style="30" customWidth="1"/>
    <col min="8200" max="8200" width="16.5703125" style="30" customWidth="1"/>
    <col min="8201" max="8446" width="9.140625" style="30"/>
    <col min="8447" max="8447" width="27.7109375" style="30" customWidth="1"/>
    <col min="8448" max="8449" width="9.140625" style="30"/>
    <col min="8450" max="8453" width="0" style="30" hidden="1" customWidth="1"/>
    <col min="8454" max="8454" width="16.5703125" style="30" customWidth="1"/>
    <col min="8455" max="8455" width="18.7109375" style="30" customWidth="1"/>
    <col min="8456" max="8456" width="16.5703125" style="30" customWidth="1"/>
    <col min="8457" max="8702" width="9.140625" style="30"/>
    <col min="8703" max="8703" width="27.7109375" style="30" customWidth="1"/>
    <col min="8704" max="8705" width="9.140625" style="30"/>
    <col min="8706" max="8709" width="0" style="30" hidden="1" customWidth="1"/>
    <col min="8710" max="8710" width="16.5703125" style="30" customWidth="1"/>
    <col min="8711" max="8711" width="18.7109375" style="30" customWidth="1"/>
    <col min="8712" max="8712" width="16.5703125" style="30" customWidth="1"/>
    <col min="8713" max="8958" width="9.140625" style="30"/>
    <col min="8959" max="8959" width="27.7109375" style="30" customWidth="1"/>
    <col min="8960" max="8961" width="9.140625" style="30"/>
    <col min="8962" max="8965" width="0" style="30" hidden="1" customWidth="1"/>
    <col min="8966" max="8966" width="16.5703125" style="30" customWidth="1"/>
    <col min="8967" max="8967" width="18.7109375" style="30" customWidth="1"/>
    <col min="8968" max="8968" width="16.5703125" style="30" customWidth="1"/>
    <col min="8969" max="9214" width="9.140625" style="30"/>
    <col min="9215" max="9215" width="27.7109375" style="30" customWidth="1"/>
    <col min="9216" max="9217" width="9.140625" style="30"/>
    <col min="9218" max="9221" width="0" style="30" hidden="1" customWidth="1"/>
    <col min="9222" max="9222" width="16.5703125" style="30" customWidth="1"/>
    <col min="9223" max="9223" width="18.7109375" style="30" customWidth="1"/>
    <col min="9224" max="9224" width="16.5703125" style="30" customWidth="1"/>
    <col min="9225" max="9470" width="9.140625" style="30"/>
    <col min="9471" max="9471" width="27.7109375" style="30" customWidth="1"/>
    <col min="9472" max="9473" width="9.140625" style="30"/>
    <col min="9474" max="9477" width="0" style="30" hidden="1" customWidth="1"/>
    <col min="9478" max="9478" width="16.5703125" style="30" customWidth="1"/>
    <col min="9479" max="9479" width="18.7109375" style="30" customWidth="1"/>
    <col min="9480" max="9480" width="16.5703125" style="30" customWidth="1"/>
    <col min="9481" max="9726" width="9.140625" style="30"/>
    <col min="9727" max="9727" width="27.7109375" style="30" customWidth="1"/>
    <col min="9728" max="9729" width="9.140625" style="30"/>
    <col min="9730" max="9733" width="0" style="30" hidden="1" customWidth="1"/>
    <col min="9734" max="9734" width="16.5703125" style="30" customWidth="1"/>
    <col min="9735" max="9735" width="18.7109375" style="30" customWidth="1"/>
    <col min="9736" max="9736" width="16.5703125" style="30" customWidth="1"/>
    <col min="9737" max="9982" width="9.140625" style="30"/>
    <col min="9983" max="9983" width="27.7109375" style="30" customWidth="1"/>
    <col min="9984" max="9985" width="9.140625" style="30"/>
    <col min="9986" max="9989" width="0" style="30" hidden="1" customWidth="1"/>
    <col min="9990" max="9990" width="16.5703125" style="30" customWidth="1"/>
    <col min="9991" max="9991" width="18.7109375" style="30" customWidth="1"/>
    <col min="9992" max="9992" width="16.5703125" style="30" customWidth="1"/>
    <col min="9993" max="10238" width="9.140625" style="30"/>
    <col min="10239" max="10239" width="27.7109375" style="30" customWidth="1"/>
    <col min="10240" max="10241" width="9.140625" style="30"/>
    <col min="10242" max="10245" width="0" style="30" hidden="1" customWidth="1"/>
    <col min="10246" max="10246" width="16.5703125" style="30" customWidth="1"/>
    <col min="10247" max="10247" width="18.7109375" style="30" customWidth="1"/>
    <col min="10248" max="10248" width="16.5703125" style="30" customWidth="1"/>
    <col min="10249" max="10494" width="9.140625" style="30"/>
    <col min="10495" max="10495" width="27.7109375" style="30" customWidth="1"/>
    <col min="10496" max="10497" width="9.140625" style="30"/>
    <col min="10498" max="10501" width="0" style="30" hidden="1" customWidth="1"/>
    <col min="10502" max="10502" width="16.5703125" style="30" customWidth="1"/>
    <col min="10503" max="10503" width="18.7109375" style="30" customWidth="1"/>
    <col min="10504" max="10504" width="16.5703125" style="30" customWidth="1"/>
    <col min="10505" max="10750" width="9.140625" style="30"/>
    <col min="10751" max="10751" width="27.7109375" style="30" customWidth="1"/>
    <col min="10752" max="10753" width="9.140625" style="30"/>
    <col min="10754" max="10757" width="0" style="30" hidden="1" customWidth="1"/>
    <col min="10758" max="10758" width="16.5703125" style="30" customWidth="1"/>
    <col min="10759" max="10759" width="18.7109375" style="30" customWidth="1"/>
    <col min="10760" max="10760" width="16.5703125" style="30" customWidth="1"/>
    <col min="10761" max="11006" width="9.140625" style="30"/>
    <col min="11007" max="11007" width="27.7109375" style="30" customWidth="1"/>
    <col min="11008" max="11009" width="9.140625" style="30"/>
    <col min="11010" max="11013" width="0" style="30" hidden="1" customWidth="1"/>
    <col min="11014" max="11014" width="16.5703125" style="30" customWidth="1"/>
    <col min="11015" max="11015" width="18.7109375" style="30" customWidth="1"/>
    <col min="11016" max="11016" width="16.5703125" style="30" customWidth="1"/>
    <col min="11017" max="11262" width="9.140625" style="30"/>
    <col min="11263" max="11263" width="27.7109375" style="30" customWidth="1"/>
    <col min="11264" max="11265" width="9.140625" style="30"/>
    <col min="11266" max="11269" width="0" style="30" hidden="1" customWidth="1"/>
    <col min="11270" max="11270" width="16.5703125" style="30" customWidth="1"/>
    <col min="11271" max="11271" width="18.7109375" style="30" customWidth="1"/>
    <col min="11272" max="11272" width="16.5703125" style="30" customWidth="1"/>
    <col min="11273" max="11518" width="9.140625" style="30"/>
    <col min="11519" max="11519" width="27.7109375" style="30" customWidth="1"/>
    <col min="11520" max="11521" width="9.140625" style="30"/>
    <col min="11522" max="11525" width="0" style="30" hidden="1" customWidth="1"/>
    <col min="11526" max="11526" width="16.5703125" style="30" customWidth="1"/>
    <col min="11527" max="11527" width="18.7109375" style="30" customWidth="1"/>
    <col min="11528" max="11528" width="16.5703125" style="30" customWidth="1"/>
    <col min="11529" max="11774" width="9.140625" style="30"/>
    <col min="11775" max="11775" width="27.7109375" style="30" customWidth="1"/>
    <col min="11776" max="11777" width="9.140625" style="30"/>
    <col min="11778" max="11781" width="0" style="30" hidden="1" customWidth="1"/>
    <col min="11782" max="11782" width="16.5703125" style="30" customWidth="1"/>
    <col min="11783" max="11783" width="18.7109375" style="30" customWidth="1"/>
    <col min="11784" max="11784" width="16.5703125" style="30" customWidth="1"/>
    <col min="11785" max="12030" width="9.140625" style="30"/>
    <col min="12031" max="12031" width="27.7109375" style="30" customWidth="1"/>
    <col min="12032" max="12033" width="9.140625" style="30"/>
    <col min="12034" max="12037" width="0" style="30" hidden="1" customWidth="1"/>
    <col min="12038" max="12038" width="16.5703125" style="30" customWidth="1"/>
    <col min="12039" max="12039" width="18.7109375" style="30" customWidth="1"/>
    <col min="12040" max="12040" width="16.5703125" style="30" customWidth="1"/>
    <col min="12041" max="12286" width="9.140625" style="30"/>
    <col min="12287" max="12287" width="27.7109375" style="30" customWidth="1"/>
    <col min="12288" max="12289" width="9.140625" style="30"/>
    <col min="12290" max="12293" width="0" style="30" hidden="1" customWidth="1"/>
    <col min="12294" max="12294" width="16.5703125" style="30" customWidth="1"/>
    <col min="12295" max="12295" width="18.7109375" style="30" customWidth="1"/>
    <col min="12296" max="12296" width="16.5703125" style="30" customWidth="1"/>
    <col min="12297" max="12542" width="9.140625" style="30"/>
    <col min="12543" max="12543" width="27.7109375" style="30" customWidth="1"/>
    <col min="12544" max="12545" width="9.140625" style="30"/>
    <col min="12546" max="12549" width="0" style="30" hidden="1" customWidth="1"/>
    <col min="12550" max="12550" width="16.5703125" style="30" customWidth="1"/>
    <col min="12551" max="12551" width="18.7109375" style="30" customWidth="1"/>
    <col min="12552" max="12552" width="16.5703125" style="30" customWidth="1"/>
    <col min="12553" max="12798" width="9.140625" style="30"/>
    <col min="12799" max="12799" width="27.7109375" style="30" customWidth="1"/>
    <col min="12800" max="12801" width="9.140625" style="30"/>
    <col min="12802" max="12805" width="0" style="30" hidden="1" customWidth="1"/>
    <col min="12806" max="12806" width="16.5703125" style="30" customWidth="1"/>
    <col min="12807" max="12807" width="18.7109375" style="30" customWidth="1"/>
    <col min="12808" max="12808" width="16.5703125" style="30" customWidth="1"/>
    <col min="12809" max="13054" width="9.140625" style="30"/>
    <col min="13055" max="13055" width="27.7109375" style="30" customWidth="1"/>
    <col min="13056" max="13057" width="9.140625" style="30"/>
    <col min="13058" max="13061" width="0" style="30" hidden="1" customWidth="1"/>
    <col min="13062" max="13062" width="16.5703125" style="30" customWidth="1"/>
    <col min="13063" max="13063" width="18.7109375" style="30" customWidth="1"/>
    <col min="13064" max="13064" width="16.5703125" style="30" customWidth="1"/>
    <col min="13065" max="13310" width="9.140625" style="30"/>
    <col min="13311" max="13311" width="27.7109375" style="30" customWidth="1"/>
    <col min="13312" max="13313" width="9.140625" style="30"/>
    <col min="13314" max="13317" width="0" style="30" hidden="1" customWidth="1"/>
    <col min="13318" max="13318" width="16.5703125" style="30" customWidth="1"/>
    <col min="13319" max="13319" width="18.7109375" style="30" customWidth="1"/>
    <col min="13320" max="13320" width="16.5703125" style="30" customWidth="1"/>
    <col min="13321" max="13566" width="9.140625" style="30"/>
    <col min="13567" max="13567" width="27.7109375" style="30" customWidth="1"/>
    <col min="13568" max="13569" width="9.140625" style="30"/>
    <col min="13570" max="13573" width="0" style="30" hidden="1" customWidth="1"/>
    <col min="13574" max="13574" width="16.5703125" style="30" customWidth="1"/>
    <col min="13575" max="13575" width="18.7109375" style="30" customWidth="1"/>
    <col min="13576" max="13576" width="16.5703125" style="30" customWidth="1"/>
    <col min="13577" max="13822" width="9.140625" style="30"/>
    <col min="13823" max="13823" width="27.7109375" style="30" customWidth="1"/>
    <col min="13824" max="13825" width="9.140625" style="30"/>
    <col min="13826" max="13829" width="0" style="30" hidden="1" customWidth="1"/>
    <col min="13830" max="13830" width="16.5703125" style="30" customWidth="1"/>
    <col min="13831" max="13831" width="18.7109375" style="30" customWidth="1"/>
    <col min="13832" max="13832" width="16.5703125" style="30" customWidth="1"/>
    <col min="13833" max="14078" width="9.140625" style="30"/>
    <col min="14079" max="14079" width="27.7109375" style="30" customWidth="1"/>
    <col min="14080" max="14081" width="9.140625" style="30"/>
    <col min="14082" max="14085" width="0" style="30" hidden="1" customWidth="1"/>
    <col min="14086" max="14086" width="16.5703125" style="30" customWidth="1"/>
    <col min="14087" max="14087" width="18.7109375" style="30" customWidth="1"/>
    <col min="14088" max="14088" width="16.5703125" style="30" customWidth="1"/>
    <col min="14089" max="14334" width="9.140625" style="30"/>
    <col min="14335" max="14335" width="27.7109375" style="30" customWidth="1"/>
    <col min="14336" max="14337" width="9.140625" style="30"/>
    <col min="14338" max="14341" width="0" style="30" hidden="1" customWidth="1"/>
    <col min="14342" max="14342" width="16.5703125" style="30" customWidth="1"/>
    <col min="14343" max="14343" width="18.7109375" style="30" customWidth="1"/>
    <col min="14344" max="14344" width="16.5703125" style="30" customWidth="1"/>
    <col min="14345" max="14590" width="9.140625" style="30"/>
    <col min="14591" max="14591" width="27.7109375" style="30" customWidth="1"/>
    <col min="14592" max="14593" width="9.140625" style="30"/>
    <col min="14594" max="14597" width="0" style="30" hidden="1" customWidth="1"/>
    <col min="14598" max="14598" width="16.5703125" style="30" customWidth="1"/>
    <col min="14599" max="14599" width="18.7109375" style="30" customWidth="1"/>
    <col min="14600" max="14600" width="16.5703125" style="30" customWidth="1"/>
    <col min="14601" max="14846" width="9.140625" style="30"/>
    <col min="14847" max="14847" width="27.7109375" style="30" customWidth="1"/>
    <col min="14848" max="14849" width="9.140625" style="30"/>
    <col min="14850" max="14853" width="0" style="30" hidden="1" customWidth="1"/>
    <col min="14854" max="14854" width="16.5703125" style="30" customWidth="1"/>
    <col min="14855" max="14855" width="18.7109375" style="30" customWidth="1"/>
    <col min="14856" max="14856" width="16.5703125" style="30" customWidth="1"/>
    <col min="14857" max="15102" width="9.140625" style="30"/>
    <col min="15103" max="15103" width="27.7109375" style="30" customWidth="1"/>
    <col min="15104" max="15105" width="9.140625" style="30"/>
    <col min="15106" max="15109" width="0" style="30" hidden="1" customWidth="1"/>
    <col min="15110" max="15110" width="16.5703125" style="30" customWidth="1"/>
    <col min="15111" max="15111" width="18.7109375" style="30" customWidth="1"/>
    <col min="15112" max="15112" width="16.5703125" style="30" customWidth="1"/>
    <col min="15113" max="15358" width="9.140625" style="30"/>
    <col min="15359" max="15359" width="27.7109375" style="30" customWidth="1"/>
    <col min="15360" max="15361" width="9.140625" style="30"/>
    <col min="15362" max="15365" width="0" style="30" hidden="1" customWidth="1"/>
    <col min="15366" max="15366" width="16.5703125" style="30" customWidth="1"/>
    <col min="15367" max="15367" width="18.7109375" style="30" customWidth="1"/>
    <col min="15368" max="15368" width="16.5703125" style="30" customWidth="1"/>
    <col min="15369" max="15614" width="9.140625" style="30"/>
    <col min="15615" max="15615" width="27.7109375" style="30" customWidth="1"/>
    <col min="15616" max="15617" width="9.140625" style="30"/>
    <col min="15618" max="15621" width="0" style="30" hidden="1" customWidth="1"/>
    <col min="15622" max="15622" width="16.5703125" style="30" customWidth="1"/>
    <col min="15623" max="15623" width="18.7109375" style="30" customWidth="1"/>
    <col min="15624" max="15624" width="16.5703125" style="30" customWidth="1"/>
    <col min="15625" max="15870" width="9.140625" style="30"/>
    <col min="15871" max="15871" width="27.7109375" style="30" customWidth="1"/>
    <col min="15872" max="15873" width="9.140625" style="30"/>
    <col min="15874" max="15877" width="0" style="30" hidden="1" customWidth="1"/>
    <col min="15878" max="15878" width="16.5703125" style="30" customWidth="1"/>
    <col min="15879" max="15879" width="18.7109375" style="30" customWidth="1"/>
    <col min="15880" max="15880" width="16.5703125" style="30" customWidth="1"/>
    <col min="15881" max="16126" width="9.140625" style="30"/>
    <col min="16127" max="16127" width="27.7109375" style="30" customWidth="1"/>
    <col min="16128" max="16129" width="9.140625" style="30"/>
    <col min="16130" max="16133" width="0" style="30" hidden="1" customWidth="1"/>
    <col min="16134" max="16134" width="16.5703125" style="30" customWidth="1"/>
    <col min="16135" max="16135" width="18.7109375" style="30" customWidth="1"/>
    <col min="16136" max="16136" width="16.5703125" style="30" customWidth="1"/>
    <col min="16137" max="16384" width="9.140625" style="30"/>
  </cols>
  <sheetData>
    <row r="1" spans="1:11" s="5" customFormat="1" x14ac:dyDescent="0.2">
      <c r="A1" s="98" t="str">
        <f>'6.1_R'!B1</f>
        <v>PacifiCorp</v>
      </c>
      <c r="B1" s="30"/>
      <c r="C1" s="30"/>
      <c r="D1" s="99"/>
      <c r="E1" s="99"/>
      <c r="F1" s="99"/>
      <c r="G1" s="99"/>
      <c r="H1" s="99"/>
      <c r="I1" s="30"/>
      <c r="J1" s="30"/>
      <c r="K1" s="30"/>
    </row>
    <row r="2" spans="1:11" s="5" customFormat="1" x14ac:dyDescent="0.2">
      <c r="A2" s="26" t="str">
        <f>'6.1_R'!B2</f>
        <v>Washington 2023 General Rate Case</v>
      </c>
      <c r="B2" s="30"/>
      <c r="C2" s="30"/>
      <c r="D2" s="30"/>
      <c r="E2" s="30"/>
      <c r="F2" s="30"/>
      <c r="G2" s="30" t="s">
        <v>47</v>
      </c>
      <c r="H2" s="30"/>
      <c r="I2" s="30"/>
      <c r="J2" s="30"/>
      <c r="K2" s="30"/>
    </row>
    <row r="3" spans="1:11" s="5" customFormat="1" x14ac:dyDescent="0.2">
      <c r="A3" s="98" t="s">
        <v>163</v>
      </c>
      <c r="B3" s="30"/>
      <c r="C3" s="30"/>
      <c r="D3" s="30"/>
      <c r="E3" s="30"/>
      <c r="F3" s="30"/>
      <c r="G3" s="30" t="s">
        <v>47</v>
      </c>
      <c r="H3" s="30"/>
      <c r="I3" s="30"/>
      <c r="J3" s="30"/>
      <c r="K3" s="30"/>
    </row>
    <row r="4" spans="1:11" s="5" customFormat="1" x14ac:dyDescent="0.2">
      <c r="A4" s="30"/>
      <c r="B4" s="30"/>
      <c r="C4" s="30"/>
      <c r="D4" s="30"/>
      <c r="E4" s="30"/>
      <c r="F4" s="30"/>
      <c r="G4" s="30"/>
      <c r="H4" s="30"/>
      <c r="I4" s="99"/>
      <c r="J4" s="124"/>
      <c r="K4" s="30"/>
    </row>
    <row r="5" spans="1:11" s="5" customFormat="1" x14ac:dyDescent="0.2">
      <c r="A5" s="98"/>
      <c r="B5" s="98"/>
      <c r="C5" s="98"/>
      <c r="D5" s="98"/>
      <c r="E5" s="98"/>
      <c r="F5" s="98"/>
      <c r="G5" s="98"/>
      <c r="H5" s="98"/>
      <c r="I5" s="4" t="s">
        <v>164</v>
      </c>
      <c r="J5" s="143"/>
      <c r="K5" s="30"/>
    </row>
    <row r="6" spans="1:11" s="5" customFormat="1" x14ac:dyDescent="0.2">
      <c r="A6" s="30"/>
      <c r="B6" s="30"/>
      <c r="C6" s="30"/>
      <c r="D6" s="30"/>
      <c r="E6" s="30"/>
      <c r="F6" s="30"/>
      <c r="G6" s="30"/>
      <c r="H6" s="30"/>
      <c r="I6" s="16" t="s">
        <v>204</v>
      </c>
      <c r="J6" s="151" t="s">
        <v>205</v>
      </c>
      <c r="K6" s="144"/>
    </row>
    <row r="7" spans="1:11" s="5" customFormat="1" x14ac:dyDescent="0.2">
      <c r="A7" s="107" t="s">
        <v>67</v>
      </c>
      <c r="B7" s="107" t="s">
        <v>68</v>
      </c>
      <c r="C7" s="107" t="s">
        <v>69</v>
      </c>
      <c r="D7" s="107" t="s">
        <v>69</v>
      </c>
      <c r="E7" s="107" t="s">
        <v>5</v>
      </c>
      <c r="F7" s="107" t="s">
        <v>70</v>
      </c>
      <c r="G7" s="107" t="s">
        <v>71</v>
      </c>
      <c r="H7" s="107" t="s">
        <v>72</v>
      </c>
      <c r="I7" s="17" t="s">
        <v>165</v>
      </c>
      <c r="J7" s="17" t="s">
        <v>165</v>
      </c>
      <c r="K7" s="145" t="s">
        <v>191</v>
      </c>
    </row>
    <row r="8" spans="1:11" s="5" customFormat="1" x14ac:dyDescent="0.2">
      <c r="A8" s="30"/>
      <c r="B8" s="30"/>
      <c r="C8" s="30"/>
      <c r="D8" s="30"/>
      <c r="E8" s="30"/>
      <c r="F8" s="30"/>
      <c r="G8" s="30"/>
      <c r="H8" s="30"/>
      <c r="I8" s="30"/>
      <c r="J8" s="99" t="s">
        <v>47</v>
      </c>
      <c r="K8" s="30"/>
    </row>
    <row r="9" spans="1:11" s="5" customFormat="1" x14ac:dyDescent="0.2">
      <c r="A9" s="98" t="s">
        <v>166</v>
      </c>
      <c r="B9" s="30"/>
      <c r="C9" s="30"/>
      <c r="D9" s="30"/>
      <c r="E9" s="30"/>
      <c r="F9" s="30"/>
      <c r="G9" s="30"/>
      <c r="H9" s="30"/>
      <c r="I9" s="30"/>
      <c r="J9" s="30"/>
      <c r="K9" s="30"/>
    </row>
    <row r="10" spans="1:11" s="5" customFormat="1" x14ac:dyDescent="0.2">
      <c r="A10" s="98"/>
      <c r="B10" s="30"/>
      <c r="C10" s="30"/>
      <c r="D10" s="30"/>
      <c r="E10" s="30"/>
      <c r="F10" s="30"/>
      <c r="G10" s="30"/>
      <c r="H10" s="30"/>
      <c r="I10" s="30"/>
      <c r="J10" s="30"/>
      <c r="K10" s="30"/>
    </row>
    <row r="11" spans="1:11" s="5" customFormat="1" x14ac:dyDescent="0.2">
      <c r="A11" s="98" t="s">
        <v>75</v>
      </c>
      <c r="B11" s="30"/>
      <c r="C11" s="30"/>
      <c r="D11" s="30"/>
      <c r="E11" s="30"/>
      <c r="F11" s="30"/>
      <c r="G11" s="30"/>
      <c r="H11" s="30"/>
      <c r="I11" s="30"/>
      <c r="J11" s="30"/>
      <c r="K11" s="30"/>
    </row>
    <row r="12" spans="1:11" s="5" customFormat="1" x14ac:dyDescent="0.2">
      <c r="A12" s="109" t="s">
        <v>76</v>
      </c>
      <c r="B12" s="30" t="s">
        <v>53</v>
      </c>
      <c r="C12" s="29" t="str">
        <f>D12</f>
        <v>CAGE</v>
      </c>
      <c r="D12" s="30" t="s">
        <v>14</v>
      </c>
      <c r="E12" s="30" t="s">
        <v>77</v>
      </c>
      <c r="F12" s="30" t="s">
        <v>78</v>
      </c>
      <c r="G12" s="30" t="str">
        <f t="shared" ref="G12:G17" si="0">E12&amp;F12&amp;D12</f>
        <v>DSTMPCAGE</v>
      </c>
      <c r="H12" s="30" t="str">
        <f t="shared" ref="H12:H17" si="1">B12&amp;D12</f>
        <v>108SPCAGE</v>
      </c>
      <c r="I12" s="5">
        <f>SUMIF('6.2.4_R - 6.2.17_R'!$F$12:$F$142,'6.2.2_R &amp; 6.2.3_R'!G12,'6.2.4_R - 6.2.17_R'!$H$12:$H$142)</f>
        <v>-2681221819.3899999</v>
      </c>
      <c r="J12" s="5">
        <f>SUMIF('6.2.4_R - 6.2.17_R'!$F$12:$F$142,'6.2.2_R &amp; 6.2.3_R'!G12,'6.2.4_R - 6.2.17_R'!$CP$12:$CP$142)+'6.2.4_R - 6.2.17_R'!CP18</f>
        <v>-3126010553.5948439</v>
      </c>
      <c r="K12" s="5">
        <f t="shared" ref="K12:K17" si="2">J12-I12</f>
        <v>-444788734.204844</v>
      </c>
    </row>
    <row r="13" spans="1:11" s="5" customFormat="1" x14ac:dyDescent="0.2">
      <c r="A13" s="109" t="s">
        <v>79</v>
      </c>
      <c r="B13" s="30" t="s">
        <v>53</v>
      </c>
      <c r="C13" s="29" t="str">
        <f t="shared" ref="C13:C17" si="3">D13</f>
        <v>CAGW</v>
      </c>
      <c r="D13" s="30" t="s">
        <v>15</v>
      </c>
      <c r="E13" s="30" t="s">
        <v>77</v>
      </c>
      <c r="F13" s="30" t="s">
        <v>78</v>
      </c>
      <c r="G13" s="30" t="str">
        <f t="shared" si="0"/>
        <v>DSTMPCAGW</v>
      </c>
      <c r="H13" s="30" t="str">
        <f t="shared" si="1"/>
        <v>108SPCAGW</v>
      </c>
      <c r="I13" s="5">
        <f>SUMIF('6.2.4_R - 6.2.17_R'!$F$12:$F$142,'6.2.2_R &amp; 6.2.3_R'!G13,'6.2.4_R - 6.2.17_R'!$H$12:$H$142)</f>
        <v>0</v>
      </c>
      <c r="J13" s="5">
        <f>SUMIF('6.2.4_R - 6.2.17_R'!$F$12:$F$142,'6.2.2_R &amp; 6.2.3_R'!G13,'6.2.4_R - 6.2.17_R'!$CP$12:$CP$142)</f>
        <v>8.3673262537705013E-9</v>
      </c>
      <c r="K13" s="5">
        <f t="shared" si="2"/>
        <v>8.3673262537705013E-9</v>
      </c>
    </row>
    <row r="14" spans="1:11" s="5" customFormat="1" x14ac:dyDescent="0.2">
      <c r="A14" s="109" t="s">
        <v>80</v>
      </c>
      <c r="B14" s="30" t="s">
        <v>53</v>
      </c>
      <c r="C14" s="29" t="str">
        <f t="shared" si="3"/>
        <v>SG</v>
      </c>
      <c r="D14" s="30" t="s">
        <v>16</v>
      </c>
      <c r="E14" s="30" t="s">
        <v>77</v>
      </c>
      <c r="F14" s="30" t="s">
        <v>78</v>
      </c>
      <c r="G14" s="30" t="str">
        <f t="shared" si="0"/>
        <v>DSTMPSG</v>
      </c>
      <c r="H14" s="30" t="str">
        <f t="shared" si="1"/>
        <v>108SPSG</v>
      </c>
      <c r="I14" s="5">
        <f>SUMIF('6.2.4_R - 6.2.17_R'!$F$12:$F$142,'6.2.2_R &amp; 6.2.3_R'!G14,'6.2.4_R - 6.2.17_R'!$H$12:$H$142)</f>
        <v>0</v>
      </c>
      <c r="J14" s="5">
        <f>SUMIF('6.2.4_R - 6.2.17_R'!$F$12:$F$142,'6.2.2_R &amp; 6.2.3_R'!G14,'6.2.4_R - 6.2.17_R'!$CP$12:$CP$142)</f>
        <v>-3848522.8603171743</v>
      </c>
      <c r="K14" s="5">
        <f t="shared" si="2"/>
        <v>-3848522.8603171743</v>
      </c>
    </row>
    <row r="15" spans="1:11" s="5" customFormat="1" x14ac:dyDescent="0.2">
      <c r="A15" s="109" t="s">
        <v>81</v>
      </c>
      <c r="B15" s="30" t="s">
        <v>53</v>
      </c>
      <c r="C15" s="29" t="s">
        <v>16</v>
      </c>
      <c r="D15" s="30" t="s">
        <v>14</v>
      </c>
      <c r="E15" s="30" t="s">
        <v>77</v>
      </c>
      <c r="F15" s="30" t="s">
        <v>133</v>
      </c>
      <c r="G15" s="30" t="str">
        <f t="shared" si="0"/>
        <v>DSTMPBCAGE</v>
      </c>
      <c r="H15" s="30" t="str">
        <f t="shared" si="1"/>
        <v>108SPCAGE</v>
      </c>
      <c r="I15" s="5">
        <f>SUMIF('6.2.4_R - 6.2.17_R'!$F$12:$F$142,'6.2.2_R &amp; 6.2.3_R'!G15,'6.2.4_R - 6.2.17_R'!$H$12:$H$142)+'6.2.4_R - 6.2.17_R'!H15</f>
        <v>-73912557.730000004</v>
      </c>
      <c r="J15" s="5">
        <f>SUMIF('6.2.4_R - 6.2.17_R'!$F$12:$F$142,'6.2.2_R &amp; 6.2.3_R'!G15,'6.2.4_R - 6.2.17_R'!$CP$12:$CP$142)+'6.2.4_R - 6.2.17_R'!CP15</f>
        <v>-86255049.119988307</v>
      </c>
      <c r="K15" s="5">
        <f t="shared" si="2"/>
        <v>-12342491.389988303</v>
      </c>
    </row>
    <row r="16" spans="1:11" s="5" customFormat="1" x14ac:dyDescent="0.2">
      <c r="A16" s="109" t="s">
        <v>134</v>
      </c>
      <c r="B16" s="30" t="s">
        <v>53</v>
      </c>
      <c r="C16" s="29" t="s">
        <v>16</v>
      </c>
      <c r="D16" s="30" t="s">
        <v>14</v>
      </c>
      <c r="E16" s="30" t="s">
        <v>77</v>
      </c>
      <c r="F16" s="30" t="s">
        <v>82</v>
      </c>
      <c r="G16" s="30" t="str">
        <f t="shared" si="0"/>
        <v>DSTMPRCAGE</v>
      </c>
      <c r="H16" s="30" t="str">
        <f t="shared" si="1"/>
        <v>108SPCAGE</v>
      </c>
      <c r="I16" s="5">
        <f>SUMIF('6.2.4_R - 6.2.17_R'!$F$12:$F$142,'6.2.2_R &amp; 6.2.3_R'!G16,'6.2.4_R - 6.2.17_R'!$H$12:$H$142)+'6.2.4_R - 6.2.17_R'!H16</f>
        <v>-11573084.930000002</v>
      </c>
      <c r="J16" s="5">
        <f>SUMIF('6.2.4_R - 6.2.17_R'!$F$12:$F$142,'6.2.2_R &amp; 6.2.3_R'!G16,'6.2.4_R - 6.2.17_R'!$CP$12:$CP$142)+'6.2.4_R - 6.2.17_R'!CP16</f>
        <v>-13302877.12838068</v>
      </c>
      <c r="K16" s="5">
        <f t="shared" si="2"/>
        <v>-1729792.1983806789</v>
      </c>
    </row>
    <row r="17" spans="1:20" x14ac:dyDescent="0.2">
      <c r="A17" s="109" t="s">
        <v>83</v>
      </c>
      <c r="B17" s="30" t="s">
        <v>53</v>
      </c>
      <c r="C17" s="29" t="str">
        <f t="shared" si="3"/>
        <v>JBG</v>
      </c>
      <c r="D17" s="30" t="s">
        <v>18</v>
      </c>
      <c r="E17" s="30" t="s">
        <v>77</v>
      </c>
      <c r="F17" s="30" t="s">
        <v>78</v>
      </c>
      <c r="G17" s="30" t="str">
        <f t="shared" si="0"/>
        <v>DSTMPJBG</v>
      </c>
      <c r="H17" s="30" t="str">
        <f t="shared" si="1"/>
        <v>108SPJBG</v>
      </c>
      <c r="I17" s="5">
        <f>SUMIF('6.2.4_R - 6.2.17_R'!$F$12:$F$142,'6.2.2_R &amp; 6.2.3_R'!G17,'6.2.4_R - 6.2.17_R'!$H$12:$H$142)</f>
        <v>0</v>
      </c>
      <c r="J17" s="5">
        <f>SUMIF('6.2.4_R - 6.2.17_R'!$F$12:$F$142,'6.2.2_R &amp; 6.2.3_R'!G17,'6.2.4_R - 6.2.17_R'!$CP$12:$CP$142)</f>
        <v>1.505790017738241E-8</v>
      </c>
      <c r="K17" s="5">
        <f t="shared" si="2"/>
        <v>1.505790017738241E-8</v>
      </c>
    </row>
    <row r="18" spans="1:20" x14ac:dyDescent="0.2">
      <c r="A18" s="30" t="s">
        <v>84</v>
      </c>
      <c r="I18" s="6">
        <f>SUBTOTAL(9,I12:I17)</f>
        <v>-2766707462.0499997</v>
      </c>
      <c r="J18" s="6">
        <f>SUBTOTAL(9,J12:J17)</f>
        <v>-3229417002.7035303</v>
      </c>
      <c r="K18" s="6">
        <f>SUBTOTAL(9,K12:K17)</f>
        <v>-462709540.65353012</v>
      </c>
    </row>
    <row r="19" spans="1:20" x14ac:dyDescent="0.2">
      <c r="I19" s="5"/>
      <c r="J19" s="5"/>
      <c r="K19" s="5"/>
    </row>
    <row r="20" spans="1:20" x14ac:dyDescent="0.2">
      <c r="A20" s="98" t="s">
        <v>85</v>
      </c>
      <c r="I20" s="5"/>
      <c r="J20" s="5"/>
      <c r="K20" s="5"/>
    </row>
    <row r="21" spans="1:20" x14ac:dyDescent="0.2">
      <c r="A21" s="30" t="s">
        <v>76</v>
      </c>
      <c r="B21" s="30" t="s">
        <v>50</v>
      </c>
      <c r="C21" s="29" t="str">
        <f t="shared" ref="C21:C23" si="4">D21</f>
        <v>SG-U</v>
      </c>
      <c r="D21" s="30" t="s">
        <v>22</v>
      </c>
      <c r="E21" s="30" t="s">
        <v>77</v>
      </c>
      <c r="F21" s="30" t="s">
        <v>86</v>
      </c>
      <c r="G21" s="30" t="str">
        <f>E21&amp;F21&amp;D21</f>
        <v>DHYDPSG-U</v>
      </c>
      <c r="H21" s="30" t="str">
        <f>B21&amp;D21</f>
        <v>108HPSG-U</v>
      </c>
      <c r="I21" s="5">
        <f>SUMIF('6.2.4_R - 6.2.17_R'!$F$12:$F$142,'6.2.2_R &amp; 6.2.3_R'!G21,'6.2.4_R - 6.2.17_R'!$H$12:$H$142)</f>
        <v>-101195552.98999999</v>
      </c>
      <c r="J21" s="5">
        <f>SUMIF('6.2.4_R - 6.2.17_R'!$F$12:$F$142,'6.2.2_R &amp; 6.2.3_R'!G21,'6.2.4_R - 6.2.17_R'!$CP$12:$CP$142)</f>
        <v>-116326121.22409225</v>
      </c>
      <c r="K21" s="5">
        <f>J21-I21</f>
        <v>-15130568.23409225</v>
      </c>
    </row>
    <row r="22" spans="1:20" x14ac:dyDescent="0.2">
      <c r="A22" s="30" t="s">
        <v>79</v>
      </c>
      <c r="B22" s="30" t="s">
        <v>50</v>
      </c>
      <c r="C22" s="29" t="str">
        <f t="shared" si="4"/>
        <v>SG-P</v>
      </c>
      <c r="D22" s="30" t="s">
        <v>21</v>
      </c>
      <c r="E22" s="30" t="s">
        <v>77</v>
      </c>
      <c r="F22" s="30" t="s">
        <v>86</v>
      </c>
      <c r="G22" s="30" t="str">
        <f>E22&amp;F22&amp;D22</f>
        <v>DHYDPSG-P</v>
      </c>
      <c r="H22" s="30" t="str">
        <f>B22&amp;D22</f>
        <v>108HPSG-P</v>
      </c>
      <c r="I22" s="5">
        <f>SUMIF('6.2.4_R - 6.2.17_R'!$F$12:$F$142,'6.2.2_R &amp; 6.2.3_R'!G22,'6.2.4_R - 6.2.17_R'!$H$12:$H$142)</f>
        <v>-329226891.47999996</v>
      </c>
      <c r="J22" s="5">
        <f>SUMIF('6.2.4_R - 6.2.17_R'!$F$12:$F$142,'6.2.2_R &amp; 6.2.3_R'!G22,'6.2.4_R - 6.2.17_R'!$CP$12:$CP$142)</f>
        <v>-364181407.20099443</v>
      </c>
      <c r="K22" s="5">
        <f>J22-I22</f>
        <v>-34954515.720994473</v>
      </c>
    </row>
    <row r="23" spans="1:20" x14ac:dyDescent="0.2">
      <c r="A23" s="109" t="s">
        <v>87</v>
      </c>
      <c r="B23" s="30" t="s">
        <v>50</v>
      </c>
      <c r="C23" s="29" t="str">
        <f t="shared" si="4"/>
        <v>SG-P</v>
      </c>
      <c r="D23" s="30" t="s">
        <v>21</v>
      </c>
      <c r="E23" s="30" t="s">
        <v>77</v>
      </c>
      <c r="F23" s="30" t="s">
        <v>88</v>
      </c>
      <c r="G23" s="30" t="str">
        <f>E23&amp;F23&amp;D23</f>
        <v>DHYDPKDSG-P</v>
      </c>
      <c r="H23" s="30" t="str">
        <f>B23&amp;D23</f>
        <v>108HPSG-P</v>
      </c>
      <c r="I23" s="5">
        <f>SUMIF('6.2.4_R - 6.2.17_R'!$F$12:$F$142,'6.2.2_R &amp; 6.2.3_R'!G23,'6.2.4_R - 6.2.17_R'!$H$12:$H$142)</f>
        <v>-94309988.960000023</v>
      </c>
      <c r="J23" s="5">
        <f>SUMIF('6.2.4_R - 6.2.17_R'!$F$12:$F$142,'6.2.2_R &amp; 6.2.3_R'!G23,'6.2.4_R - 6.2.17_R'!$CP$12:$CP$142)</f>
        <v>-94309988.960000023</v>
      </c>
      <c r="K23" s="5">
        <f>J23-I23</f>
        <v>0</v>
      </c>
    </row>
    <row r="24" spans="1:20" x14ac:dyDescent="0.2">
      <c r="A24" s="30" t="s">
        <v>89</v>
      </c>
      <c r="I24" s="6">
        <f>SUBTOTAL(9,I21:I23)</f>
        <v>-524732433.43000001</v>
      </c>
      <c r="J24" s="6">
        <f>SUBTOTAL(9,J21:J23)</f>
        <v>-574817517.38508666</v>
      </c>
      <c r="K24" s="6">
        <f>SUBTOTAL(9,K21:K23)</f>
        <v>-50085083.955086723</v>
      </c>
    </row>
    <row r="25" spans="1:20" x14ac:dyDescent="0.2">
      <c r="I25" s="5"/>
      <c r="J25" s="5"/>
      <c r="K25" s="5"/>
    </row>
    <row r="26" spans="1:20" x14ac:dyDescent="0.2">
      <c r="A26" s="98" t="s">
        <v>90</v>
      </c>
      <c r="I26" s="5"/>
      <c r="J26" s="5"/>
      <c r="K26" s="5"/>
    </row>
    <row r="27" spans="1:20" x14ac:dyDescent="0.2">
      <c r="A27" s="109" t="s">
        <v>76</v>
      </c>
      <c r="B27" s="30" t="s">
        <v>52</v>
      </c>
      <c r="C27" s="29" t="str">
        <f t="shared" ref="C27:C30" si="5">D27</f>
        <v>CAGE</v>
      </c>
      <c r="D27" s="109" t="s">
        <v>14</v>
      </c>
      <c r="E27" s="109" t="s">
        <v>77</v>
      </c>
      <c r="F27" s="109" t="s">
        <v>91</v>
      </c>
      <c r="G27" s="109" t="str">
        <f>E27&amp;F27&amp;D27</f>
        <v>DOTHPCAGE</v>
      </c>
      <c r="H27" s="109" t="str">
        <f>B27&amp;D27</f>
        <v>108OPCAGE</v>
      </c>
      <c r="I27" s="5">
        <f>SUMIF('6.2.4_R - 6.2.17_R'!$F$12:$F$142,'6.2.2_R &amp; 6.2.3_R'!G27,'6.2.4_R - 6.2.17_R'!$H$12:$H$142)</f>
        <v>-316597190.87</v>
      </c>
      <c r="J27" s="5">
        <f>SUMIF('6.2.4_R - 6.2.17_R'!$F$12:$F$142,'6.2.2_R &amp; 6.2.3_R'!G27,'6.2.4_R - 6.2.17_R'!$CP$12:$CP$142)</f>
        <v>-381573029.59589934</v>
      </c>
      <c r="K27" s="5">
        <f>J27-I27</f>
        <v>-64975838.725899339</v>
      </c>
      <c r="T27" s="5"/>
    </row>
    <row r="28" spans="1:20" x14ac:dyDescent="0.2">
      <c r="A28" s="109" t="s">
        <v>79</v>
      </c>
      <c r="B28" s="30" t="s">
        <v>52</v>
      </c>
      <c r="C28" s="29" t="str">
        <f t="shared" si="5"/>
        <v>CAGW</v>
      </c>
      <c r="D28" s="109" t="s">
        <v>15</v>
      </c>
      <c r="E28" s="109" t="s">
        <v>77</v>
      </c>
      <c r="F28" s="109" t="s">
        <v>91</v>
      </c>
      <c r="G28" s="109" t="str">
        <f>E28&amp;F28&amp;D28</f>
        <v>DOTHPCAGW</v>
      </c>
      <c r="H28" s="109" t="str">
        <f>B28&amp;D28</f>
        <v>108OPCAGW</v>
      </c>
      <c r="I28" s="5">
        <f>SUMIF('6.2.4_R - 6.2.17_R'!$F$12:$F$142,'6.2.2_R &amp; 6.2.3_R'!G28,'6.2.4_R - 6.2.17_R'!$H$12:$H$142)</f>
        <v>-253034447.34</v>
      </c>
      <c r="J28" s="5">
        <f>SUMIF('6.2.4_R - 6.2.17_R'!$F$12:$F$142,'6.2.2_R &amp; 6.2.3_R'!G28,'6.2.4_R - 6.2.17_R'!$CP$12:$CP$142)</f>
        <v>-292728137.93787813</v>
      </c>
      <c r="K28" s="5">
        <f>J28-I28</f>
        <v>-39693690.597878128</v>
      </c>
      <c r="T28" s="5"/>
    </row>
    <row r="29" spans="1:20" x14ac:dyDescent="0.2">
      <c r="A29" s="109" t="s">
        <v>80</v>
      </c>
      <c r="B29" s="30" t="s">
        <v>52</v>
      </c>
      <c r="C29" s="29" t="str">
        <f t="shared" si="5"/>
        <v>SG</v>
      </c>
      <c r="D29" s="109" t="s">
        <v>16</v>
      </c>
      <c r="E29" s="109" t="s">
        <v>77</v>
      </c>
      <c r="F29" s="109" t="s">
        <v>91</v>
      </c>
      <c r="G29" s="109" t="str">
        <f>E29&amp;F29&amp;D29</f>
        <v>DOTHPSG</v>
      </c>
      <c r="H29" s="109" t="str">
        <f>B29&amp;D29</f>
        <v>108OPSG</v>
      </c>
      <c r="I29" s="5">
        <f>SUMIF('6.2.4_R - 6.2.17_R'!$F$12:$F$142,'6.2.2_R &amp; 6.2.3_R'!G29,'6.2.4_R - 6.2.17_R'!$H$12:$H$142)</f>
        <v>-147932.24</v>
      </c>
      <c r="J29" s="5">
        <f>SUMIF('6.2.4_R - 6.2.17_R'!$F$12:$F$142,'6.2.2_R &amp; 6.2.3_R'!G29,'6.2.4_R - 6.2.17_R'!$CP$12:$CP$142)</f>
        <v>-64788.00784452154</v>
      </c>
      <c r="K29" s="5">
        <f>J29-I29</f>
        <v>83144.232155478443</v>
      </c>
      <c r="T29" s="5"/>
    </row>
    <row r="30" spans="1:20" x14ac:dyDescent="0.2">
      <c r="A30" s="2" t="s">
        <v>137</v>
      </c>
      <c r="B30" s="30" t="s">
        <v>52</v>
      </c>
      <c r="C30" s="29" t="str">
        <f t="shared" si="5"/>
        <v>SG-W</v>
      </c>
      <c r="D30" s="109" t="s">
        <v>25</v>
      </c>
      <c r="E30" s="109" t="s">
        <v>77</v>
      </c>
      <c r="F30" s="109" t="s">
        <v>91</v>
      </c>
      <c r="G30" s="109" t="str">
        <f>E30&amp;F30&amp;D30</f>
        <v>DOTHPSG-W</v>
      </c>
      <c r="H30" s="109" t="str">
        <f>B30&amp;D30</f>
        <v>108OPSG-W</v>
      </c>
      <c r="I30" s="5">
        <f>SUMIF('6.2.4_R - 6.2.17_R'!$F$12:$F$142,'6.2.2_R &amp; 6.2.3_R'!G30,'6.2.4_R - 6.2.17_R'!$H$12:$H$142)</f>
        <v>257981879.72999999</v>
      </c>
      <c r="J30" s="5">
        <f>SUMIF('6.2.4_R - 6.2.17_R'!$F$12:$F$142,'6.2.2_R &amp; 6.2.3_R'!G30,'6.2.4_R - 6.2.17_R'!$CP$12:$CP$142)</f>
        <v>-28467033.017380122</v>
      </c>
      <c r="K30" s="5">
        <f>J30-I30</f>
        <v>-286448912.74738014</v>
      </c>
      <c r="T30" s="5"/>
    </row>
    <row r="31" spans="1:20" x14ac:dyDescent="0.2">
      <c r="A31" s="30" t="s">
        <v>122</v>
      </c>
      <c r="I31" s="6">
        <f>SUBTOTAL(9,I27:I30)</f>
        <v>-311797690.72000003</v>
      </c>
      <c r="J31" s="6">
        <f>SUBTOTAL(9,J27:J30)</f>
        <v>-702832988.55900216</v>
      </c>
      <c r="K31" s="6">
        <f>SUBTOTAL(9,K27:K30)</f>
        <v>-391035297.83900213</v>
      </c>
    </row>
    <row r="32" spans="1:20" x14ac:dyDescent="0.2">
      <c r="I32" s="5"/>
      <c r="J32" s="5"/>
      <c r="K32" s="5"/>
    </row>
    <row r="33" spans="1:11" x14ac:dyDescent="0.2">
      <c r="A33" s="98" t="s">
        <v>94</v>
      </c>
      <c r="I33" s="5"/>
      <c r="J33" s="5"/>
      <c r="K33" s="5"/>
    </row>
    <row r="34" spans="1:11" x14ac:dyDescent="0.2">
      <c r="A34" s="109" t="s">
        <v>76</v>
      </c>
      <c r="B34" s="30" t="s">
        <v>54</v>
      </c>
      <c r="C34" s="29" t="str">
        <f t="shared" ref="C34:C37" si="6">D34</f>
        <v>CAGE</v>
      </c>
      <c r="D34" s="30" t="s">
        <v>14</v>
      </c>
      <c r="E34" s="30" t="s">
        <v>77</v>
      </c>
      <c r="F34" s="30" t="s">
        <v>95</v>
      </c>
      <c r="G34" s="30" t="str">
        <f>E34&amp;F34&amp;D34</f>
        <v>DTRNPCAGE</v>
      </c>
      <c r="H34" s="30" t="str">
        <f>B34&amp;D34</f>
        <v>108TPCAGE</v>
      </c>
      <c r="I34" s="5">
        <f>SUMIF('6.2.4_R - 6.2.17_R'!$F$12:$F$142,'6.2.2_R &amp; 6.2.3_R'!G34,'6.2.4_R - 6.2.17_R'!$H$12:$H$142)</f>
        <v>-47993273.899999999</v>
      </c>
      <c r="J34" s="5">
        <f>SUMIF('6.2.4_R - 6.2.17_R'!$F$12:$F$142,'6.2.2_R &amp; 6.2.3_R'!G34,'6.2.4_R - 6.2.17_R'!$CP$12:$CP$142)</f>
        <v>-53781115.342640601</v>
      </c>
      <c r="K34" s="5">
        <f>J34-I34</f>
        <v>-5787841.4426406026</v>
      </c>
    </row>
    <row r="35" spans="1:11" x14ac:dyDescent="0.2">
      <c r="A35" s="109" t="s">
        <v>79</v>
      </c>
      <c r="B35" s="30" t="s">
        <v>54</v>
      </c>
      <c r="C35" s="29" t="str">
        <f t="shared" si="6"/>
        <v>CAGW</v>
      </c>
      <c r="D35" s="30" t="s">
        <v>15</v>
      </c>
      <c r="E35" s="30" t="s">
        <v>77</v>
      </c>
      <c r="F35" s="30" t="s">
        <v>95</v>
      </c>
      <c r="G35" s="30" t="str">
        <f>E35&amp;F35&amp;D35</f>
        <v>DTRNPCAGW</v>
      </c>
      <c r="H35" s="30" t="str">
        <f>B35&amp;D35</f>
        <v>108TPCAGW</v>
      </c>
      <c r="I35" s="5">
        <f>SUMIF('6.2.4_R - 6.2.17_R'!$F$12:$F$142,'6.2.2_R &amp; 6.2.3_R'!G35,'6.2.4_R - 6.2.17_R'!$H$12:$H$142)</f>
        <v>-3948511.7721923823</v>
      </c>
      <c r="J35" s="5">
        <f>SUMIF('6.2.4_R - 6.2.17_R'!$F$12:$F$142,'6.2.2_R &amp; 6.2.3_R'!G35,'6.2.4_R - 6.2.17_R'!$CP$12:$CP$142)</f>
        <v>-4530727.8126415024</v>
      </c>
      <c r="K35" s="5">
        <f>J35-I35</f>
        <v>-582216.0404491201</v>
      </c>
    </row>
    <row r="36" spans="1:11" x14ac:dyDescent="0.2">
      <c r="A36" s="109" t="s">
        <v>83</v>
      </c>
      <c r="B36" s="30" t="s">
        <v>54</v>
      </c>
      <c r="C36" s="29" t="str">
        <f t="shared" si="6"/>
        <v>JBG</v>
      </c>
      <c r="D36" s="30" t="s">
        <v>18</v>
      </c>
      <c r="E36" s="30" t="s">
        <v>77</v>
      </c>
      <c r="F36" s="30" t="s">
        <v>95</v>
      </c>
      <c r="G36" s="30" t="str">
        <f t="shared" ref="G36:G37" si="7">E36&amp;F36&amp;D36</f>
        <v>DTRNPJBG</v>
      </c>
      <c r="H36" s="30" t="str">
        <f t="shared" ref="H36:H37" si="8">B36&amp;D36</f>
        <v>108TPJBG</v>
      </c>
      <c r="I36" s="5">
        <f>SUMIF('6.2.4_R - 6.2.17_R'!$F$12:$F$142,'6.2.2_R &amp; 6.2.3_R'!G36,'6.2.4_R - 6.2.17_R'!$H$12:$H$142)</f>
        <v>0</v>
      </c>
      <c r="J36" s="5">
        <f>SUMIF('6.2.4_R - 6.2.17_R'!$F$12:$F$142,'6.2.2_R &amp; 6.2.3_R'!G36,'6.2.4_R - 6.2.17_R'!$CP$12:$CP$142)</f>
        <v>0</v>
      </c>
      <c r="K36" s="5">
        <f t="shared" ref="K36:K37" si="9">J36-I36</f>
        <v>0</v>
      </c>
    </row>
    <row r="37" spans="1:11" x14ac:dyDescent="0.2">
      <c r="A37" s="109" t="s">
        <v>80</v>
      </c>
      <c r="B37" s="30" t="s">
        <v>54</v>
      </c>
      <c r="C37" s="29" t="str">
        <f t="shared" si="6"/>
        <v>SG</v>
      </c>
      <c r="D37" s="30" t="s">
        <v>16</v>
      </c>
      <c r="E37" s="30" t="s">
        <v>77</v>
      </c>
      <c r="F37" s="30" t="s">
        <v>95</v>
      </c>
      <c r="G37" s="30" t="str">
        <f t="shared" si="7"/>
        <v>DTRNPSG</v>
      </c>
      <c r="H37" s="30" t="str">
        <f t="shared" si="8"/>
        <v>108TPSG</v>
      </c>
      <c r="I37" s="5">
        <f>SUMIF('6.2.4_R - 6.2.17_R'!$F$12:$F$142,'6.2.2_R &amp; 6.2.3_R'!G37,'6.2.4_R - 6.2.17_R'!$H$12:$H$142)</f>
        <v>-2028451388.2472196</v>
      </c>
      <c r="J37" s="5">
        <f>SUMIF('6.2.4_R - 6.2.17_R'!$F$12:$F$142,'6.2.2_R &amp; 6.2.3_R'!G37,'6.2.4_R - 6.2.17_R'!$CP$12:$CP$142)</f>
        <v>-2251137248.4557533</v>
      </c>
      <c r="K37" s="5">
        <f t="shared" si="9"/>
        <v>-222685860.20853376</v>
      </c>
    </row>
    <row r="38" spans="1:11" hidden="1" x14ac:dyDescent="0.2">
      <c r="A38" s="109"/>
      <c r="C38" s="29"/>
      <c r="I38" s="5"/>
      <c r="J38" s="5"/>
      <c r="K38" s="5"/>
    </row>
    <row r="39" spans="1:11" hidden="1" x14ac:dyDescent="0.2">
      <c r="A39" s="109"/>
      <c r="C39" s="29"/>
      <c r="I39" s="5"/>
      <c r="J39" s="5"/>
      <c r="K39" s="5"/>
    </row>
    <row r="40" spans="1:11" hidden="1" x14ac:dyDescent="0.2">
      <c r="A40" s="109"/>
      <c r="C40" s="29"/>
      <c r="I40" s="5"/>
      <c r="J40" s="5"/>
      <c r="K40" s="5"/>
    </row>
    <row r="41" spans="1:11" hidden="1" x14ac:dyDescent="0.2">
      <c r="A41" s="109"/>
      <c r="C41" s="29"/>
      <c r="I41" s="5"/>
      <c r="J41" s="5"/>
      <c r="K41" s="5"/>
    </row>
    <row r="42" spans="1:11" x14ac:dyDescent="0.2">
      <c r="A42" s="30" t="s">
        <v>96</v>
      </c>
      <c r="I42" s="6">
        <f>SUBTOTAL(9,I34:I41)</f>
        <v>-2080393173.9194119</v>
      </c>
      <c r="J42" s="6">
        <f>SUBTOTAL(9,J34:J41)</f>
        <v>-2309449091.6110353</v>
      </c>
      <c r="K42" s="6">
        <f>SUBTOTAL(9,K34:K41)</f>
        <v>-229055917.69162348</v>
      </c>
    </row>
    <row r="43" spans="1:11" x14ac:dyDescent="0.2">
      <c r="I43" s="5"/>
      <c r="J43" s="5"/>
      <c r="K43" s="5"/>
    </row>
    <row r="44" spans="1:11" x14ac:dyDescent="0.2">
      <c r="A44" s="98" t="s">
        <v>97</v>
      </c>
      <c r="I44" s="5"/>
      <c r="J44" s="5"/>
      <c r="K44" s="5"/>
    </row>
    <row r="45" spans="1:11" x14ac:dyDescent="0.2">
      <c r="A45" s="30" t="s">
        <v>98</v>
      </c>
      <c r="B45" s="29">
        <v>108364</v>
      </c>
      <c r="C45" s="29" t="str">
        <f t="shared" ref="C45:C51" si="10">D45</f>
        <v>CA</v>
      </c>
      <c r="D45" s="30" t="s">
        <v>31</v>
      </c>
      <c r="E45" s="30" t="s">
        <v>77</v>
      </c>
      <c r="F45" s="30" t="s">
        <v>99</v>
      </c>
      <c r="G45" s="30" t="str">
        <f t="shared" ref="G45:G51" si="11">E45&amp;F45&amp;D45</f>
        <v>DDSTPCA</v>
      </c>
      <c r="H45" s="30" t="str">
        <f t="shared" ref="H45:H51" si="12">B45&amp;D45</f>
        <v>108364CA</v>
      </c>
      <c r="I45" s="5">
        <f>SUMIF('6.2.4_R - 6.2.17_R'!$F$12:$F$142,'6.2.2_R &amp; 6.2.3_R'!G45,'6.2.4_R - 6.2.17_R'!$H$12:$H$142)</f>
        <v>-153970421.15090001</v>
      </c>
      <c r="J45" s="5">
        <f>SUMIF('6.2.4_R - 6.2.17_R'!$F$12:$F$142,'6.2.2_R &amp; 6.2.3_R'!G45,'6.2.4_R - 6.2.17_R'!$CP$12:$CP$142)</f>
        <v>-168547803.91318157</v>
      </c>
      <c r="K45" s="5">
        <f t="shared" ref="K45:K51" si="13">J45-I45</f>
        <v>-14577382.762281567</v>
      </c>
    </row>
    <row r="46" spans="1:11" x14ac:dyDescent="0.2">
      <c r="A46" s="30" t="s">
        <v>100</v>
      </c>
      <c r="B46" s="29">
        <v>108364</v>
      </c>
      <c r="C46" s="29" t="str">
        <f t="shared" si="10"/>
        <v>OR</v>
      </c>
      <c r="D46" s="30" t="s">
        <v>33</v>
      </c>
      <c r="E46" s="30" t="s">
        <v>77</v>
      </c>
      <c r="F46" s="30" t="s">
        <v>99</v>
      </c>
      <c r="G46" s="30" t="str">
        <f t="shared" si="11"/>
        <v>DDSTPOR</v>
      </c>
      <c r="H46" s="30" t="str">
        <f t="shared" si="12"/>
        <v>108364OR</v>
      </c>
      <c r="I46" s="5">
        <f>SUMIF('6.2.4_R - 6.2.17_R'!$F$12:$F$142,'6.2.2_R &amp; 6.2.3_R'!G46,'6.2.4_R - 6.2.17_R'!$H$12:$H$142)</f>
        <v>-1115327863.8566134</v>
      </c>
      <c r="J46" s="5">
        <f>SUMIF('6.2.4_R - 6.2.17_R'!$F$12:$F$142,'6.2.2_R &amp; 6.2.3_R'!G46,'6.2.4_R - 6.2.17_R'!$CP$12:$CP$142)</f>
        <v>-1164634698.356359</v>
      </c>
      <c r="K46" s="5">
        <f t="shared" si="13"/>
        <v>-49306834.499745607</v>
      </c>
    </row>
    <row r="47" spans="1:11" x14ac:dyDescent="0.2">
      <c r="A47" s="30" t="s">
        <v>101</v>
      </c>
      <c r="B47" s="29">
        <v>108364</v>
      </c>
      <c r="C47" s="29" t="str">
        <f t="shared" si="10"/>
        <v>WA</v>
      </c>
      <c r="D47" s="30" t="s">
        <v>27</v>
      </c>
      <c r="E47" s="30" t="s">
        <v>77</v>
      </c>
      <c r="F47" s="30" t="s">
        <v>99</v>
      </c>
      <c r="G47" s="30" t="str">
        <f t="shared" si="11"/>
        <v>DDSTPWA</v>
      </c>
      <c r="H47" s="30" t="str">
        <f t="shared" si="12"/>
        <v>108364WA</v>
      </c>
      <c r="I47" s="5">
        <f>SUMIF('6.2.4_R - 6.2.17_R'!$F$12:$F$142,'6.2.2_R &amp; 6.2.3_R'!G47,'6.2.4_R - 6.2.17_R'!$H$12:$H$142)</f>
        <v>-284166371.97999996</v>
      </c>
      <c r="J47" s="5">
        <f>SUMIF('6.2.4_R - 6.2.17_R'!$F$12:$F$142,'6.2.2_R &amp; 6.2.3_R'!G47,'6.2.4_R - 6.2.17_R'!$CP$12:$CP$142)</f>
        <v>-307459029.15371388</v>
      </c>
      <c r="K47" s="5">
        <f t="shared" si="13"/>
        <v>-23292657.173713923</v>
      </c>
    </row>
    <row r="48" spans="1:11" x14ac:dyDescent="0.2">
      <c r="A48" s="30" t="s">
        <v>102</v>
      </c>
      <c r="B48" s="29">
        <v>108364</v>
      </c>
      <c r="C48" s="29" t="str">
        <f t="shared" si="10"/>
        <v>WYP</v>
      </c>
      <c r="D48" s="30" t="s">
        <v>35</v>
      </c>
      <c r="E48" s="30" t="s">
        <v>77</v>
      </c>
      <c r="F48" s="30" t="s">
        <v>99</v>
      </c>
      <c r="G48" s="30" t="str">
        <f t="shared" si="11"/>
        <v>DDSTPWYP</v>
      </c>
      <c r="H48" s="30" t="str">
        <f t="shared" si="12"/>
        <v>108364WYP</v>
      </c>
      <c r="I48" s="5">
        <f>SUMIF('6.2.4_R - 6.2.17_R'!$F$12:$F$142,'6.2.2_R &amp; 6.2.3_R'!G48,'6.2.4_R - 6.2.17_R'!$H$12:$H$142)</f>
        <v>-301755194.48000002</v>
      </c>
      <c r="J48" s="5">
        <f>SUMIF('6.2.4_R - 6.2.17_R'!$F$12:$F$142,'6.2.2_R &amp; 6.2.3_R'!G48,'6.2.4_R - 6.2.17_R'!$CP$12:$CP$142)</f>
        <v>-328082505.66922659</v>
      </c>
      <c r="K48" s="5">
        <f t="shared" si="13"/>
        <v>-26327311.189226568</v>
      </c>
    </row>
    <row r="49" spans="1:11" x14ac:dyDescent="0.2">
      <c r="A49" s="30" t="s">
        <v>103</v>
      </c>
      <c r="B49" s="29">
        <v>108364</v>
      </c>
      <c r="C49" s="29" t="str">
        <f t="shared" si="10"/>
        <v>UT</v>
      </c>
      <c r="D49" s="30" t="s">
        <v>34</v>
      </c>
      <c r="E49" s="30" t="s">
        <v>77</v>
      </c>
      <c r="F49" s="30" t="s">
        <v>99</v>
      </c>
      <c r="G49" s="30" t="str">
        <f t="shared" si="11"/>
        <v>DDSTPUT</v>
      </c>
      <c r="H49" s="30" t="str">
        <f t="shared" si="12"/>
        <v>108364UT</v>
      </c>
      <c r="I49" s="5">
        <f>SUMIF('6.2.4_R - 6.2.17_R'!$F$12:$F$142,'6.2.2_R &amp; 6.2.3_R'!G49,'6.2.4_R - 6.2.17_R'!$H$12:$H$142)</f>
        <v>-1109335649.71</v>
      </c>
      <c r="J49" s="5">
        <f>SUMIF('6.2.4_R - 6.2.17_R'!$F$12:$F$142,'6.2.2_R &amp; 6.2.3_R'!G49,'6.2.4_R - 6.2.17_R'!$CP$12:$CP$142)</f>
        <v>-1241524739.3600399</v>
      </c>
      <c r="K49" s="5">
        <f t="shared" si="13"/>
        <v>-132189089.65003991</v>
      </c>
    </row>
    <row r="50" spans="1:11" x14ac:dyDescent="0.2">
      <c r="A50" s="30" t="s">
        <v>104</v>
      </c>
      <c r="B50" s="29">
        <v>108364</v>
      </c>
      <c r="C50" s="29" t="str">
        <f t="shared" si="10"/>
        <v>ID</v>
      </c>
      <c r="D50" s="30" t="s">
        <v>32</v>
      </c>
      <c r="E50" s="30" t="s">
        <v>77</v>
      </c>
      <c r="F50" s="30" t="s">
        <v>99</v>
      </c>
      <c r="G50" s="30" t="str">
        <f t="shared" si="11"/>
        <v>DDSTPID</v>
      </c>
      <c r="H50" s="30" t="str">
        <f t="shared" si="12"/>
        <v>108364ID</v>
      </c>
      <c r="I50" s="5">
        <f>SUMIF('6.2.4_R - 6.2.17_R'!$F$12:$F$142,'6.2.2_R &amp; 6.2.3_R'!G50,'6.2.4_R - 6.2.17_R'!$H$12:$H$142)</f>
        <v>-159159749.13</v>
      </c>
      <c r="J50" s="5">
        <f>SUMIF('6.2.4_R - 6.2.17_R'!$F$12:$F$142,'6.2.2_R &amp; 6.2.3_R'!G50,'6.2.4_R - 6.2.17_R'!$CP$12:$CP$142)</f>
        <v>-174378185.25655422</v>
      </c>
      <c r="K50" s="5">
        <f t="shared" si="13"/>
        <v>-15218436.126554221</v>
      </c>
    </row>
    <row r="51" spans="1:11" x14ac:dyDescent="0.2">
      <c r="A51" s="30" t="s">
        <v>105</v>
      </c>
      <c r="B51" s="29">
        <v>108364</v>
      </c>
      <c r="C51" s="29" t="str">
        <f t="shared" si="10"/>
        <v>WYU</v>
      </c>
      <c r="D51" s="30" t="s">
        <v>40</v>
      </c>
      <c r="E51" s="30" t="s">
        <v>77</v>
      </c>
      <c r="F51" s="30" t="s">
        <v>99</v>
      </c>
      <c r="G51" s="30" t="str">
        <f t="shared" si="11"/>
        <v>DDSTPWYU</v>
      </c>
      <c r="H51" s="30" t="str">
        <f t="shared" si="12"/>
        <v>108364WYU</v>
      </c>
      <c r="I51" s="5">
        <f>SUMIF('6.2.4_R - 6.2.17_R'!$F$12:$F$142,'6.2.2_R &amp; 6.2.3_R'!G51,'6.2.4_R - 6.2.17_R'!$H$12:$H$142)</f>
        <v>-64617293.500000007</v>
      </c>
      <c r="J51" s="5">
        <f>SUMIF('6.2.4_R - 6.2.17_R'!$F$12:$F$142,'6.2.2_R &amp; 6.2.3_R'!G51,'6.2.4_R - 6.2.17_R'!$CP$12:$CP$142)</f>
        <v>-71883886.566199943</v>
      </c>
      <c r="K51" s="5">
        <f t="shared" si="13"/>
        <v>-7266593.066199936</v>
      </c>
    </row>
    <row r="52" spans="1:11" x14ac:dyDescent="0.2">
      <c r="A52" s="30" t="s">
        <v>106</v>
      </c>
      <c r="I52" s="6">
        <f>SUBTOTAL(9,I45:I51)</f>
        <v>-3188332543.8075137</v>
      </c>
      <c r="J52" s="6">
        <f>SUBTOTAL(9,J45:J51)</f>
        <v>-3456510848.2752752</v>
      </c>
      <c r="K52" s="6">
        <f>SUBTOTAL(9,K45:K51)</f>
        <v>-268178304.46776173</v>
      </c>
    </row>
    <row r="53" spans="1:11" x14ac:dyDescent="0.2">
      <c r="I53" s="5"/>
      <c r="J53" s="5"/>
      <c r="K53" s="5"/>
    </row>
    <row r="54" spans="1:11" x14ac:dyDescent="0.2">
      <c r="A54" s="98" t="s">
        <v>107</v>
      </c>
      <c r="I54" s="5"/>
      <c r="J54" s="5"/>
      <c r="K54" s="5"/>
    </row>
    <row r="55" spans="1:11" x14ac:dyDescent="0.2">
      <c r="A55" s="30" t="s">
        <v>98</v>
      </c>
      <c r="B55" s="30" t="s">
        <v>49</v>
      </c>
      <c r="C55" s="29" t="str">
        <f t="shared" ref="C55:C80" si="14">D55</f>
        <v>CA</v>
      </c>
      <c r="D55" s="30" t="s">
        <v>31</v>
      </c>
      <c r="E55" s="30" t="s">
        <v>77</v>
      </c>
      <c r="F55" s="30" t="s">
        <v>108</v>
      </c>
      <c r="G55" s="30" t="str">
        <f t="shared" ref="G55:G80" si="15">E55&amp;F55&amp;D55</f>
        <v>DGNLPCA</v>
      </c>
      <c r="H55" s="30" t="str">
        <f t="shared" ref="H55:H80" si="16">B55&amp;D55</f>
        <v>108GPCA</v>
      </c>
      <c r="I55" s="5">
        <f>SUMIF('6.2.4_R - 6.2.17_R'!$F$12:$F$142,'6.2.2_R &amp; 6.2.3_R'!G55,'6.2.4_R - 6.2.17_R'!$H$12:$H$142)</f>
        <v>-7281649.0999999996</v>
      </c>
      <c r="J55" s="5">
        <f>SUMIF('6.2.4_R - 6.2.17_R'!$F$12:$F$142,'6.2.2_R &amp; 6.2.3_R'!G55,'6.2.4_R - 6.2.17_R'!$CP$12:$CP$142)</f>
        <v>-7940820.7948302031</v>
      </c>
      <c r="K55" s="5">
        <f t="shared" ref="K55:K80" si="17">J55-I55</f>
        <v>-659171.69483020343</v>
      </c>
    </row>
    <row r="56" spans="1:11" x14ac:dyDescent="0.2">
      <c r="A56" s="30" t="s">
        <v>100</v>
      </c>
      <c r="B56" s="30" t="s">
        <v>49</v>
      </c>
      <c r="C56" s="29" t="str">
        <f t="shared" si="14"/>
        <v>OR</v>
      </c>
      <c r="D56" s="30" t="s">
        <v>33</v>
      </c>
      <c r="E56" s="30" t="s">
        <v>77</v>
      </c>
      <c r="F56" s="30" t="s">
        <v>108</v>
      </c>
      <c r="G56" s="30" t="str">
        <f t="shared" si="15"/>
        <v>DGNLPOR</v>
      </c>
      <c r="H56" s="30" t="str">
        <f t="shared" si="16"/>
        <v>108GPOR</v>
      </c>
      <c r="I56" s="5">
        <f>SUMIF('6.2.4_R - 6.2.17_R'!$F$12:$F$142,'6.2.2_R &amp; 6.2.3_R'!G56,'6.2.4_R - 6.2.17_R'!$H$12:$H$142)</f>
        <v>-87362705.260000005</v>
      </c>
      <c r="J56" s="5">
        <f>SUMIF('6.2.4_R - 6.2.17_R'!$F$12:$F$142,'6.2.2_R &amp; 6.2.3_R'!G56,'6.2.4_R - 6.2.17_R'!$CP$12:$CP$142)</f>
        <v>-92370050.486899748</v>
      </c>
      <c r="K56" s="5">
        <f t="shared" si="17"/>
        <v>-5007345.2268997431</v>
      </c>
    </row>
    <row r="57" spans="1:11" x14ac:dyDescent="0.2">
      <c r="A57" s="30" t="s">
        <v>101</v>
      </c>
      <c r="B57" s="30" t="s">
        <v>49</v>
      </c>
      <c r="C57" s="29" t="str">
        <f t="shared" si="14"/>
        <v>WA</v>
      </c>
      <c r="D57" s="30" t="s">
        <v>27</v>
      </c>
      <c r="E57" s="30" t="s">
        <v>77</v>
      </c>
      <c r="F57" s="30" t="s">
        <v>108</v>
      </c>
      <c r="G57" s="30" t="str">
        <f t="shared" si="15"/>
        <v>DGNLPWA</v>
      </c>
      <c r="H57" s="30" t="str">
        <f t="shared" si="16"/>
        <v>108GPWA</v>
      </c>
      <c r="I57" s="5">
        <f>SUMIF('6.2.4_R - 6.2.17_R'!$F$12:$F$142,'6.2.2_R &amp; 6.2.3_R'!G57,'6.2.4_R - 6.2.17_R'!$H$12:$H$142)</f>
        <v>-25617075.690000001</v>
      </c>
      <c r="J57" s="5">
        <f>SUMIF('6.2.4_R - 6.2.17_R'!$F$12:$F$142,'6.2.2_R &amp; 6.2.3_R'!G57,'6.2.4_R - 6.2.17_R'!$CP$12:$CP$142)</f>
        <v>-27158521.971492723</v>
      </c>
      <c r="K57" s="5">
        <f t="shared" si="17"/>
        <v>-1541446.2814927213</v>
      </c>
    </row>
    <row r="58" spans="1:11" x14ac:dyDescent="0.2">
      <c r="A58" s="30" t="s">
        <v>102</v>
      </c>
      <c r="B58" s="30" t="s">
        <v>49</v>
      </c>
      <c r="C58" s="29" t="str">
        <f t="shared" si="14"/>
        <v>WYP</v>
      </c>
      <c r="D58" s="30" t="s">
        <v>35</v>
      </c>
      <c r="E58" s="30" t="s">
        <v>77</v>
      </c>
      <c r="F58" s="30" t="s">
        <v>108</v>
      </c>
      <c r="G58" s="30" t="str">
        <f t="shared" si="15"/>
        <v>DGNLPWYP</v>
      </c>
      <c r="H58" s="30" t="str">
        <f t="shared" si="16"/>
        <v>108GPWYP</v>
      </c>
      <c r="I58" s="5">
        <f>SUMIF('6.2.4_R - 6.2.17_R'!$F$12:$F$142,'6.2.2_R &amp; 6.2.3_R'!G58,'6.2.4_R - 6.2.17_R'!$H$12:$H$142)</f>
        <v>-30671012.949999999</v>
      </c>
      <c r="J58" s="5">
        <f>SUMIF('6.2.4_R - 6.2.17_R'!$F$12:$F$142,'6.2.2_R &amp; 6.2.3_R'!G58,'6.2.4_R - 6.2.17_R'!$CP$12:$CP$142)</f>
        <v>-35726199.254599772</v>
      </c>
      <c r="K58" s="5">
        <f t="shared" si="17"/>
        <v>-5055186.3045997731</v>
      </c>
    </row>
    <row r="59" spans="1:11" x14ac:dyDescent="0.2">
      <c r="A59" s="30" t="s">
        <v>103</v>
      </c>
      <c r="B59" s="30" t="s">
        <v>49</v>
      </c>
      <c r="C59" s="29" t="str">
        <f t="shared" si="14"/>
        <v>UT</v>
      </c>
      <c r="D59" s="30" t="s">
        <v>34</v>
      </c>
      <c r="E59" s="30" t="s">
        <v>77</v>
      </c>
      <c r="F59" s="30" t="s">
        <v>108</v>
      </c>
      <c r="G59" s="30" t="str">
        <f t="shared" si="15"/>
        <v>DGNLPUT</v>
      </c>
      <c r="H59" s="30" t="str">
        <f t="shared" si="16"/>
        <v>108GPUT</v>
      </c>
      <c r="I59" s="5">
        <f>SUMIF('6.2.4_R - 6.2.17_R'!$F$12:$F$142,'6.2.2_R &amp; 6.2.3_R'!G59,'6.2.4_R - 6.2.17_R'!$H$12:$H$142)</f>
        <v>-104002467.29000001</v>
      </c>
      <c r="J59" s="5">
        <f>SUMIF('6.2.4_R - 6.2.17_R'!$F$12:$F$142,'6.2.2_R &amp; 6.2.3_R'!G59,'6.2.4_R - 6.2.17_R'!$CP$12:$CP$142)</f>
        <v>-119195187.92652471</v>
      </c>
      <c r="K59" s="5">
        <f t="shared" si="17"/>
        <v>-15192720.636524707</v>
      </c>
    </row>
    <row r="60" spans="1:11" x14ac:dyDescent="0.2">
      <c r="A60" s="30" t="s">
        <v>104</v>
      </c>
      <c r="B60" s="30" t="s">
        <v>49</v>
      </c>
      <c r="C60" s="29" t="str">
        <f t="shared" si="14"/>
        <v>ID</v>
      </c>
      <c r="D60" s="30" t="s">
        <v>32</v>
      </c>
      <c r="E60" s="30" t="s">
        <v>77</v>
      </c>
      <c r="F60" s="30" t="s">
        <v>108</v>
      </c>
      <c r="G60" s="30" t="str">
        <f t="shared" si="15"/>
        <v>DGNLPID</v>
      </c>
      <c r="H60" s="30" t="str">
        <f t="shared" si="16"/>
        <v>108GPID</v>
      </c>
      <c r="I60" s="5">
        <f>SUMIF('6.2.4_R - 6.2.17_R'!$F$12:$F$142,'6.2.2_R &amp; 6.2.3_R'!G60,'6.2.4_R - 6.2.17_R'!$H$12:$H$142)</f>
        <v>-22343911.289999999</v>
      </c>
      <c r="J60" s="5">
        <f>SUMIF('6.2.4_R - 6.2.17_R'!$F$12:$F$142,'6.2.2_R &amp; 6.2.3_R'!G60,'6.2.4_R - 6.2.17_R'!$CP$12:$CP$142)</f>
        <v>-26165917.869142655</v>
      </c>
      <c r="K60" s="5">
        <f t="shared" si="17"/>
        <v>-3822006.5791426562</v>
      </c>
    </row>
    <row r="61" spans="1:11" x14ac:dyDescent="0.2">
      <c r="A61" s="30" t="s">
        <v>105</v>
      </c>
      <c r="B61" s="30" t="s">
        <v>49</v>
      </c>
      <c r="C61" s="29" t="str">
        <f t="shared" si="14"/>
        <v>WYU</v>
      </c>
      <c r="D61" s="30" t="s">
        <v>40</v>
      </c>
      <c r="E61" s="30" t="s">
        <v>77</v>
      </c>
      <c r="F61" s="30" t="s">
        <v>108</v>
      </c>
      <c r="G61" s="30" t="str">
        <f t="shared" si="15"/>
        <v>DGNLPWYU</v>
      </c>
      <c r="H61" s="30" t="str">
        <f t="shared" si="16"/>
        <v>108GPWYU</v>
      </c>
      <c r="I61" s="5">
        <f>SUMIF('6.2.4_R - 6.2.17_R'!$F$12:$F$142,'6.2.2_R &amp; 6.2.3_R'!G61,'6.2.4_R - 6.2.17_R'!$H$12:$H$142)</f>
        <v>-7216510.54</v>
      </c>
      <c r="J61" s="5">
        <f>SUMIF('6.2.4_R - 6.2.17_R'!$F$12:$F$142,'6.2.2_R &amp; 6.2.3_R'!G61,'6.2.4_R - 6.2.17_R'!$CP$12:$CP$142)</f>
        <v>-8302738.1467446731</v>
      </c>
      <c r="K61" s="5">
        <f t="shared" si="17"/>
        <v>-1086227.6067446731</v>
      </c>
    </row>
    <row r="62" spans="1:11" x14ac:dyDescent="0.2">
      <c r="A62" s="109" t="s">
        <v>76</v>
      </c>
      <c r="B62" s="30" t="s">
        <v>49</v>
      </c>
      <c r="C62" s="29" t="str">
        <f t="shared" si="14"/>
        <v>CAGE</v>
      </c>
      <c r="D62" s="109" t="s">
        <v>14</v>
      </c>
      <c r="E62" s="109" t="s">
        <v>77</v>
      </c>
      <c r="F62" s="109" t="s">
        <v>108</v>
      </c>
      <c r="G62" s="109" t="str">
        <f t="shared" si="15"/>
        <v>DGNLPCAGE</v>
      </c>
      <c r="H62" s="109" t="str">
        <f t="shared" si="16"/>
        <v>108GPCAGE</v>
      </c>
      <c r="I62" s="5">
        <f>SUMIF('6.2.4_R - 6.2.17_R'!$F$12:$F$142,'6.2.2_R &amp; 6.2.3_R'!G62,'6.2.4_R - 6.2.17_R'!$H$12:$H$142)</f>
        <v>-43976157.969999999</v>
      </c>
      <c r="J62" s="5">
        <f>SUMIF('6.2.4_R - 6.2.17_R'!$F$12:$F$142,'6.2.2_R &amp; 6.2.3_R'!G62,'6.2.4_R - 6.2.17_R'!$CP$12:$CP$142)</f>
        <v>-46126126.724854499</v>
      </c>
      <c r="K62" s="5">
        <f t="shared" si="17"/>
        <v>-2149968.7548545003</v>
      </c>
    </row>
    <row r="63" spans="1:11" x14ac:dyDescent="0.2">
      <c r="A63" s="109" t="s">
        <v>79</v>
      </c>
      <c r="B63" s="30" t="s">
        <v>49</v>
      </c>
      <c r="C63" s="29" t="str">
        <f t="shared" si="14"/>
        <v>CAGW</v>
      </c>
      <c r="D63" s="109" t="s">
        <v>15</v>
      </c>
      <c r="E63" s="109" t="s">
        <v>77</v>
      </c>
      <c r="F63" s="109" t="s">
        <v>108</v>
      </c>
      <c r="G63" s="109" t="str">
        <f t="shared" si="15"/>
        <v>DGNLPCAGW</v>
      </c>
      <c r="H63" s="109" t="str">
        <f t="shared" si="16"/>
        <v>108GPCAGW</v>
      </c>
      <c r="I63" s="5">
        <f>SUMIF('6.2.4_R - 6.2.17_R'!$F$12:$F$142,'6.2.2_R &amp; 6.2.3_R'!G63,'6.2.4_R - 6.2.17_R'!$H$12:$H$142)</f>
        <v>-1749913.41</v>
      </c>
      <c r="J63" s="5">
        <f>SUMIF('6.2.4_R - 6.2.17_R'!$F$12:$F$142,'6.2.2_R &amp; 6.2.3_R'!G63,'6.2.4_R - 6.2.17_R'!$CP$12:$CP$142)</f>
        <v>-1768665.7015829904</v>
      </c>
      <c r="K63" s="5">
        <f t="shared" si="17"/>
        <v>-18752.291582990438</v>
      </c>
    </row>
    <row r="64" spans="1:11" x14ac:dyDescent="0.2">
      <c r="A64" s="109" t="s">
        <v>80</v>
      </c>
      <c r="B64" s="30" t="s">
        <v>49</v>
      </c>
      <c r="C64" s="29" t="str">
        <f t="shared" si="14"/>
        <v>SG</v>
      </c>
      <c r="D64" s="109" t="s">
        <v>16</v>
      </c>
      <c r="E64" s="109" t="s">
        <v>77</v>
      </c>
      <c r="F64" s="109" t="s">
        <v>108</v>
      </c>
      <c r="G64" s="109" t="str">
        <f t="shared" si="15"/>
        <v>DGNLPSG</v>
      </c>
      <c r="H64" s="109" t="str">
        <f t="shared" si="16"/>
        <v>108GPSG</v>
      </c>
      <c r="I64" s="5">
        <f>SUMIF('6.2.4_R - 6.2.17_R'!$F$12:$F$142,'6.2.2_R &amp; 6.2.3_R'!G64,'6.2.4_R - 6.2.17_R'!$H$12:$H$142)</f>
        <v>-80973421.200000003</v>
      </c>
      <c r="J64" s="5">
        <f>SUMIF('6.2.4_R - 6.2.17_R'!$F$12:$F$142,'6.2.2_R &amp; 6.2.3_R'!G64,'6.2.4_R - 6.2.17_R'!$CP$12:$CP$142)</f>
        <v>-91603181.45580636</v>
      </c>
      <c r="K64" s="5">
        <f t="shared" si="17"/>
        <v>-10629760.255806357</v>
      </c>
    </row>
    <row r="65" spans="1:11" s="5" customFormat="1" x14ac:dyDescent="0.2">
      <c r="A65" s="30" t="s">
        <v>109</v>
      </c>
      <c r="B65" s="30" t="s">
        <v>49</v>
      </c>
      <c r="C65" s="29" t="str">
        <f t="shared" si="14"/>
        <v>SO</v>
      </c>
      <c r="D65" s="30" t="s">
        <v>42</v>
      </c>
      <c r="E65" s="30" t="s">
        <v>77</v>
      </c>
      <c r="F65" s="30" t="s">
        <v>108</v>
      </c>
      <c r="G65" s="30" t="str">
        <f t="shared" si="15"/>
        <v>DGNLPSO</v>
      </c>
      <c r="H65" s="30" t="str">
        <f t="shared" si="16"/>
        <v>108GPSO</v>
      </c>
      <c r="I65" s="5">
        <f>SUMIF('6.2.4_R - 6.2.17_R'!$F$12:$F$142,'6.2.2_R &amp; 6.2.3_R'!G65,'6.2.4_R - 6.2.17_R'!$H$12:$H$142)</f>
        <v>-121943863.29000001</v>
      </c>
      <c r="J65" s="5">
        <f>SUMIF('6.2.4_R - 6.2.17_R'!$F$12:$F$142,'6.2.2_R &amp; 6.2.3_R'!G65,'6.2.4_R - 6.2.17_R'!$CP$12:$CP$142)</f>
        <v>-132919129.9441328</v>
      </c>
      <c r="K65" s="5">
        <f t="shared" si="17"/>
        <v>-10975266.654132798</v>
      </c>
    </row>
    <row r="66" spans="1:11" s="5" customFormat="1" hidden="1" x14ac:dyDescent="0.2">
      <c r="A66" s="30"/>
      <c r="B66" s="30"/>
      <c r="C66" s="29"/>
      <c r="D66" s="30"/>
      <c r="E66" s="30"/>
      <c r="F66" s="30"/>
      <c r="G66" s="30"/>
      <c r="H66" s="30"/>
    </row>
    <row r="67" spans="1:11" s="5" customFormat="1" hidden="1" x14ac:dyDescent="0.2">
      <c r="A67" s="30"/>
      <c r="B67" s="30"/>
      <c r="C67" s="29"/>
      <c r="D67" s="30"/>
      <c r="E67" s="30"/>
      <c r="F67" s="30"/>
      <c r="G67" s="30"/>
      <c r="H67" s="30"/>
    </row>
    <row r="68" spans="1:11" s="5" customFormat="1" hidden="1" x14ac:dyDescent="0.2">
      <c r="A68" s="30"/>
      <c r="B68" s="30"/>
      <c r="C68" s="29"/>
      <c r="D68" s="30"/>
      <c r="E68" s="30"/>
      <c r="F68" s="30"/>
      <c r="G68" s="30"/>
      <c r="H68" s="30"/>
    </row>
    <row r="69" spans="1:11" s="5" customFormat="1" hidden="1" x14ac:dyDescent="0.2">
      <c r="A69" s="30"/>
      <c r="B69" s="30"/>
      <c r="C69" s="29"/>
      <c r="D69" s="30"/>
      <c r="E69" s="30"/>
      <c r="F69" s="30"/>
      <c r="G69" s="30"/>
      <c r="H69" s="30"/>
    </row>
    <row r="70" spans="1:11" s="5" customFormat="1" hidden="1" x14ac:dyDescent="0.2">
      <c r="A70" s="30"/>
      <c r="B70" s="30"/>
      <c r="C70" s="29"/>
      <c r="D70" s="30"/>
      <c r="E70" s="30"/>
      <c r="F70" s="30"/>
      <c r="G70" s="30"/>
      <c r="H70" s="30"/>
    </row>
    <row r="71" spans="1:11" s="5" customFormat="1" hidden="1" x14ac:dyDescent="0.2">
      <c r="A71" s="30"/>
      <c r="B71" s="30"/>
      <c r="C71" s="29"/>
      <c r="D71" s="30"/>
      <c r="E71" s="30"/>
      <c r="F71" s="30"/>
      <c r="G71" s="30"/>
      <c r="H71" s="30"/>
    </row>
    <row r="72" spans="1:11" s="5" customFormat="1" hidden="1" x14ac:dyDescent="0.2">
      <c r="A72" s="30"/>
      <c r="B72" s="30"/>
      <c r="C72" s="29"/>
      <c r="D72" s="30"/>
      <c r="E72" s="30"/>
      <c r="F72" s="30"/>
      <c r="G72" s="30"/>
      <c r="H72" s="30"/>
    </row>
    <row r="73" spans="1:11" s="5" customFormat="1" hidden="1" x14ac:dyDescent="0.2">
      <c r="A73" s="30"/>
      <c r="B73" s="30"/>
      <c r="C73" s="29"/>
      <c r="D73" s="30"/>
      <c r="E73" s="30"/>
      <c r="F73" s="30"/>
      <c r="G73" s="30"/>
      <c r="H73" s="30"/>
    </row>
    <row r="74" spans="1:11" s="5" customFormat="1" hidden="1" x14ac:dyDescent="0.2">
      <c r="A74" s="30"/>
      <c r="B74" s="30"/>
      <c r="C74" s="29"/>
      <c r="D74" s="30"/>
      <c r="E74" s="30"/>
      <c r="F74" s="30"/>
      <c r="G74" s="30"/>
      <c r="H74" s="30"/>
    </row>
    <row r="75" spans="1:11" s="5" customFormat="1" hidden="1" x14ac:dyDescent="0.2">
      <c r="A75" s="30"/>
      <c r="B75" s="30"/>
      <c r="C75" s="29"/>
      <c r="D75" s="30"/>
      <c r="E75" s="30"/>
      <c r="F75" s="30"/>
      <c r="G75" s="30"/>
      <c r="H75" s="30"/>
    </row>
    <row r="76" spans="1:11" s="5" customFormat="1" hidden="1" x14ac:dyDescent="0.2">
      <c r="A76" s="109"/>
      <c r="B76" s="30"/>
      <c r="C76" s="29"/>
      <c r="D76" s="109"/>
      <c r="E76" s="109"/>
      <c r="F76" s="109"/>
      <c r="G76" s="109"/>
      <c r="H76" s="109"/>
    </row>
    <row r="77" spans="1:11" s="5" customFormat="1" x14ac:dyDescent="0.2">
      <c r="A77" s="109" t="s">
        <v>83</v>
      </c>
      <c r="B77" s="30" t="s">
        <v>49</v>
      </c>
      <c r="C77" s="29" t="str">
        <f t="shared" si="14"/>
        <v>JBG</v>
      </c>
      <c r="D77" s="109" t="s">
        <v>18</v>
      </c>
      <c r="E77" s="109" t="s">
        <v>77</v>
      </c>
      <c r="F77" s="109" t="s">
        <v>108</v>
      </c>
      <c r="G77" s="109" t="str">
        <f t="shared" si="15"/>
        <v>DGNLPJBG</v>
      </c>
      <c r="H77" s="109" t="str">
        <f t="shared" si="16"/>
        <v>108GPJBG</v>
      </c>
      <c r="I77" s="5">
        <f>SUMIF('6.2.4_R - 6.2.17_R'!$F$12:$F$142,'6.2.2_R &amp; 6.2.3_R'!G77,'6.2.4_R - 6.2.17_R'!$H$12:$H$142)</f>
        <v>-7821144.7000000002</v>
      </c>
      <c r="J77" s="5">
        <f>SUMIF('6.2.4_R - 6.2.17_R'!$F$12:$F$142,'6.2.2_R &amp; 6.2.3_R'!G77,'6.2.4_R - 6.2.17_R'!$CP$12:$CP$142)</f>
        <v>-7789442.9507872313</v>
      </c>
      <c r="K77" s="5">
        <f>J77-I77</f>
        <v>31701.74921276886</v>
      </c>
    </row>
    <row r="78" spans="1:11" s="5" customFormat="1" x14ac:dyDescent="0.2">
      <c r="A78" s="109" t="s">
        <v>138</v>
      </c>
      <c r="B78" s="30" t="s">
        <v>49</v>
      </c>
      <c r="C78" s="29" t="str">
        <f t="shared" si="14"/>
        <v>JBE</v>
      </c>
      <c r="D78" s="109" t="s">
        <v>43</v>
      </c>
      <c r="E78" s="109" t="s">
        <v>77</v>
      </c>
      <c r="F78" s="109" t="s">
        <v>108</v>
      </c>
      <c r="G78" s="109" t="str">
        <f t="shared" si="15"/>
        <v>DGNLPJBE</v>
      </c>
      <c r="H78" s="109" t="str">
        <f t="shared" si="16"/>
        <v>108GPJBE</v>
      </c>
      <c r="I78" s="5">
        <f>SUMIF('6.2.4_R - 6.2.17_R'!$F$12:$F$142,'6.2.2_R &amp; 6.2.3_R'!G78,'6.2.4_R - 6.2.17_R'!$H$12:$H$142)</f>
        <v>0</v>
      </c>
      <c r="J78" s="5">
        <f>SUMIF('6.2.4_R - 6.2.17_R'!$F$12:$F$142,'6.2.2_R &amp; 6.2.3_R'!G78,'6.2.4_R - 6.2.17_R'!$CP$12:$CP$142)</f>
        <v>0</v>
      </c>
      <c r="K78" s="5">
        <f>J78-I78</f>
        <v>0</v>
      </c>
    </row>
    <row r="79" spans="1:11" s="5" customFormat="1" x14ac:dyDescent="0.2">
      <c r="A79" s="109" t="s">
        <v>110</v>
      </c>
      <c r="B79" s="30" t="s">
        <v>49</v>
      </c>
      <c r="C79" s="29" t="str">
        <f t="shared" si="14"/>
        <v>CN</v>
      </c>
      <c r="D79" s="109" t="s">
        <v>44</v>
      </c>
      <c r="E79" s="109" t="s">
        <v>77</v>
      </c>
      <c r="F79" s="109" t="s">
        <v>108</v>
      </c>
      <c r="G79" s="109" t="str">
        <f t="shared" si="15"/>
        <v>DGNLPCN</v>
      </c>
      <c r="H79" s="109" t="str">
        <f t="shared" si="16"/>
        <v>108GPCN</v>
      </c>
      <c r="I79" s="5">
        <f>SUMIF('6.2.4_R - 6.2.17_R'!$F$12:$F$142,'6.2.2_R &amp; 6.2.3_R'!G79,'6.2.4_R - 6.2.17_R'!$H$12:$H$142)</f>
        <v>-7163684.9500000002</v>
      </c>
      <c r="J79" s="5">
        <f>SUMIF('6.2.4_R - 6.2.17_R'!$F$12:$F$142,'6.2.2_R &amp; 6.2.3_R'!G79,'6.2.4_R - 6.2.17_R'!$CP$12:$CP$142)</f>
        <v>-6673272.5231807968</v>
      </c>
      <c r="K79" s="5">
        <f t="shared" si="17"/>
        <v>490412.42681920342</v>
      </c>
    </row>
    <row r="80" spans="1:11" s="5" customFormat="1" x14ac:dyDescent="0.2">
      <c r="A80" s="109" t="s">
        <v>111</v>
      </c>
      <c r="B80" s="30" t="s">
        <v>49</v>
      </c>
      <c r="C80" s="29" t="str">
        <f t="shared" si="14"/>
        <v>CAEE</v>
      </c>
      <c r="D80" s="109" t="s">
        <v>45</v>
      </c>
      <c r="E80" s="109" t="s">
        <v>77</v>
      </c>
      <c r="F80" s="109" t="s">
        <v>108</v>
      </c>
      <c r="G80" s="109" t="str">
        <f t="shared" si="15"/>
        <v>DGNLPCAEE</v>
      </c>
      <c r="H80" s="109" t="str">
        <f t="shared" si="16"/>
        <v>108GPCAEE</v>
      </c>
      <c r="I80" s="5">
        <f>SUMIF('6.2.4_R - 6.2.17_R'!$F$12:$F$142,'6.2.2_R &amp; 6.2.3_R'!G80,'6.2.4_R - 6.2.17_R'!$H$12:$H$142)</f>
        <v>-1663993.63</v>
      </c>
      <c r="J80" s="5">
        <f>SUMIF('6.2.4_R - 6.2.17_R'!$F$12:$F$142,'6.2.2_R &amp; 6.2.3_R'!G80,'6.2.4_R - 6.2.17_R'!$CP$12:$CP$142)</f>
        <v>-1690464.5190340551</v>
      </c>
      <c r="K80" s="5">
        <f t="shared" si="17"/>
        <v>-26470.889034055173</v>
      </c>
    </row>
    <row r="81" spans="1:19" x14ac:dyDescent="0.2">
      <c r="A81" s="30" t="s">
        <v>112</v>
      </c>
      <c r="I81" s="6">
        <f>SUBTOTAL(9,I55:I80)</f>
        <v>-549787511.2700001</v>
      </c>
      <c r="J81" s="6">
        <f>SUBTOTAL(9,J55:J80)</f>
        <v>-605429720.26961315</v>
      </c>
      <c r="K81" s="6">
        <f>SUBTOTAL(9,K55:K80)</f>
        <v>-55642208.999613203</v>
      </c>
    </row>
    <row r="82" spans="1:19" x14ac:dyDescent="0.2">
      <c r="I82" s="5"/>
      <c r="J82" s="5"/>
      <c r="K82" s="5"/>
    </row>
    <row r="83" spans="1:19" x14ac:dyDescent="0.2">
      <c r="A83" s="98" t="s">
        <v>139</v>
      </c>
      <c r="I83" s="5"/>
      <c r="J83" s="5"/>
      <c r="K83" s="5"/>
    </row>
    <row r="84" spans="1:19" x14ac:dyDescent="0.2">
      <c r="A84" s="109" t="s">
        <v>111</v>
      </c>
      <c r="B84" s="30" t="s">
        <v>51</v>
      </c>
      <c r="C84" s="29" t="str">
        <f t="shared" ref="C84" si="18">D84</f>
        <v>CAEE</v>
      </c>
      <c r="D84" s="30" t="s">
        <v>45</v>
      </c>
      <c r="E84" s="30" t="s">
        <v>77</v>
      </c>
      <c r="F84" s="30" t="s">
        <v>140</v>
      </c>
      <c r="G84" s="30" t="str">
        <f>E84&amp;F84&amp;D84</f>
        <v>DMNGPCAEE</v>
      </c>
      <c r="H84" s="30" t="str">
        <f>B84&amp;D84</f>
        <v>108MPCAEE</v>
      </c>
      <c r="I84" s="5">
        <f>SUMIF('6.2.4_R - 6.2.17_R'!$F$12:$F$142,'6.2.2_R &amp; 6.2.3_R'!G84,'6.2.4_R - 6.2.17_R'!$H$12:$H$142)</f>
        <v>0</v>
      </c>
      <c r="J84" s="5">
        <f>SUMIF('6.2.4_R - 6.2.17_R'!$F$12:$F$142,'6.2.2_R &amp; 6.2.3_R'!G84,'6.2.4_R - 6.2.17_R'!$CP$12:$CP$142)</f>
        <v>0</v>
      </c>
      <c r="K84" s="5">
        <f>J84-I84</f>
        <v>0</v>
      </c>
    </row>
    <row r="85" spans="1:19" x14ac:dyDescent="0.2">
      <c r="A85" s="30" t="s">
        <v>141</v>
      </c>
      <c r="I85" s="6">
        <f>SUBTOTAL(9,I84)</f>
        <v>0</v>
      </c>
      <c r="J85" s="6">
        <f>SUBTOTAL(9,J84)</f>
        <v>0</v>
      </c>
      <c r="K85" s="6">
        <f>SUBTOTAL(9,K84)</f>
        <v>0</v>
      </c>
    </row>
    <row r="86" spans="1:19" x14ac:dyDescent="0.2">
      <c r="I86" s="5"/>
      <c r="J86" s="5"/>
      <c r="K86" s="5"/>
    </row>
    <row r="87" spans="1:19" x14ac:dyDescent="0.2">
      <c r="A87" s="98" t="s">
        <v>153</v>
      </c>
      <c r="I87" s="6">
        <f>SUBTOTAL(9,I12:I86)</f>
        <v>-9421750815.1969299</v>
      </c>
      <c r="J87" s="6">
        <f>SUBTOTAL(9,J12:J86)</f>
        <v>-10878457168.803543</v>
      </c>
      <c r="K87" s="102">
        <f>SUBTOTAL(9,K12:K86)</f>
        <v>-1456706353.6066177</v>
      </c>
    </row>
    <row r="88" spans="1:19" x14ac:dyDescent="0.2">
      <c r="A88" s="98"/>
      <c r="I88" s="5"/>
      <c r="J88" s="5"/>
      <c r="K88" s="103" t="s">
        <v>206</v>
      </c>
    </row>
    <row r="89" spans="1:19" x14ac:dyDescent="0.2">
      <c r="I89" s="5"/>
      <c r="J89" s="5"/>
      <c r="K89" s="5"/>
    </row>
    <row r="90" spans="1:19" x14ac:dyDescent="0.2">
      <c r="A90" s="98" t="s">
        <v>167</v>
      </c>
      <c r="I90" s="5"/>
      <c r="J90" s="5"/>
      <c r="K90" s="5"/>
    </row>
    <row r="91" spans="1:19" x14ac:dyDescent="0.2">
      <c r="A91" s="98"/>
      <c r="I91" s="5"/>
      <c r="J91" s="5"/>
      <c r="K91" s="5"/>
    </row>
    <row r="92" spans="1:19" x14ac:dyDescent="0.2">
      <c r="A92" s="98" t="s">
        <v>114</v>
      </c>
      <c r="I92" s="5"/>
      <c r="J92" s="5"/>
      <c r="K92" s="5"/>
      <c r="S92" s="5"/>
    </row>
    <row r="93" spans="1:19" x14ac:dyDescent="0.2">
      <c r="A93" s="30" t="s">
        <v>98</v>
      </c>
      <c r="B93" s="30" t="s">
        <v>55</v>
      </c>
      <c r="C93" s="8" t="str">
        <f>D93</f>
        <v>CA</v>
      </c>
      <c r="D93" s="8" t="s">
        <v>31</v>
      </c>
      <c r="E93" s="8" t="s">
        <v>115</v>
      </c>
      <c r="F93" s="8" t="s">
        <v>116</v>
      </c>
      <c r="G93" s="8" t="str">
        <f t="shared" ref="G93:G116" si="19">E93&amp;F93&amp;D93</f>
        <v>AINTPCA</v>
      </c>
      <c r="H93" s="8" t="str">
        <f t="shared" ref="H93:H116" si="20">B93&amp;D93</f>
        <v>111IPCA</v>
      </c>
      <c r="I93" s="5">
        <f>SUMIF('6.2.4_R - 6.2.17_R'!$F$12:$F$142,'6.2.2_R &amp; 6.2.3_R'!G93,'6.2.4_R - 6.2.17_R'!$H$12:$H$142)</f>
        <v>-7967.61</v>
      </c>
      <c r="J93" s="5">
        <f>SUMIF('6.2.4_R - 6.2.17_R'!$F$12:$F$142,'6.2.2_R &amp; 6.2.3_R'!G93,'6.2.4_R - 6.2.17_R'!$CP$12:$CP$142)</f>
        <v>-8151.3299999999945</v>
      </c>
      <c r="K93" s="5">
        <f t="shared" ref="K93:K116" si="21">J93-I93</f>
        <v>-183.7199999999948</v>
      </c>
      <c r="S93" s="5"/>
    </row>
    <row r="94" spans="1:19" x14ac:dyDescent="0.2">
      <c r="A94" s="30" t="s">
        <v>110</v>
      </c>
      <c r="B94" s="30" t="s">
        <v>55</v>
      </c>
      <c r="C94" s="8" t="str">
        <f t="shared" ref="C94:C116" si="22">D94</f>
        <v>CN</v>
      </c>
      <c r="D94" s="8" t="s">
        <v>44</v>
      </c>
      <c r="E94" s="8" t="s">
        <v>115</v>
      </c>
      <c r="F94" s="8" t="s">
        <v>116</v>
      </c>
      <c r="G94" s="8" t="str">
        <f t="shared" si="19"/>
        <v>AINTPCN</v>
      </c>
      <c r="H94" s="8" t="str">
        <f t="shared" si="20"/>
        <v>111IPCN</v>
      </c>
      <c r="I94" s="5">
        <f>SUMIF('6.2.4_R - 6.2.17_R'!$F$12:$F$142,'6.2.2_R &amp; 6.2.3_R'!G94,'6.2.4_R - 6.2.17_R'!$H$12:$H$142)</f>
        <v>-170220139.05000001</v>
      </c>
      <c r="J94" s="5">
        <f>SUMIF('6.2.4_R - 6.2.17_R'!$F$12:$F$142,'6.2.2_R &amp; 6.2.3_R'!G94,'6.2.4_R - 6.2.17_R'!$CP$12:$CP$142)</f>
        <v>-196424868.05373573</v>
      </c>
      <c r="K94" s="5">
        <f t="shared" si="21"/>
        <v>-26204729.003735721</v>
      </c>
      <c r="S94" s="5"/>
    </row>
    <row r="95" spans="1:19" x14ac:dyDescent="0.2">
      <c r="A95" s="30" t="s">
        <v>104</v>
      </c>
      <c r="B95" s="30" t="s">
        <v>55</v>
      </c>
      <c r="C95" s="8" t="str">
        <f t="shared" si="22"/>
        <v>ID</v>
      </c>
      <c r="D95" s="113" t="s">
        <v>32</v>
      </c>
      <c r="E95" s="113" t="s">
        <v>115</v>
      </c>
      <c r="F95" s="113" t="s">
        <v>116</v>
      </c>
      <c r="G95" s="113" t="str">
        <f t="shared" si="19"/>
        <v>AINTPID</v>
      </c>
      <c r="H95" s="113" t="str">
        <f t="shared" si="20"/>
        <v>111IPID</v>
      </c>
      <c r="I95" s="5">
        <f>SUMIF('6.2.4_R - 6.2.17_R'!$F$12:$F$142,'6.2.2_R &amp; 6.2.3_R'!G95,'6.2.4_R - 6.2.17_R'!$H$12:$H$142)</f>
        <v>-998124.2</v>
      </c>
      <c r="J95" s="5">
        <f>SUMIF('6.2.4_R - 6.2.17_R'!$F$12:$F$142,'6.2.2_R &amp; 6.2.3_R'!G95,'6.2.4_R - 6.2.17_R'!$CP$12:$CP$142)</f>
        <v>-1041192.9425446078</v>
      </c>
      <c r="K95" s="5">
        <f t="shared" si="21"/>
        <v>-43068.742544607841</v>
      </c>
      <c r="S95" s="5"/>
    </row>
    <row r="96" spans="1:19" x14ac:dyDescent="0.2">
      <c r="A96" s="109" t="s">
        <v>83</v>
      </c>
      <c r="B96" s="30" t="s">
        <v>55</v>
      </c>
      <c r="C96" s="8" t="str">
        <f t="shared" si="22"/>
        <v>JBG</v>
      </c>
      <c r="D96" s="113" t="s">
        <v>18</v>
      </c>
      <c r="E96" s="113" t="s">
        <v>115</v>
      </c>
      <c r="F96" s="113" t="s">
        <v>116</v>
      </c>
      <c r="G96" s="113" t="str">
        <f t="shared" si="19"/>
        <v>AINTPJBG</v>
      </c>
      <c r="H96" s="113" t="str">
        <f t="shared" si="20"/>
        <v>111IPJBG</v>
      </c>
      <c r="I96" s="5">
        <f>SUMIF('6.2.4_R - 6.2.17_R'!$F$12:$F$142,'6.2.2_R &amp; 6.2.3_R'!G96,'6.2.4_R - 6.2.17_R'!$H$12:$H$142)</f>
        <v>-2096954.82</v>
      </c>
      <c r="J96" s="5">
        <f>SUMIF('6.2.4_R - 6.2.17_R'!$F$12:$F$142,'6.2.2_R &amp; 6.2.3_R'!G96,'6.2.4_R - 6.2.17_R'!$CP$12:$CP$142)</f>
        <v>-2710571.2200000021</v>
      </c>
      <c r="K96" s="5">
        <f t="shared" si="21"/>
        <v>-613616.400000002</v>
      </c>
      <c r="S96" s="5"/>
    </row>
    <row r="97" spans="1:19" x14ac:dyDescent="0.2">
      <c r="A97" s="30" t="s">
        <v>100</v>
      </c>
      <c r="B97" s="30" t="s">
        <v>55</v>
      </c>
      <c r="C97" s="8" t="str">
        <f t="shared" si="22"/>
        <v>OR</v>
      </c>
      <c r="D97" s="8" t="s">
        <v>33</v>
      </c>
      <c r="E97" s="8" t="s">
        <v>115</v>
      </c>
      <c r="F97" s="8" t="s">
        <v>116</v>
      </c>
      <c r="G97" s="8" t="str">
        <f t="shared" si="19"/>
        <v>AINTPOR</v>
      </c>
      <c r="H97" s="8" t="str">
        <f t="shared" si="20"/>
        <v>111IPOR</v>
      </c>
      <c r="I97" s="5">
        <f>SUMIF('6.2.4_R - 6.2.17_R'!$F$12:$F$142,'6.2.2_R &amp; 6.2.3_R'!G97,'6.2.4_R - 6.2.17_R'!$H$12:$H$142)</f>
        <v>-140249.35</v>
      </c>
      <c r="J97" s="5">
        <f>SUMIF('6.2.4_R - 6.2.17_R'!$F$12:$F$142,'6.2.2_R &amp; 6.2.3_R'!G97,'6.2.4_R - 6.2.17_R'!$CP$12:$CP$142)</f>
        <v>-154491.45867676332</v>
      </c>
      <c r="K97" s="5">
        <f t="shared" si="21"/>
        <v>-14242.10867676331</v>
      </c>
      <c r="S97" s="5"/>
    </row>
    <row r="98" spans="1:19" x14ac:dyDescent="0.2">
      <c r="A98" s="109" t="s">
        <v>111</v>
      </c>
      <c r="B98" s="30" t="s">
        <v>55</v>
      </c>
      <c r="C98" s="8" t="str">
        <f t="shared" si="22"/>
        <v>CAEE</v>
      </c>
      <c r="D98" s="8" t="s">
        <v>45</v>
      </c>
      <c r="E98" s="8" t="s">
        <v>115</v>
      </c>
      <c r="F98" s="8" t="s">
        <v>116</v>
      </c>
      <c r="G98" s="8" t="str">
        <f t="shared" si="19"/>
        <v>AINTPCAEE</v>
      </c>
      <c r="H98" s="8" t="str">
        <f t="shared" si="20"/>
        <v>111IPCAEE</v>
      </c>
      <c r="I98" s="5">
        <f>SUMIF('6.2.4_R - 6.2.17_R'!$F$12:$F$142,'6.2.2_R &amp; 6.2.3_R'!G98,'6.2.4_R - 6.2.17_R'!$H$12:$H$142)</f>
        <v>-3718.65</v>
      </c>
      <c r="J98" s="5">
        <f>SUMIF('6.2.4_R - 6.2.17_R'!$F$12:$F$142,'6.2.2_R &amp; 6.2.3_R'!G98,'6.2.4_R - 6.2.17_R'!$CP$12:$CP$142)</f>
        <v>3862.2141897688002</v>
      </c>
      <c r="K98" s="5">
        <f t="shared" si="21"/>
        <v>7580.8641897688003</v>
      </c>
      <c r="S98" s="5"/>
    </row>
    <row r="99" spans="1:19" x14ac:dyDescent="0.2">
      <c r="A99" s="109" t="s">
        <v>80</v>
      </c>
      <c r="B99" s="30" t="s">
        <v>55</v>
      </c>
      <c r="C99" s="8" t="str">
        <f t="shared" si="22"/>
        <v>SG</v>
      </c>
      <c r="D99" s="8" t="s">
        <v>16</v>
      </c>
      <c r="E99" s="8" t="s">
        <v>115</v>
      </c>
      <c r="F99" s="8" t="s">
        <v>116</v>
      </c>
      <c r="G99" s="8" t="str">
        <f t="shared" si="19"/>
        <v>AINTPSG</v>
      </c>
      <c r="H99" s="8" t="str">
        <f t="shared" si="20"/>
        <v>111IPSG</v>
      </c>
      <c r="I99" s="5">
        <f>SUMIF('6.2.4_R - 6.2.17_R'!$F$12:$F$142,'6.2.2_R &amp; 6.2.3_R'!G99,'6.2.4_R - 6.2.17_R'!$H$12:$H$142)</f>
        <v>-60072645.189999998</v>
      </c>
      <c r="J99" s="5">
        <f>SUMIF('6.2.4_R - 6.2.17_R'!$F$12:$F$142,'6.2.2_R &amp; 6.2.3_R'!G99,'6.2.4_R - 6.2.17_R'!$CP$12:$CP$142)</f>
        <v>-66852830.822778225</v>
      </c>
      <c r="K99" s="5">
        <f t="shared" si="21"/>
        <v>-6780185.6327782273</v>
      </c>
      <c r="S99" s="5"/>
    </row>
    <row r="100" spans="1:19" x14ac:dyDescent="0.2">
      <c r="A100" s="109" t="s">
        <v>76</v>
      </c>
      <c r="B100" s="30" t="s">
        <v>55</v>
      </c>
      <c r="C100" s="8" t="str">
        <f t="shared" si="22"/>
        <v>CAGE</v>
      </c>
      <c r="D100" s="8" t="s">
        <v>14</v>
      </c>
      <c r="E100" s="8" t="s">
        <v>115</v>
      </c>
      <c r="F100" s="8" t="s">
        <v>116</v>
      </c>
      <c r="G100" s="8" t="str">
        <f t="shared" si="19"/>
        <v>AINTPCAGE</v>
      </c>
      <c r="H100" s="8" t="str">
        <f t="shared" si="20"/>
        <v>111IPCAGE</v>
      </c>
      <c r="I100" s="5">
        <f>SUMIF('6.2.4_R - 6.2.17_R'!$F$12:$F$142,'6.2.2_R &amp; 6.2.3_R'!G100,'6.2.4_R - 6.2.17_R'!$H$12:$H$142)</f>
        <v>-30729559.550000001</v>
      </c>
      <c r="J100" s="5">
        <f>SUMIF('6.2.4_R - 6.2.17_R'!$F$12:$F$142,'6.2.2_R &amp; 6.2.3_R'!G100,'6.2.4_R - 6.2.17_R'!$CP$12:$CP$142)</f>
        <v>-36060360.169418775</v>
      </c>
      <c r="K100" s="5">
        <f t="shared" si="21"/>
        <v>-5330800.6194187738</v>
      </c>
      <c r="S100" s="5"/>
    </row>
    <row r="101" spans="1:19" x14ac:dyDescent="0.2">
      <c r="A101" s="109" t="s">
        <v>79</v>
      </c>
      <c r="B101" s="30" t="s">
        <v>55</v>
      </c>
      <c r="C101" s="8" t="str">
        <f t="shared" si="22"/>
        <v>CAGW</v>
      </c>
      <c r="D101" s="8" t="s">
        <v>15</v>
      </c>
      <c r="E101" s="8" t="s">
        <v>115</v>
      </c>
      <c r="F101" s="8" t="s">
        <v>116</v>
      </c>
      <c r="G101" s="8" t="str">
        <f t="shared" si="19"/>
        <v>AINTPCAGW</v>
      </c>
      <c r="H101" s="8" t="str">
        <f t="shared" si="20"/>
        <v>111IPCAGW</v>
      </c>
      <c r="I101" s="5">
        <f>SUMIF('6.2.4_R - 6.2.17_R'!$F$12:$F$142,'6.2.2_R &amp; 6.2.3_R'!G101,'6.2.4_R - 6.2.17_R'!$H$12:$H$142)</f>
        <v>-21091507.93</v>
      </c>
      <c r="J101" s="5">
        <f>SUMIF('6.2.4_R - 6.2.17_R'!$F$12:$F$142,'6.2.2_R &amp; 6.2.3_R'!G101,'6.2.4_R - 6.2.17_R'!$CP$12:$CP$142)</f>
        <v>-22101968.056426536</v>
      </c>
      <c r="K101" s="5">
        <f t="shared" si="21"/>
        <v>-1010460.1264265366</v>
      </c>
      <c r="S101" s="5"/>
    </row>
    <row r="102" spans="1:19" x14ac:dyDescent="0.2">
      <c r="A102" s="30" t="s">
        <v>109</v>
      </c>
      <c r="B102" s="30" t="s">
        <v>55</v>
      </c>
      <c r="C102" s="8" t="str">
        <f t="shared" si="22"/>
        <v>SO</v>
      </c>
      <c r="D102" s="8" t="s">
        <v>42</v>
      </c>
      <c r="E102" s="8" t="s">
        <v>115</v>
      </c>
      <c r="F102" s="8" t="s">
        <v>116</v>
      </c>
      <c r="G102" s="8" t="str">
        <f t="shared" si="19"/>
        <v>AINTPSO</v>
      </c>
      <c r="H102" s="8" t="str">
        <f t="shared" si="20"/>
        <v>111IPSO</v>
      </c>
      <c r="I102" s="5">
        <f>SUMIF('6.2.4_R - 6.2.17_R'!$F$12:$F$142,'6.2.2_R &amp; 6.2.3_R'!G102,'6.2.4_R - 6.2.17_R'!$H$12:$H$142)</f>
        <v>-336336575.38</v>
      </c>
      <c r="J102" s="5">
        <f>SUMIF('6.2.4_R - 6.2.17_R'!$F$12:$F$142,'6.2.2_R &amp; 6.2.3_R'!G102,'6.2.4_R - 6.2.17_R'!$CP$12:$CP$142)</f>
        <v>-395449752.07847857</v>
      </c>
      <c r="K102" s="5">
        <f t="shared" si="21"/>
        <v>-59113176.69847858</v>
      </c>
      <c r="S102" s="5"/>
    </row>
    <row r="103" spans="1:19" x14ac:dyDescent="0.2">
      <c r="A103" s="30" t="s">
        <v>81</v>
      </c>
      <c r="B103" s="30" t="s">
        <v>55</v>
      </c>
      <c r="C103" s="8" t="str">
        <f t="shared" si="22"/>
        <v>CAGE</v>
      </c>
      <c r="D103" s="8" t="s">
        <v>14</v>
      </c>
      <c r="E103" s="8" t="s">
        <v>115</v>
      </c>
      <c r="F103" s="8" t="s">
        <v>119</v>
      </c>
      <c r="G103" s="8" t="str">
        <f t="shared" si="19"/>
        <v>AINTPBCAGE</v>
      </c>
      <c r="H103" s="8" t="str">
        <f t="shared" si="20"/>
        <v>111IPCAGE</v>
      </c>
      <c r="I103" s="5">
        <f>SUMIF('6.2.4_R - 6.2.17_R'!$F$12:$F$142,'6.2.2_R &amp; 6.2.3_R'!G103,'6.2.4_R - 6.2.17_R'!$H$12:$H$142)</f>
        <v>0</v>
      </c>
      <c r="J103" s="5">
        <f>SUMIF('6.2.4_R - 6.2.17_R'!$F$12:$F$142,'6.2.2_R &amp; 6.2.3_R'!G103,'6.2.4_R - 6.2.17_R'!$CP$12:$CP$142)</f>
        <v>0</v>
      </c>
      <c r="K103" s="5">
        <f t="shared" si="21"/>
        <v>0</v>
      </c>
      <c r="S103" s="5"/>
    </row>
    <row r="104" spans="1:19" x14ac:dyDescent="0.2">
      <c r="A104" s="109" t="s">
        <v>80</v>
      </c>
      <c r="B104" s="30" t="s">
        <v>55</v>
      </c>
      <c r="C104" s="8" t="str">
        <f t="shared" si="22"/>
        <v>SG-P</v>
      </c>
      <c r="D104" s="8" t="s">
        <v>21</v>
      </c>
      <c r="E104" s="8" t="s">
        <v>115</v>
      </c>
      <c r="F104" s="8" t="s">
        <v>116</v>
      </c>
      <c r="G104" s="8" t="str">
        <f t="shared" si="19"/>
        <v>AINTPSG-P</v>
      </c>
      <c r="H104" s="8" t="str">
        <f t="shared" si="20"/>
        <v>111IPSG-P</v>
      </c>
      <c r="I104" s="5">
        <f>SUMIF('6.2.4_R - 6.2.17_R'!$F$12:$F$142,'6.2.2_R &amp; 6.2.3_R'!G104,'6.2.4_R - 6.2.17_R'!$H$12:$H$142)</f>
        <v>-43130128.820000008</v>
      </c>
      <c r="J104" s="5">
        <f>SUMIF('6.2.4_R - 6.2.17_R'!$F$12:$F$142,'6.2.2_R &amp; 6.2.3_R'!G104,'6.2.4_R - 6.2.17_R'!$CP$12:$CP$142)</f>
        <v>-48380075.593698256</v>
      </c>
      <c r="K104" s="5">
        <f t="shared" si="21"/>
        <v>-5249946.773698248</v>
      </c>
      <c r="S104" s="5"/>
    </row>
    <row r="105" spans="1:19" x14ac:dyDescent="0.2">
      <c r="A105" s="109" t="s">
        <v>80</v>
      </c>
      <c r="B105" s="30" t="s">
        <v>55</v>
      </c>
      <c r="C105" s="8" t="str">
        <f t="shared" si="22"/>
        <v>SG-U</v>
      </c>
      <c r="D105" s="8" t="s">
        <v>22</v>
      </c>
      <c r="E105" s="8" t="s">
        <v>115</v>
      </c>
      <c r="F105" s="8" t="s">
        <v>116</v>
      </c>
      <c r="G105" s="8" t="str">
        <f t="shared" si="19"/>
        <v>AINTPSG-U</v>
      </c>
      <c r="H105" s="8" t="str">
        <f t="shared" si="20"/>
        <v>111IPSG-U</v>
      </c>
      <c r="I105" s="5">
        <f>SUMIF('6.2.4_R - 6.2.17_R'!$F$12:$F$142,'6.2.2_R &amp; 6.2.3_R'!G105,'6.2.4_R - 6.2.17_R'!$H$12:$H$142)</f>
        <v>-6489147.4400000004</v>
      </c>
      <c r="J105" s="5">
        <f>SUMIF('6.2.4_R - 6.2.17_R'!$F$12:$F$142,'6.2.2_R &amp; 6.2.3_R'!G105,'6.2.4_R - 6.2.17_R'!$CP$12:$CP$142)</f>
        <v>-6739864.1194554074</v>
      </c>
      <c r="K105" s="5">
        <f t="shared" si="21"/>
        <v>-250716.67945540696</v>
      </c>
      <c r="S105" s="5"/>
    </row>
    <row r="106" spans="1:19" hidden="1" x14ac:dyDescent="0.2">
      <c r="C106" s="8"/>
      <c r="D106" s="8"/>
      <c r="E106" s="8"/>
      <c r="F106" s="8"/>
      <c r="G106" s="8"/>
      <c r="H106" s="8"/>
      <c r="I106" s="5"/>
      <c r="J106" s="5"/>
      <c r="K106" s="5"/>
      <c r="S106" s="5"/>
    </row>
    <row r="107" spans="1:19" hidden="1" x14ac:dyDescent="0.2">
      <c r="C107" s="8"/>
      <c r="D107" s="8"/>
      <c r="E107" s="8"/>
      <c r="F107" s="8"/>
      <c r="G107" s="8"/>
      <c r="H107" s="8"/>
      <c r="I107" s="5"/>
      <c r="J107" s="5"/>
      <c r="K107" s="5"/>
      <c r="S107" s="5"/>
    </row>
    <row r="108" spans="1:19" hidden="1" x14ac:dyDescent="0.2">
      <c r="C108" s="8"/>
      <c r="D108" s="8"/>
      <c r="E108" s="8"/>
      <c r="F108" s="8"/>
      <c r="G108" s="8"/>
      <c r="H108" s="8"/>
      <c r="I108" s="5"/>
      <c r="J108" s="5"/>
      <c r="K108" s="5"/>
      <c r="S108" s="5"/>
    </row>
    <row r="109" spans="1:19" hidden="1" x14ac:dyDescent="0.2">
      <c r="C109" s="8"/>
      <c r="D109" s="8"/>
      <c r="E109" s="8"/>
      <c r="F109" s="8"/>
      <c r="G109" s="8"/>
      <c r="H109" s="8"/>
      <c r="I109" s="5"/>
      <c r="J109" s="5"/>
      <c r="K109" s="5"/>
      <c r="S109" s="5"/>
    </row>
    <row r="110" spans="1:19" hidden="1" x14ac:dyDescent="0.2">
      <c r="C110" s="8"/>
      <c r="D110" s="8"/>
      <c r="E110" s="8"/>
      <c r="F110" s="8"/>
      <c r="G110" s="8"/>
      <c r="H110" s="8"/>
      <c r="I110" s="5"/>
      <c r="J110" s="5"/>
      <c r="K110" s="5"/>
      <c r="S110" s="5"/>
    </row>
    <row r="111" spans="1:19" hidden="1" x14ac:dyDescent="0.2">
      <c r="C111" s="8"/>
      <c r="D111" s="8"/>
      <c r="E111" s="8"/>
      <c r="F111" s="8"/>
      <c r="G111" s="8"/>
      <c r="H111" s="8"/>
      <c r="I111" s="5"/>
      <c r="J111" s="5"/>
      <c r="K111" s="5"/>
      <c r="S111" s="5"/>
    </row>
    <row r="112" spans="1:19" x14ac:dyDescent="0.2">
      <c r="A112" s="109" t="s">
        <v>117</v>
      </c>
      <c r="B112" s="30" t="s">
        <v>55</v>
      </c>
      <c r="C112" s="8" t="str">
        <f t="shared" si="22"/>
        <v>SG-P</v>
      </c>
      <c r="D112" s="113" t="s">
        <v>21</v>
      </c>
      <c r="E112" s="113" t="s">
        <v>115</v>
      </c>
      <c r="F112" s="113" t="s">
        <v>118</v>
      </c>
      <c r="G112" s="113" t="str">
        <f t="shared" si="19"/>
        <v>AHYDPKASG-P</v>
      </c>
      <c r="H112" s="113" t="str">
        <f t="shared" si="20"/>
        <v>111IPSG-P</v>
      </c>
      <c r="I112" s="5">
        <f>SUMIF('6.2.4_R - 6.2.17_R'!$F$12:$F$142,'6.2.2_R &amp; 6.2.3_R'!G112,'6.2.4_R - 6.2.17_R'!$H$12:$H$142)</f>
        <v>-74111749.809999987</v>
      </c>
      <c r="J112" s="5">
        <f>SUMIF('6.2.4_R - 6.2.17_R'!$F$12:$F$142,'6.2.2_R &amp; 6.2.3_R'!G112,'6.2.4_R - 6.2.17_R'!$CP$12:$CP$142)</f>
        <v>-74111749.809999973</v>
      </c>
      <c r="K112" s="5">
        <f t="shared" si="21"/>
        <v>0</v>
      </c>
      <c r="S112" s="5"/>
    </row>
    <row r="113" spans="1:19" x14ac:dyDescent="0.2">
      <c r="A113" s="30" t="s">
        <v>103</v>
      </c>
      <c r="B113" s="30" t="s">
        <v>55</v>
      </c>
      <c r="C113" s="8" t="str">
        <f t="shared" si="22"/>
        <v>UT</v>
      </c>
      <c r="D113" s="8" t="s">
        <v>34</v>
      </c>
      <c r="E113" s="8" t="s">
        <v>115</v>
      </c>
      <c r="F113" s="8" t="s">
        <v>116</v>
      </c>
      <c r="G113" s="8" t="str">
        <f t="shared" si="19"/>
        <v>AINTPUT</v>
      </c>
      <c r="H113" s="8" t="str">
        <f t="shared" si="20"/>
        <v>111IPUT</v>
      </c>
      <c r="I113" s="5">
        <f>SUMIF('6.2.4_R - 6.2.17_R'!$F$12:$F$142,'6.2.2_R &amp; 6.2.3_R'!G113,'6.2.4_R - 6.2.17_R'!$H$12:$H$142)</f>
        <v>31952633.34</v>
      </c>
      <c r="J113" s="5">
        <f>SUMIF('6.2.4_R - 6.2.17_R'!$F$12:$F$142,'6.2.2_R &amp; 6.2.3_R'!G113,'6.2.4_R - 6.2.17_R'!$CP$12:$CP$142)</f>
        <v>31901537.914767027</v>
      </c>
      <c r="K113" s="5">
        <f t="shared" si="21"/>
        <v>-51095.42523297295</v>
      </c>
      <c r="S113" s="5"/>
    </row>
    <row r="114" spans="1:19" x14ac:dyDescent="0.2">
      <c r="A114" s="30" t="s">
        <v>101</v>
      </c>
      <c r="B114" s="30" t="s">
        <v>55</v>
      </c>
      <c r="C114" s="8" t="str">
        <f t="shared" si="22"/>
        <v>WA</v>
      </c>
      <c r="D114" s="8" t="s">
        <v>27</v>
      </c>
      <c r="E114" s="8" t="s">
        <v>115</v>
      </c>
      <c r="F114" s="8" t="s">
        <v>116</v>
      </c>
      <c r="G114" s="8" t="str">
        <f t="shared" si="19"/>
        <v>AINTPWA</v>
      </c>
      <c r="H114" s="8" t="str">
        <f t="shared" si="20"/>
        <v>111IPWA</v>
      </c>
      <c r="I114" s="5">
        <f>SUMIF('6.2.4_R - 6.2.17_R'!$F$12:$F$142,'6.2.2_R &amp; 6.2.3_R'!G114,'6.2.4_R - 6.2.17_R'!$H$12:$H$142)</f>
        <v>-13839.95</v>
      </c>
      <c r="J114" s="5">
        <f>SUMIF('6.2.4_R - 6.2.17_R'!$F$12:$F$142,'6.2.2_R &amp; 6.2.3_R'!G114,'6.2.4_R - 6.2.17_R'!$CP$12:$CP$142)</f>
        <v>-14089.289999999981</v>
      </c>
      <c r="K114" s="5">
        <f t="shared" si="21"/>
        <v>-249.33999999998014</v>
      </c>
      <c r="S114" s="5"/>
    </row>
    <row r="115" spans="1:19" x14ac:dyDescent="0.2">
      <c r="A115" s="30" t="s">
        <v>102</v>
      </c>
      <c r="B115" s="30" t="s">
        <v>55</v>
      </c>
      <c r="C115" s="8" t="str">
        <f t="shared" si="22"/>
        <v>WYP</v>
      </c>
      <c r="D115" s="8" t="s">
        <v>35</v>
      </c>
      <c r="E115" s="8" t="s">
        <v>115</v>
      </c>
      <c r="F115" s="8" t="s">
        <v>116</v>
      </c>
      <c r="G115" s="8" t="str">
        <f t="shared" si="19"/>
        <v>AINTPWYP</v>
      </c>
      <c r="H115" s="8" t="str">
        <f t="shared" si="20"/>
        <v>111IPWYP</v>
      </c>
      <c r="I115" s="5">
        <f>SUMIF('6.2.4_R - 6.2.17_R'!$F$12:$F$142,'6.2.2_R &amp; 6.2.3_R'!G115,'6.2.4_R - 6.2.17_R'!$H$12:$H$142)</f>
        <v>-486786.26</v>
      </c>
      <c r="J115" s="5">
        <f>SUMIF('6.2.4_R - 6.2.17_R'!$F$12:$F$142,'6.2.2_R &amp; 6.2.3_R'!G115,'6.2.4_R - 6.2.17_R'!$CP$12:$CP$142)</f>
        <v>-742907.82153550908</v>
      </c>
      <c r="K115" s="5">
        <f t="shared" si="21"/>
        <v>-256121.56153550907</v>
      </c>
      <c r="S115" s="5"/>
    </row>
    <row r="116" spans="1:19" x14ac:dyDescent="0.2">
      <c r="A116" s="30" t="s">
        <v>105</v>
      </c>
      <c r="B116" s="30" t="s">
        <v>55</v>
      </c>
      <c r="C116" s="8" t="str">
        <f t="shared" si="22"/>
        <v>WYU</v>
      </c>
      <c r="D116" s="8" t="s">
        <v>40</v>
      </c>
      <c r="E116" s="8" t="s">
        <v>115</v>
      </c>
      <c r="F116" s="8" t="s">
        <v>116</v>
      </c>
      <c r="G116" s="8" t="str">
        <f t="shared" si="19"/>
        <v>AINTPWYU</v>
      </c>
      <c r="H116" s="8" t="str">
        <f t="shared" si="20"/>
        <v>111IPWYU</v>
      </c>
      <c r="I116" s="5">
        <f>SUMIF('6.2.4_R - 6.2.17_R'!$F$12:$F$142,'6.2.2_R &amp; 6.2.3_R'!G116,'6.2.4_R - 6.2.17_R'!$H$12:$H$142)</f>
        <v>0</v>
      </c>
      <c r="J116" s="5">
        <f>SUMIF('6.2.4_R - 6.2.17_R'!$F$12:$F$142,'6.2.2_R &amp; 6.2.3_R'!G116,'6.2.4_R - 6.2.17_R'!$CP$12:$CP$142)</f>
        <v>0</v>
      </c>
      <c r="K116" s="5">
        <f t="shared" si="21"/>
        <v>0</v>
      </c>
      <c r="S116" s="5"/>
    </row>
    <row r="117" spans="1:19" x14ac:dyDescent="0.2">
      <c r="A117" s="30" t="s">
        <v>121</v>
      </c>
      <c r="C117" s="8"/>
      <c r="D117" s="8"/>
      <c r="E117" s="8"/>
      <c r="F117" s="8"/>
      <c r="G117" s="8"/>
      <c r="H117" s="8"/>
      <c r="I117" s="6">
        <f>SUBTOTAL(9,I93:I116)</f>
        <v>-713976460.67000008</v>
      </c>
      <c r="J117" s="6">
        <f>SUBTOTAL(9,J93:J116)</f>
        <v>-818887472.63779151</v>
      </c>
      <c r="K117" s="6">
        <f>SUBTOTAL(9,K93:K116)</f>
        <v>-104911011.96779156</v>
      </c>
      <c r="S117" s="5"/>
    </row>
    <row r="118" spans="1:19" x14ac:dyDescent="0.2">
      <c r="I118" s="5"/>
      <c r="J118" s="5"/>
      <c r="K118" s="5"/>
      <c r="S118" s="5"/>
    </row>
    <row r="119" spans="1:19" x14ac:dyDescent="0.2">
      <c r="A119" s="98" t="s">
        <v>85</v>
      </c>
      <c r="I119" s="5"/>
      <c r="J119" s="5"/>
      <c r="K119" s="5"/>
      <c r="S119" s="5"/>
    </row>
    <row r="120" spans="1:19" x14ac:dyDescent="0.2">
      <c r="A120" s="109" t="s">
        <v>80</v>
      </c>
      <c r="B120" s="30" t="s">
        <v>157</v>
      </c>
      <c r="C120" s="29" t="str">
        <f t="shared" ref="C120:C121" si="23">D120</f>
        <v>SG-U</v>
      </c>
      <c r="D120" s="30" t="s">
        <v>22</v>
      </c>
      <c r="E120" s="30" t="s">
        <v>115</v>
      </c>
      <c r="F120" s="30" t="s">
        <v>86</v>
      </c>
      <c r="G120" s="30" t="str">
        <f>E120&amp;F120&amp;D120</f>
        <v>AHYDPSG-U</v>
      </c>
      <c r="H120" s="30" t="str">
        <f>B120&amp;D120</f>
        <v>111HPSG-U</v>
      </c>
      <c r="I120" s="5">
        <f>SUMIF('6.2.4_R - 6.2.17_R'!$F$12:$F$142,'6.2.2_R &amp; 6.2.3_R'!G120,'6.2.4_R - 6.2.17_R'!$H$12:$H$142)</f>
        <v>0</v>
      </c>
      <c r="J120" s="5">
        <f>SUMIF('6.2.4_R - 6.2.17_R'!$F$12:$F$142,'6.2.2_R &amp; 6.2.3_R'!G120,'6.2.4_R - 6.2.17_R'!$CP$12:$CP$142)</f>
        <v>0</v>
      </c>
      <c r="K120" s="5">
        <f>J120-I120</f>
        <v>0</v>
      </c>
    </row>
    <row r="121" spans="1:19" x14ac:dyDescent="0.2">
      <c r="A121" s="109" t="s">
        <v>80</v>
      </c>
      <c r="B121" s="30" t="s">
        <v>157</v>
      </c>
      <c r="C121" s="29" t="str">
        <f t="shared" si="23"/>
        <v>SG-P</v>
      </c>
      <c r="D121" s="30" t="s">
        <v>21</v>
      </c>
      <c r="E121" s="30" t="s">
        <v>115</v>
      </c>
      <c r="F121" s="30" t="s">
        <v>86</v>
      </c>
      <c r="G121" s="30" t="str">
        <f>E121&amp;F121&amp;D121</f>
        <v>AHYDPSG-P</v>
      </c>
      <c r="H121" s="30" t="str">
        <f>B121&amp;D121</f>
        <v>111HPSG-P</v>
      </c>
      <c r="I121" s="5">
        <f>SUMIF('6.2.4_R - 6.2.17_R'!$F$12:$F$142,'6.2.2_R &amp; 6.2.3_R'!G121,'6.2.4_R - 6.2.17_R'!$H$12:$H$142)</f>
        <v>-3451166.74</v>
      </c>
      <c r="J121" s="5">
        <f>SUMIF('6.2.4_R - 6.2.17_R'!$F$12:$F$142,'6.2.2_R &amp; 6.2.3_R'!G121,'6.2.4_R - 6.2.17_R'!$CP$12:$CP$142)</f>
        <v>-4075917.7793684993</v>
      </c>
      <c r="K121" s="5">
        <f>J121-I121</f>
        <v>-624751.03936849907</v>
      </c>
    </row>
    <row r="122" spans="1:19" x14ac:dyDescent="0.2">
      <c r="A122" s="30" t="s">
        <v>89</v>
      </c>
      <c r="I122" s="6">
        <f>SUBTOTAL(9,I120:I121)</f>
        <v>-3451166.74</v>
      </c>
      <c r="J122" s="6">
        <f>SUBTOTAL(9,J120:J121)</f>
        <v>-4075917.7793684993</v>
      </c>
      <c r="K122" s="6">
        <f>SUBTOTAL(9,K120:K121)</f>
        <v>-624751.03936849907</v>
      </c>
    </row>
    <row r="123" spans="1:19" x14ac:dyDescent="0.2">
      <c r="I123" s="5"/>
      <c r="J123" s="5"/>
      <c r="K123" s="5"/>
    </row>
    <row r="124" spans="1:19" x14ac:dyDescent="0.2">
      <c r="A124" s="98" t="s">
        <v>90</v>
      </c>
      <c r="I124" s="5"/>
      <c r="J124" s="5"/>
      <c r="K124" s="5"/>
    </row>
    <row r="125" spans="1:19" x14ac:dyDescent="0.2">
      <c r="A125" s="109" t="s">
        <v>76</v>
      </c>
      <c r="B125" s="30" t="s">
        <v>159</v>
      </c>
      <c r="C125" s="29" t="str">
        <f>D125</f>
        <v>CAGE</v>
      </c>
      <c r="D125" s="30" t="s">
        <v>14</v>
      </c>
      <c r="E125" s="30" t="s">
        <v>115</v>
      </c>
      <c r="F125" s="30" t="s">
        <v>91</v>
      </c>
      <c r="G125" s="30" t="str">
        <f>E125&amp;F125&amp;D125</f>
        <v>AOTHPCAGE</v>
      </c>
      <c r="H125" s="30" t="str">
        <f>B125&amp;D125</f>
        <v>111OPCAGE</v>
      </c>
      <c r="I125" s="5">
        <f>SUMIF('6.2.4_R - 6.2.17_R'!$F$12:$F$142,'6.2.2_R &amp; 6.2.3_R'!G125,'6.2.4_R - 6.2.17_R'!$H$12:$H$142)</f>
        <v>0</v>
      </c>
      <c r="J125" s="5">
        <f>SUMIF('6.2.4_R - 6.2.17_R'!$F$12:$F$142,'6.2.2_R &amp; 6.2.3_R'!G125,'6.2.4_R - 6.2.17_R'!$CP$12:$CP$142)</f>
        <v>0</v>
      </c>
      <c r="K125" s="5">
        <f>J125-I125</f>
        <v>0</v>
      </c>
    </row>
    <row r="126" spans="1:19" x14ac:dyDescent="0.2">
      <c r="A126" s="30" t="s">
        <v>122</v>
      </c>
      <c r="I126" s="6">
        <f>SUBTOTAL(9,I125)</f>
        <v>0</v>
      </c>
      <c r="J126" s="6">
        <f>SUBTOTAL(9,J125)</f>
        <v>0</v>
      </c>
      <c r="K126" s="6">
        <f>SUBTOTAL(9,K125)</f>
        <v>0</v>
      </c>
    </row>
    <row r="127" spans="1:19" x14ac:dyDescent="0.2">
      <c r="I127" s="5"/>
      <c r="J127" s="5"/>
      <c r="K127" s="5"/>
    </row>
    <row r="128" spans="1:19" x14ac:dyDescent="0.2">
      <c r="A128" s="98" t="s">
        <v>107</v>
      </c>
      <c r="I128" s="5"/>
      <c r="J128" s="5"/>
      <c r="K128" s="5"/>
    </row>
    <row r="129" spans="1:11" x14ac:dyDescent="0.2">
      <c r="A129" s="30" t="s">
        <v>98</v>
      </c>
      <c r="B129" s="30" t="s">
        <v>161</v>
      </c>
      <c r="C129" s="29" t="str">
        <f t="shared" ref="C129:C138" si="24">D129</f>
        <v>CA</v>
      </c>
      <c r="D129" s="30" t="s">
        <v>31</v>
      </c>
      <c r="E129" s="30" t="s">
        <v>115</v>
      </c>
      <c r="F129" s="30" t="s">
        <v>108</v>
      </c>
      <c r="G129" s="30" t="str">
        <f t="shared" ref="G129:G138" si="25">E129&amp;F129&amp;D129</f>
        <v>AGNLPCA</v>
      </c>
      <c r="H129" s="30" t="str">
        <f t="shared" ref="H129:H138" si="26">B129&amp;D129</f>
        <v>111GPCA</v>
      </c>
      <c r="I129" s="5">
        <f>SUMIF('6.2.4_R - 6.2.17_R'!$F$12:$F$142,'6.2.2_R &amp; 6.2.3_R'!G129,'6.2.4_R - 6.2.17_R'!$H$12:$H$142)</f>
        <v>-505859.57</v>
      </c>
      <c r="J129" s="5">
        <f>SUMIF('6.2.4_R - 6.2.17_R'!$F$12:$F$142,'6.2.2_R &amp; 6.2.3_R'!G129,'6.2.4_R - 6.2.17_R'!$CP$12:$CP$142)</f>
        <v>-505859.57000000007</v>
      </c>
      <c r="K129" s="5">
        <f t="shared" ref="K129:K138" si="27">J129-I129</f>
        <v>0</v>
      </c>
    </row>
    <row r="130" spans="1:11" x14ac:dyDescent="0.2">
      <c r="A130" s="30" t="s">
        <v>109</v>
      </c>
      <c r="B130" s="30" t="s">
        <v>161</v>
      </c>
      <c r="C130" s="29" t="str">
        <f t="shared" si="24"/>
        <v>CN</v>
      </c>
      <c r="D130" s="30" t="s">
        <v>44</v>
      </c>
      <c r="E130" s="30" t="s">
        <v>115</v>
      </c>
      <c r="F130" s="30" t="s">
        <v>108</v>
      </c>
      <c r="G130" s="30" t="str">
        <f t="shared" si="25"/>
        <v>AGNLPCN</v>
      </c>
      <c r="H130" s="30" t="str">
        <f t="shared" si="26"/>
        <v>111GPCN</v>
      </c>
      <c r="I130" s="5">
        <f>SUMIF('6.2.4_R - 6.2.17_R'!$F$12:$F$142,'6.2.2_R &amp; 6.2.3_R'!G130,'6.2.4_R - 6.2.17_R'!$H$12:$H$142)</f>
        <v>0</v>
      </c>
      <c r="J130" s="5">
        <f>SUMIF('6.2.4_R - 6.2.17_R'!$F$12:$F$142,'6.2.2_R &amp; 6.2.3_R'!G130,'6.2.4_R - 6.2.17_R'!$CP$12:$CP$142)</f>
        <v>0</v>
      </c>
      <c r="K130" s="5">
        <f t="shared" si="27"/>
        <v>0</v>
      </c>
    </row>
    <row r="131" spans="1:11" x14ac:dyDescent="0.2">
      <c r="A131" s="109" t="s">
        <v>80</v>
      </c>
      <c r="B131" s="30" t="s">
        <v>161</v>
      </c>
      <c r="C131" s="29" t="str">
        <f t="shared" si="24"/>
        <v>SG</v>
      </c>
      <c r="D131" s="30" t="s">
        <v>16</v>
      </c>
      <c r="E131" s="30" t="s">
        <v>115</v>
      </c>
      <c r="F131" s="30" t="s">
        <v>108</v>
      </c>
      <c r="G131" s="30" t="str">
        <f t="shared" si="25"/>
        <v>AGNLPSG</v>
      </c>
      <c r="H131" s="30" t="str">
        <f t="shared" si="26"/>
        <v>111GPSG</v>
      </c>
      <c r="I131" s="5">
        <f>SUMIF('6.2.4_R - 6.2.17_R'!$F$12:$F$142,'6.2.2_R &amp; 6.2.3_R'!G131,'6.2.4_R - 6.2.17_R'!$H$12:$H$142)</f>
        <v>0</v>
      </c>
      <c r="J131" s="5">
        <f>SUMIF('6.2.4_R - 6.2.17_R'!$F$12:$F$142,'6.2.2_R &amp; 6.2.3_R'!G131,'6.2.4_R - 6.2.17_R'!$CP$12:$CP$142)</f>
        <v>0</v>
      </c>
      <c r="K131" s="5">
        <f t="shared" si="27"/>
        <v>0</v>
      </c>
    </row>
    <row r="132" spans="1:11" x14ac:dyDescent="0.2">
      <c r="A132" s="30" t="s">
        <v>100</v>
      </c>
      <c r="B132" s="30" t="s">
        <v>161</v>
      </c>
      <c r="C132" s="29" t="str">
        <f t="shared" si="24"/>
        <v>OR</v>
      </c>
      <c r="D132" s="30" t="s">
        <v>33</v>
      </c>
      <c r="E132" s="30" t="s">
        <v>115</v>
      </c>
      <c r="F132" s="30" t="s">
        <v>108</v>
      </c>
      <c r="G132" s="30" t="str">
        <f t="shared" si="25"/>
        <v>AGNLPOR</v>
      </c>
      <c r="H132" s="30" t="str">
        <f t="shared" si="26"/>
        <v>111GPOR</v>
      </c>
      <c r="I132" s="5">
        <f>SUMIF('6.2.4_R - 6.2.17_R'!$F$12:$F$142,'6.2.2_R &amp; 6.2.3_R'!G132,'6.2.4_R - 6.2.17_R'!$H$12:$H$142)</f>
        <v>-4919281.96</v>
      </c>
      <c r="J132" s="5">
        <f>SUMIF('6.2.4_R - 6.2.17_R'!$F$12:$F$142,'6.2.2_R &amp; 6.2.3_R'!G132,'6.2.4_R - 6.2.17_R'!$CP$12:$CP$142)</f>
        <v>-5206564.2000000095</v>
      </c>
      <c r="K132" s="5">
        <f t="shared" si="27"/>
        <v>-287282.24000000954</v>
      </c>
    </row>
    <row r="133" spans="1:11" x14ac:dyDescent="0.2">
      <c r="A133" s="30" t="s">
        <v>109</v>
      </c>
      <c r="B133" s="30" t="s">
        <v>161</v>
      </c>
      <c r="C133" s="29" t="str">
        <f t="shared" si="24"/>
        <v>SO</v>
      </c>
      <c r="D133" s="30" t="s">
        <v>42</v>
      </c>
      <c r="E133" s="30" t="s">
        <v>115</v>
      </c>
      <c r="F133" s="30" t="s">
        <v>108</v>
      </c>
      <c r="G133" s="30" t="str">
        <f t="shared" si="25"/>
        <v>AGNLPSO</v>
      </c>
      <c r="H133" s="30" t="str">
        <f t="shared" si="26"/>
        <v>111GPSO</v>
      </c>
      <c r="I133" s="5">
        <f>SUMIF('6.2.4_R - 6.2.17_R'!$F$12:$F$142,'6.2.2_R &amp; 6.2.3_R'!G133,'6.2.4_R - 6.2.17_R'!$H$12:$H$142)</f>
        <v>-1283148.6599999999</v>
      </c>
      <c r="J133" s="5">
        <f>SUMIF('6.2.4_R - 6.2.17_R'!$F$12:$F$142,'6.2.2_R &amp; 6.2.3_R'!G133,'6.2.4_R - 6.2.17_R'!$CP$12:$CP$142)</f>
        <v>-1499732.7200000023</v>
      </c>
      <c r="K133" s="5">
        <f t="shared" si="27"/>
        <v>-216584.06000000238</v>
      </c>
    </row>
    <row r="134" spans="1:11" x14ac:dyDescent="0.2">
      <c r="A134" s="30" t="s">
        <v>104</v>
      </c>
      <c r="B134" s="30" t="s">
        <v>161</v>
      </c>
      <c r="C134" s="29" t="str">
        <f t="shared" si="24"/>
        <v>ID</v>
      </c>
      <c r="D134" s="30" t="s">
        <v>32</v>
      </c>
      <c r="E134" s="30" t="s">
        <v>115</v>
      </c>
      <c r="F134" s="30" t="s">
        <v>108</v>
      </c>
      <c r="G134" s="30" t="str">
        <f t="shared" si="25"/>
        <v>AGNLPID</v>
      </c>
      <c r="H134" s="30" t="str">
        <f t="shared" si="26"/>
        <v>111GPID</v>
      </c>
      <c r="I134" s="5">
        <f>SUMIF('6.2.4_R - 6.2.17_R'!$F$12:$F$142,'6.2.2_R &amp; 6.2.3_R'!G134,'6.2.4_R - 6.2.17_R'!$H$12:$H$142)</f>
        <v>-333770.7</v>
      </c>
      <c r="J134" s="5">
        <f>SUMIF('6.2.4_R - 6.2.17_R'!$F$12:$F$142,'6.2.2_R &amp; 6.2.3_R'!G134,'6.2.4_R - 6.2.17_R'!$CP$12:$CP$142)</f>
        <v>-333770.70000000007</v>
      </c>
      <c r="K134" s="5">
        <f t="shared" si="27"/>
        <v>0</v>
      </c>
    </row>
    <row r="135" spans="1:11" x14ac:dyDescent="0.2">
      <c r="A135" s="30" t="s">
        <v>103</v>
      </c>
      <c r="B135" s="30" t="s">
        <v>161</v>
      </c>
      <c r="C135" s="29" t="str">
        <f t="shared" si="24"/>
        <v>UT</v>
      </c>
      <c r="D135" s="30" t="s">
        <v>34</v>
      </c>
      <c r="E135" s="30" t="s">
        <v>115</v>
      </c>
      <c r="F135" s="30" t="s">
        <v>108</v>
      </c>
      <c r="G135" s="30" t="str">
        <f t="shared" si="25"/>
        <v>AGNLPUT</v>
      </c>
      <c r="H135" s="30" t="str">
        <f t="shared" si="26"/>
        <v>111GPUT</v>
      </c>
      <c r="I135" s="5">
        <f>SUMIF('6.2.4_R - 6.2.17_R'!$F$12:$F$142,'6.2.2_R &amp; 6.2.3_R'!G135,'6.2.4_R - 6.2.17_R'!$H$12:$H$142)</f>
        <v>-33126.81</v>
      </c>
      <c r="J135" s="5">
        <f>SUMIF('6.2.4_R - 6.2.17_R'!$F$12:$F$142,'6.2.2_R &amp; 6.2.3_R'!G135,'6.2.4_R - 6.2.17_R'!$CP$12:$CP$142)</f>
        <v>-33126.81</v>
      </c>
      <c r="K135" s="5">
        <f t="shared" si="27"/>
        <v>0</v>
      </c>
    </row>
    <row r="136" spans="1:11" x14ac:dyDescent="0.2">
      <c r="A136" s="30" t="s">
        <v>101</v>
      </c>
      <c r="B136" s="30" t="s">
        <v>161</v>
      </c>
      <c r="C136" s="29" t="str">
        <f t="shared" si="24"/>
        <v>WA</v>
      </c>
      <c r="D136" s="30" t="s">
        <v>27</v>
      </c>
      <c r="E136" s="30" t="s">
        <v>115</v>
      </c>
      <c r="F136" s="30" t="s">
        <v>108</v>
      </c>
      <c r="G136" s="30" t="str">
        <f t="shared" si="25"/>
        <v>AGNLPWA</v>
      </c>
      <c r="H136" s="30" t="str">
        <f t="shared" si="26"/>
        <v>111GPWA</v>
      </c>
      <c r="I136" s="5">
        <f>SUMIF('6.2.4_R - 6.2.17_R'!$F$12:$F$142,'6.2.2_R &amp; 6.2.3_R'!G136,'6.2.4_R - 6.2.17_R'!$H$12:$H$142)</f>
        <v>-1951779.83</v>
      </c>
      <c r="J136" s="5">
        <f>SUMIF('6.2.4_R - 6.2.17_R'!$F$12:$F$142,'6.2.2_R &amp; 6.2.3_R'!G136,'6.2.4_R - 6.2.17_R'!$CP$12:$CP$142)</f>
        <v>-2144258.85</v>
      </c>
      <c r="K136" s="5">
        <f t="shared" si="27"/>
        <v>-192479.02000000002</v>
      </c>
    </row>
    <row r="137" spans="1:11" x14ac:dyDescent="0.2">
      <c r="A137" s="30" t="s">
        <v>102</v>
      </c>
      <c r="B137" s="30" t="s">
        <v>161</v>
      </c>
      <c r="C137" s="29" t="str">
        <f t="shared" si="24"/>
        <v>WYP</v>
      </c>
      <c r="D137" s="30" t="s">
        <v>35</v>
      </c>
      <c r="E137" s="30" t="s">
        <v>115</v>
      </c>
      <c r="F137" s="30" t="s">
        <v>108</v>
      </c>
      <c r="G137" s="30" t="str">
        <f t="shared" si="25"/>
        <v>AGNLPWYP</v>
      </c>
      <c r="H137" s="30" t="str">
        <f t="shared" si="26"/>
        <v>111GPWYP</v>
      </c>
      <c r="I137" s="5">
        <f>SUMIF('6.2.4_R - 6.2.17_R'!$F$12:$F$142,'6.2.2_R &amp; 6.2.3_R'!G137,'6.2.4_R - 6.2.17_R'!$H$12:$H$142)</f>
        <v>-4511205.87</v>
      </c>
      <c r="J137" s="5">
        <f>SUMIF('6.2.4_R - 6.2.17_R'!$F$12:$F$142,'6.2.2_R &amp; 6.2.3_R'!G137,'6.2.4_R - 6.2.17_R'!$CP$12:$CP$142)</f>
        <v>-4665404.8128962992</v>
      </c>
      <c r="K137" s="5">
        <f t="shared" si="27"/>
        <v>-154198.94289629906</v>
      </c>
    </row>
    <row r="138" spans="1:11" x14ac:dyDescent="0.2">
      <c r="A138" s="30" t="s">
        <v>105</v>
      </c>
      <c r="B138" s="30" t="s">
        <v>161</v>
      </c>
      <c r="C138" s="29" t="str">
        <f t="shared" si="24"/>
        <v>WYU</v>
      </c>
      <c r="D138" s="30" t="s">
        <v>40</v>
      </c>
      <c r="E138" s="30" t="s">
        <v>115</v>
      </c>
      <c r="F138" s="30" t="s">
        <v>108</v>
      </c>
      <c r="G138" s="30" t="str">
        <f t="shared" si="25"/>
        <v>AGNLPWYU</v>
      </c>
      <c r="H138" s="30" t="str">
        <f t="shared" si="26"/>
        <v>111GPWYU</v>
      </c>
      <c r="I138" s="5">
        <f>SUMIF('6.2.4_R - 6.2.17_R'!$F$12:$F$142,'6.2.2_R &amp; 6.2.3_R'!G138,'6.2.4_R - 6.2.17_R'!$H$12:$H$142)</f>
        <v>0</v>
      </c>
      <c r="J138" s="5">
        <f>SUMIF('6.2.4_R - 6.2.17_R'!$F$12:$F$142,'6.2.2_R &amp; 6.2.3_R'!G138,'6.2.4_R - 6.2.17_R'!$CP$12:$CP$142)</f>
        <v>0</v>
      </c>
      <c r="K138" s="5">
        <f t="shared" si="27"/>
        <v>0</v>
      </c>
    </row>
    <row r="139" spans="1:11" x14ac:dyDescent="0.2">
      <c r="A139" s="30" t="s">
        <v>112</v>
      </c>
      <c r="I139" s="6">
        <f>SUBTOTAL(9,I129:I138)</f>
        <v>-13538173.400000002</v>
      </c>
      <c r="J139" s="6">
        <f>SUBTOTAL(9,J129:J138)</f>
        <v>-14388717.662896313</v>
      </c>
      <c r="K139" s="6">
        <f>SUBTOTAL(9,K129:K138)</f>
        <v>-850544.262896311</v>
      </c>
    </row>
    <row r="141" spans="1:11" x14ac:dyDescent="0.2">
      <c r="A141" s="98" t="s">
        <v>168</v>
      </c>
      <c r="I141" s="6">
        <f>SUBTOTAL(9,I93:I140)</f>
        <v>-730965800.81000018</v>
      </c>
      <c r="J141" s="6">
        <f>SUBTOTAL(9,J93:J140)</f>
        <v>-837352108.08005643</v>
      </c>
      <c r="K141" s="102">
        <f>SUBTOTAL(9,K93:K140)</f>
        <v>-106386307.27005637</v>
      </c>
    </row>
    <row r="142" spans="1:11" x14ac:dyDescent="0.2">
      <c r="K142" s="104" t="s">
        <v>207</v>
      </c>
    </row>
    <row r="144" spans="1:11" x14ac:dyDescent="0.2">
      <c r="A144" s="98" t="s">
        <v>169</v>
      </c>
      <c r="I144" s="6">
        <f>SUBTOTAL(9,I12:I143)</f>
        <v>-10152716616.006929</v>
      </c>
      <c r="J144" s="6">
        <f>SUBTOTAL(9,J12:J143)</f>
        <v>-11715809276.883602</v>
      </c>
      <c r="K144" s="6">
        <f>SUBTOTAL(9,K12:K143)</f>
        <v>-1563092660.8766739</v>
      </c>
    </row>
    <row r="145" spans="5:15" x14ac:dyDescent="0.2">
      <c r="J145" s="100" t="s">
        <v>208</v>
      </c>
      <c r="K145" s="104"/>
    </row>
    <row r="146" spans="5:15" s="88" customFormat="1" x14ac:dyDescent="0.2">
      <c r="I146" s="120"/>
      <c r="J146" s="121"/>
      <c r="K146" s="13"/>
      <c r="L146" s="13"/>
      <c r="M146" s="13"/>
      <c r="N146" s="13"/>
      <c r="O146" s="13"/>
    </row>
    <row r="147" spans="5:15" s="88" customFormat="1" x14ac:dyDescent="0.2">
      <c r="J147" s="105"/>
      <c r="L147" s="13"/>
      <c r="M147" s="13"/>
      <c r="N147" s="13"/>
      <c r="O147" s="13"/>
    </row>
    <row r="148" spans="5:15" s="88" customFormat="1" x14ac:dyDescent="0.2">
      <c r="J148" s="105"/>
      <c r="L148" s="13"/>
      <c r="M148" s="13"/>
      <c r="N148" s="13"/>
      <c r="O148" s="13"/>
    </row>
    <row r="149" spans="5:15" s="88" customFormat="1" x14ac:dyDescent="0.2">
      <c r="F149" s="87"/>
      <c r="G149" s="87"/>
      <c r="I149" s="13"/>
      <c r="J149" s="150"/>
      <c r="L149" s="13"/>
      <c r="M149" s="13"/>
      <c r="N149" s="13"/>
      <c r="O149" s="13"/>
    </row>
    <row r="150" spans="5:15" s="88" customFormat="1" x14ac:dyDescent="0.2">
      <c r="F150" s="87"/>
      <c r="G150" s="87"/>
      <c r="I150" s="13"/>
      <c r="J150" s="150"/>
      <c r="L150" s="13"/>
      <c r="M150" s="13"/>
      <c r="N150" s="13"/>
      <c r="O150" s="13"/>
    </row>
    <row r="151" spans="5:15" s="88" customFormat="1" x14ac:dyDescent="0.2">
      <c r="F151" s="87"/>
      <c r="G151" s="87"/>
      <c r="I151" s="13"/>
      <c r="J151" s="150"/>
      <c r="L151" s="13"/>
      <c r="M151" s="13"/>
      <c r="N151" s="13"/>
      <c r="O151" s="13"/>
    </row>
    <row r="152" spans="5:15" s="88" customFormat="1" x14ac:dyDescent="0.2">
      <c r="F152" s="87"/>
      <c r="G152" s="87"/>
      <c r="I152" s="13"/>
      <c r="J152" s="150"/>
      <c r="L152" s="13"/>
      <c r="M152" s="13"/>
      <c r="N152" s="13"/>
      <c r="O152" s="13"/>
    </row>
    <row r="153" spans="5:15" s="88" customFormat="1" x14ac:dyDescent="0.2">
      <c r="F153" s="87"/>
      <c r="G153" s="87"/>
      <c r="I153" s="13"/>
      <c r="J153" s="150"/>
      <c r="K153" s="120"/>
      <c r="M153" s="13"/>
      <c r="N153" s="13"/>
      <c r="O153" s="13"/>
    </row>
    <row r="154" spans="5:15" s="88" customFormat="1" x14ac:dyDescent="0.2">
      <c r="F154" s="87"/>
      <c r="G154" s="87"/>
      <c r="I154" s="13"/>
      <c r="J154" s="150"/>
      <c r="L154" s="13"/>
      <c r="M154" s="13"/>
      <c r="N154" s="13"/>
      <c r="O154" s="13"/>
    </row>
    <row r="155" spans="5:15" s="88" customFormat="1" x14ac:dyDescent="0.2">
      <c r="F155" s="87"/>
      <c r="G155" s="87"/>
      <c r="I155" s="120"/>
      <c r="J155" s="120"/>
      <c r="L155" s="13"/>
      <c r="M155" s="13"/>
      <c r="N155" s="13"/>
      <c r="O155" s="13"/>
    </row>
    <row r="156" spans="5:15" s="88" customFormat="1" x14ac:dyDescent="0.2">
      <c r="F156" s="87"/>
      <c r="G156" s="87"/>
      <c r="J156" s="105"/>
      <c r="L156" s="13"/>
      <c r="M156" s="13"/>
      <c r="N156" s="13"/>
      <c r="O156" s="13"/>
    </row>
    <row r="157" spans="5:15" s="88" customFormat="1" x14ac:dyDescent="0.2">
      <c r="F157" s="87"/>
      <c r="G157" s="87"/>
      <c r="I157" s="120"/>
      <c r="J157" s="105"/>
      <c r="L157" s="13"/>
      <c r="M157" s="13"/>
      <c r="N157" s="13"/>
      <c r="O157" s="13"/>
    </row>
    <row r="158" spans="5:15" s="88" customFormat="1" x14ac:dyDescent="0.2">
      <c r="F158" s="87"/>
      <c r="G158" s="87"/>
      <c r="J158" s="105"/>
      <c r="L158" s="13"/>
      <c r="M158" s="13"/>
      <c r="N158" s="13"/>
      <c r="O158" s="13"/>
    </row>
    <row r="159" spans="5:15" s="88" customFormat="1" x14ac:dyDescent="0.2">
      <c r="E159" s="87"/>
      <c r="G159" s="87"/>
      <c r="J159" s="105"/>
      <c r="L159" s="13"/>
      <c r="M159" s="13"/>
      <c r="N159" s="13"/>
      <c r="O159" s="13"/>
    </row>
    <row r="160" spans="5:15" s="88" customFormat="1" x14ac:dyDescent="0.2">
      <c r="F160" s="87"/>
      <c r="G160" s="118"/>
      <c r="J160" s="105"/>
      <c r="L160" s="13"/>
      <c r="M160" s="13"/>
      <c r="N160" s="13"/>
      <c r="O160" s="13"/>
    </row>
    <row r="161" spans="2:15" s="88" customFormat="1" x14ac:dyDescent="0.2">
      <c r="F161" s="87"/>
      <c r="G161" s="118"/>
      <c r="J161" s="105"/>
      <c r="L161" s="13"/>
      <c r="M161" s="13"/>
      <c r="N161" s="13"/>
      <c r="O161" s="13"/>
    </row>
    <row r="162" spans="2:15" s="88" customFormat="1" x14ac:dyDescent="0.2">
      <c r="F162" s="87"/>
      <c r="G162" s="87"/>
      <c r="J162" s="105"/>
      <c r="L162" s="13"/>
      <c r="M162" s="13"/>
      <c r="N162" s="13"/>
      <c r="O162" s="13"/>
    </row>
    <row r="163" spans="2:15" s="88" customFormat="1" x14ac:dyDescent="0.2">
      <c r="J163" s="105"/>
      <c r="L163" s="13"/>
      <c r="M163" s="13"/>
      <c r="N163" s="13"/>
      <c r="O163" s="13"/>
    </row>
    <row r="164" spans="2:15" s="88" customFormat="1" x14ac:dyDescent="0.2">
      <c r="B164" s="118"/>
      <c r="G164" s="118"/>
      <c r="I164" s="13"/>
      <c r="J164" s="147"/>
      <c r="K164" s="120"/>
      <c r="L164" s="13"/>
      <c r="M164" s="13"/>
      <c r="N164" s="13"/>
      <c r="O164" s="13"/>
    </row>
    <row r="165" spans="2:15" s="88" customFormat="1" x14ac:dyDescent="0.2">
      <c r="B165" s="118"/>
      <c r="G165" s="118"/>
      <c r="I165" s="13"/>
      <c r="J165" s="147"/>
      <c r="K165" s="120"/>
      <c r="L165" s="13"/>
      <c r="M165" s="13"/>
      <c r="N165" s="13"/>
      <c r="O165" s="13"/>
    </row>
    <row r="166" spans="2:15" s="88" customFormat="1" x14ac:dyDescent="0.2">
      <c r="B166" s="118"/>
      <c r="G166" s="118"/>
      <c r="I166" s="13"/>
      <c r="J166" s="147"/>
      <c r="K166" s="120"/>
      <c r="L166" s="13"/>
      <c r="M166" s="13"/>
      <c r="N166" s="13"/>
      <c r="O166" s="13"/>
    </row>
    <row r="167" spans="2:15" s="88" customFormat="1" x14ac:dyDescent="0.2">
      <c r="B167" s="118"/>
      <c r="G167" s="118"/>
      <c r="I167" s="13"/>
      <c r="J167" s="147"/>
      <c r="K167" s="120"/>
      <c r="L167" s="13"/>
      <c r="M167" s="13"/>
      <c r="N167" s="13"/>
      <c r="O167" s="13"/>
    </row>
    <row r="168" spans="2:15" s="88" customFormat="1" x14ac:dyDescent="0.2">
      <c r="B168" s="118"/>
      <c r="G168" s="118"/>
      <c r="I168" s="13"/>
      <c r="J168" s="147"/>
      <c r="K168" s="120"/>
      <c r="L168" s="13"/>
      <c r="M168" s="13"/>
      <c r="N168" s="13"/>
      <c r="O168" s="13"/>
    </row>
    <row r="169" spans="2:15" s="88" customFormat="1" x14ac:dyDescent="0.2">
      <c r="B169" s="118"/>
      <c r="G169" s="118"/>
      <c r="I169" s="13"/>
      <c r="J169" s="147"/>
      <c r="K169" s="120"/>
      <c r="L169" s="13"/>
      <c r="M169" s="13"/>
      <c r="N169" s="13"/>
      <c r="O169" s="13"/>
    </row>
    <row r="170" spans="2:15" s="88" customFormat="1" x14ac:dyDescent="0.2">
      <c r="B170" s="118"/>
      <c r="G170" s="118"/>
      <c r="I170" s="13"/>
      <c r="J170" s="147"/>
      <c r="K170" s="120"/>
      <c r="L170" s="13"/>
      <c r="M170" s="13"/>
      <c r="N170" s="13"/>
      <c r="O170" s="13"/>
    </row>
    <row r="171" spans="2:15" s="88" customFormat="1" x14ac:dyDescent="0.2">
      <c r="B171" s="118"/>
      <c r="G171" s="118"/>
      <c r="I171" s="13"/>
      <c r="J171" s="147"/>
      <c r="K171" s="120"/>
      <c r="L171" s="13"/>
      <c r="M171" s="13"/>
      <c r="N171" s="13"/>
      <c r="O171" s="13"/>
    </row>
    <row r="172" spans="2:15" s="88" customFormat="1" x14ac:dyDescent="0.2">
      <c r="B172" s="118"/>
      <c r="G172" s="118"/>
      <c r="I172" s="13"/>
      <c r="J172" s="147"/>
      <c r="K172" s="120"/>
      <c r="L172" s="13"/>
      <c r="M172" s="13"/>
      <c r="N172" s="13"/>
      <c r="O172" s="13"/>
    </row>
    <row r="173" spans="2:15" s="88" customFormat="1" x14ac:dyDescent="0.2">
      <c r="B173" s="118"/>
      <c r="G173" s="118"/>
      <c r="I173" s="13"/>
      <c r="J173" s="147"/>
      <c r="K173" s="120"/>
      <c r="L173" s="13"/>
      <c r="M173" s="13"/>
      <c r="N173" s="13"/>
      <c r="O173" s="13"/>
    </row>
    <row r="174" spans="2:15" s="88" customFormat="1" x14ac:dyDescent="0.2">
      <c r="B174" s="118"/>
      <c r="G174" s="118"/>
      <c r="I174" s="13"/>
      <c r="J174" s="147"/>
      <c r="K174" s="120"/>
      <c r="L174" s="13"/>
      <c r="M174" s="13"/>
      <c r="N174" s="13"/>
      <c r="O174" s="13"/>
    </row>
    <row r="175" spans="2:15" s="88" customFormat="1" x14ac:dyDescent="0.2">
      <c r="B175" s="118"/>
      <c r="G175" s="118"/>
      <c r="I175" s="13"/>
      <c r="J175" s="147"/>
      <c r="K175" s="120"/>
      <c r="L175" s="13"/>
      <c r="M175" s="13"/>
      <c r="N175" s="13"/>
      <c r="O175" s="13"/>
    </row>
    <row r="176" spans="2:15" s="88" customFormat="1" x14ac:dyDescent="0.2">
      <c r="B176" s="118"/>
      <c r="G176" s="118"/>
      <c r="I176" s="13"/>
      <c r="J176" s="147"/>
      <c r="K176" s="120"/>
      <c r="L176" s="13"/>
      <c r="M176" s="13"/>
      <c r="N176" s="13"/>
      <c r="O176" s="13"/>
    </row>
    <row r="177" spans="1:15" s="13" customFormat="1" x14ac:dyDescent="0.2">
      <c r="A177" s="88"/>
      <c r="B177" s="118"/>
      <c r="C177" s="88"/>
      <c r="D177" s="88"/>
      <c r="E177" s="88"/>
      <c r="F177" s="88"/>
      <c r="G177" s="88"/>
      <c r="H177" s="88"/>
      <c r="I177" s="28"/>
      <c r="J177" s="147"/>
      <c r="K177" s="120"/>
    </row>
    <row r="178" spans="1:15" s="13" customFormat="1" x14ac:dyDescent="0.2">
      <c r="A178" s="88"/>
      <c r="B178" s="118"/>
      <c r="C178" s="88"/>
      <c r="D178" s="88"/>
      <c r="E178" s="88"/>
      <c r="F178" s="88"/>
      <c r="G178" s="88"/>
      <c r="H178" s="88"/>
      <c r="I178" s="28"/>
      <c r="J178" s="147"/>
      <c r="K178" s="120"/>
    </row>
    <row r="179" spans="1:15" s="13" customFormat="1" x14ac:dyDescent="0.2">
      <c r="A179" s="88"/>
      <c r="B179" s="118"/>
      <c r="C179" s="88"/>
      <c r="D179" s="88"/>
      <c r="E179" s="88"/>
      <c r="F179" s="88"/>
      <c r="G179" s="88"/>
      <c r="H179" s="88"/>
      <c r="I179" s="28"/>
      <c r="J179" s="147"/>
      <c r="K179" s="120"/>
    </row>
    <row r="180" spans="1:15" s="13" customFormat="1" x14ac:dyDescent="0.2">
      <c r="A180" s="88"/>
      <c r="B180" s="118"/>
      <c r="C180" s="88"/>
      <c r="D180" s="88"/>
      <c r="E180" s="88"/>
      <c r="F180" s="88"/>
      <c r="G180" s="88"/>
      <c r="H180" s="88"/>
      <c r="I180" s="28"/>
      <c r="J180" s="147"/>
      <c r="K180" s="120"/>
    </row>
    <row r="181" spans="1:15" s="13" customFormat="1" x14ac:dyDescent="0.2">
      <c r="A181" s="88"/>
      <c r="B181" s="118"/>
      <c r="C181" s="88"/>
      <c r="D181" s="88"/>
      <c r="E181" s="88"/>
      <c r="F181" s="88"/>
      <c r="G181" s="88"/>
      <c r="H181" s="88"/>
      <c r="I181" s="120"/>
      <c r="J181" s="120"/>
      <c r="K181" s="120"/>
    </row>
    <row r="182" spans="1:15" s="88" customFormat="1" x14ac:dyDescent="0.2">
      <c r="L182" s="13"/>
      <c r="M182" s="13"/>
      <c r="N182" s="13"/>
      <c r="O182" s="13"/>
    </row>
    <row r="183" spans="1:15" s="13" customFormat="1" x14ac:dyDescent="0.2">
      <c r="A183" s="88"/>
      <c r="B183" s="88"/>
      <c r="C183" s="88"/>
      <c r="D183" s="88"/>
      <c r="E183" s="88"/>
      <c r="F183" s="88"/>
      <c r="G183" s="88"/>
      <c r="H183" s="88"/>
      <c r="K183" s="148"/>
      <c r="L183" s="88"/>
    </row>
    <row r="184" spans="1:15" s="13" customFormat="1" x14ac:dyDescent="0.2">
      <c r="A184" s="88"/>
      <c r="B184" s="88"/>
      <c r="C184" s="88"/>
      <c r="D184" s="88"/>
      <c r="E184" s="88"/>
      <c r="F184" s="88"/>
      <c r="G184" s="88"/>
      <c r="H184" s="149"/>
      <c r="J184" s="88"/>
      <c r="K184" s="120"/>
    </row>
    <row r="185" spans="1:15" s="13" customFormat="1" x14ac:dyDescent="0.2">
      <c r="A185" s="88"/>
      <c r="B185" s="118"/>
      <c r="C185" s="88"/>
      <c r="D185" s="88"/>
      <c r="E185" s="88"/>
      <c r="F185" s="88"/>
      <c r="G185" s="88"/>
      <c r="H185" s="88"/>
      <c r="I185" s="120"/>
      <c r="J185" s="120"/>
      <c r="K185" s="88"/>
      <c r="L185" s="88"/>
    </row>
    <row r="186" spans="1:15" s="13" customFormat="1" x14ac:dyDescent="0.2">
      <c r="A186" s="88"/>
      <c r="B186" s="88"/>
      <c r="C186" s="88"/>
      <c r="D186" s="88"/>
      <c r="E186" s="88"/>
      <c r="F186" s="88"/>
      <c r="G186" s="88"/>
      <c r="H186" s="88"/>
      <c r="I186" s="88"/>
      <c r="J186" s="88"/>
      <c r="K186" s="88"/>
      <c r="L186" s="88"/>
    </row>
    <row r="187" spans="1:15" s="13" customFormat="1" x14ac:dyDescent="0.2">
      <c r="A187" s="88"/>
      <c r="B187" s="118"/>
      <c r="C187" s="88"/>
      <c r="D187" s="88"/>
      <c r="E187" s="88"/>
      <c r="F187" s="88"/>
      <c r="G187" s="88"/>
      <c r="H187" s="88"/>
      <c r="I187" s="120"/>
      <c r="J187" s="88"/>
      <c r="K187" s="88"/>
      <c r="L187" s="88"/>
    </row>
    <row r="188" spans="1:15" s="13" customFormat="1" x14ac:dyDescent="0.2">
      <c r="A188" s="88"/>
      <c r="B188" s="88"/>
      <c r="C188" s="88"/>
      <c r="D188" s="88"/>
      <c r="E188" s="88"/>
      <c r="F188" s="88"/>
      <c r="G188" s="88"/>
      <c r="H188" s="88"/>
      <c r="I188" s="88"/>
      <c r="J188" s="88"/>
      <c r="K188" s="88"/>
      <c r="L188" s="88"/>
    </row>
    <row r="189" spans="1:15" s="5" customFormat="1" x14ac:dyDescent="0.2">
      <c r="A189" s="30"/>
      <c r="B189" s="30"/>
      <c r="C189" s="30"/>
      <c r="D189" s="30"/>
      <c r="E189" s="30"/>
      <c r="F189" s="30"/>
      <c r="G189" s="30"/>
      <c r="H189" s="30"/>
      <c r="I189" s="116"/>
      <c r="J189" s="30"/>
      <c r="K189" s="30"/>
      <c r="L189" s="30"/>
    </row>
    <row r="190" spans="1:15" s="5" customFormat="1" x14ac:dyDescent="0.2">
      <c r="A190" s="30"/>
      <c r="B190" s="30"/>
      <c r="C190" s="30"/>
      <c r="D190" s="30"/>
      <c r="E190" s="30"/>
      <c r="F190" s="30"/>
      <c r="G190" s="30"/>
      <c r="H190" s="30"/>
      <c r="I190" s="30"/>
      <c r="J190" s="30"/>
      <c r="K190" s="30"/>
      <c r="L190" s="30"/>
    </row>
  </sheetData>
  <pageMargins left="1" right="1" top="1" bottom="1" header="0.75" footer="0.5"/>
  <pageSetup scale="70" firstPageNumber="2" fitToHeight="2" orientation="portrait" useFirstPageNumber="1" r:id="rId1"/>
  <headerFooter alignWithMargins="0">
    <oddHeader xml:space="preserve">&amp;RPage 6.2.&amp;P_R
</oddHeader>
  </headerFooter>
  <rowBreaks count="1" manualBreakCount="1">
    <brk id="88"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FF832-72DF-48D0-9045-6FA3AD9BDB47}">
  <dimension ref="A1:CT156"/>
  <sheetViews>
    <sheetView view="pageBreakPreview" zoomScale="90" zoomScaleNormal="100" zoomScaleSheetLayoutView="90" workbookViewId="0">
      <pane xSplit="7" ySplit="7" topLeftCell="H8" activePane="bottomRight" state="frozen"/>
      <selection activeCell="L16" sqref="L16"/>
      <selection pane="topRight" activeCell="L16" sqref="L16"/>
      <selection pane="bottomLeft" activeCell="L16" sqref="L16"/>
      <selection pane="bottomRight" activeCell="A5" sqref="A5"/>
    </sheetView>
  </sheetViews>
  <sheetFormatPr defaultRowHeight="12.75" x14ac:dyDescent="0.2"/>
  <cols>
    <col min="1" max="1" width="31.7109375" style="109" customWidth="1"/>
    <col min="2" max="2" width="11.28515625" style="109" customWidth="1"/>
    <col min="3" max="3" width="13.28515625" style="109" hidden="1" customWidth="1"/>
    <col min="4" max="5" width="9.28515625" style="109" hidden="1" customWidth="1"/>
    <col min="6" max="6" width="14.28515625" style="109" hidden="1" customWidth="1"/>
    <col min="7" max="7" width="15" style="109" hidden="1" customWidth="1"/>
    <col min="8" max="8" width="16.5703125" style="109" customWidth="1"/>
    <col min="9" max="9" width="15.7109375" style="109" customWidth="1"/>
    <col min="10" max="10" width="17" style="109" bestFit="1" customWidth="1"/>
    <col min="11" max="11" width="15.7109375" style="109" customWidth="1"/>
    <col min="12" max="12" width="16.7109375" style="109" bestFit="1" customWidth="1"/>
    <col min="13" max="13" width="15.7109375" style="109" customWidth="1"/>
    <col min="14" max="14" width="16.7109375" style="109" bestFit="1" customWidth="1"/>
    <col min="15" max="15" width="15.7109375" style="109" customWidth="1"/>
    <col min="16" max="16" width="16.5703125" style="109" bestFit="1" customWidth="1"/>
    <col min="17" max="17" width="15.7109375" style="109" customWidth="1"/>
    <col min="18" max="18" width="16.5703125" style="109" bestFit="1" customWidth="1"/>
    <col min="19" max="19" width="15.7109375" style="109" customWidth="1"/>
    <col min="20" max="20" width="16.5703125" style="109" bestFit="1" customWidth="1"/>
    <col min="21" max="21" width="15.7109375" style="109" customWidth="1"/>
    <col min="22" max="22" width="16.5703125" style="109" bestFit="1" customWidth="1"/>
    <col min="23" max="23" width="15.7109375" style="109" customWidth="1"/>
    <col min="24" max="24" width="16.5703125" style="109" bestFit="1" customWidth="1"/>
    <col min="25" max="25" width="15.7109375" style="109" customWidth="1"/>
    <col min="26" max="26" width="16.5703125" style="109" bestFit="1" customWidth="1"/>
    <col min="27" max="27" width="15.7109375" style="109" customWidth="1"/>
    <col min="28" max="28" width="16.5703125" style="109" bestFit="1" customWidth="1"/>
    <col min="29" max="29" width="15.7109375" style="109" customWidth="1"/>
    <col min="30" max="30" width="16.5703125" style="109" bestFit="1" customWidth="1"/>
    <col min="31" max="31" width="15.7109375" style="109" customWidth="1"/>
    <col min="32" max="32" width="16.5703125" style="109" bestFit="1" customWidth="1"/>
    <col min="33" max="33" width="15.7109375" style="109" customWidth="1"/>
    <col min="34" max="34" width="16.5703125" style="109" bestFit="1" customWidth="1"/>
    <col min="35" max="35" width="15.7109375" style="109" customWidth="1"/>
    <col min="36" max="36" width="16.5703125" style="109" bestFit="1" customWidth="1"/>
    <col min="37" max="37" width="15.7109375" style="109" customWidth="1"/>
    <col min="38" max="38" width="16.5703125" style="109" bestFit="1" customWidth="1"/>
    <col min="39" max="39" width="15.7109375" style="109" customWidth="1"/>
    <col min="40" max="40" width="16.5703125" style="109" bestFit="1" customWidth="1"/>
    <col min="41" max="41" width="15.7109375" style="109" customWidth="1"/>
    <col min="42" max="42" width="16.5703125" style="109" bestFit="1" customWidth="1"/>
    <col min="43" max="43" width="15.7109375" style="109" customWidth="1"/>
    <col min="44" max="44" width="16.5703125" style="109" bestFit="1" customWidth="1"/>
    <col min="45" max="45" width="15.7109375" style="109" customWidth="1"/>
    <col min="46" max="46" width="16.5703125" style="109" bestFit="1" customWidth="1"/>
    <col min="47" max="47" width="15.7109375" style="109" customWidth="1"/>
    <col min="48" max="48" width="16.5703125" style="109" bestFit="1" customWidth="1"/>
    <col min="49" max="49" width="15.7109375" style="109" customWidth="1"/>
    <col min="50" max="50" width="16.5703125" style="109" bestFit="1" customWidth="1"/>
    <col min="51" max="51" width="15.7109375" style="109" customWidth="1"/>
    <col min="52" max="52" width="16.5703125" style="109" bestFit="1" customWidth="1"/>
    <col min="53" max="53" width="15.7109375" style="109" customWidth="1"/>
    <col min="54" max="54" width="16.5703125" style="109" bestFit="1" customWidth="1"/>
    <col min="55" max="55" width="15.7109375" style="109" customWidth="1"/>
    <col min="56" max="56" width="16.5703125" style="109" bestFit="1" customWidth="1"/>
    <col min="57" max="57" width="15.7109375" style="109" customWidth="1"/>
    <col min="58" max="58" width="16.5703125" style="109" bestFit="1" customWidth="1"/>
    <col min="59" max="59" width="15.7109375" style="109" customWidth="1"/>
    <col min="60" max="60" width="16.5703125" style="109" bestFit="1" customWidth="1"/>
    <col min="61" max="61" width="15.7109375" style="109" customWidth="1"/>
    <col min="62" max="62" width="16.5703125" style="109" bestFit="1" customWidth="1"/>
    <col min="63" max="63" width="15.7109375" style="109" customWidth="1"/>
    <col min="64" max="64" width="16.5703125" style="109" bestFit="1" customWidth="1"/>
    <col min="65" max="65" width="15.7109375" style="109" customWidth="1"/>
    <col min="66" max="66" width="16.5703125" style="109" bestFit="1" customWidth="1"/>
    <col min="67" max="67" width="15.7109375" style="109" customWidth="1"/>
    <col min="68" max="68" width="16.5703125" style="109" bestFit="1" customWidth="1"/>
    <col min="69" max="69" width="15.7109375" style="109" customWidth="1"/>
    <col min="70" max="70" width="16.5703125" style="109" bestFit="1" customWidth="1"/>
    <col min="71" max="71" width="15.7109375" style="109" customWidth="1"/>
    <col min="72" max="72" width="16.5703125" style="109" bestFit="1" customWidth="1"/>
    <col min="73" max="73" width="15.7109375" style="109" customWidth="1"/>
    <col min="74" max="74" width="16.5703125" style="109" bestFit="1" customWidth="1"/>
    <col min="75" max="75" width="15.7109375" style="109" customWidth="1"/>
    <col min="76" max="76" width="16.5703125" style="109" bestFit="1" customWidth="1"/>
    <col min="77" max="77" width="15.7109375" style="109" customWidth="1"/>
    <col min="78" max="78" width="16.5703125" style="109" bestFit="1" customWidth="1"/>
    <col min="79" max="79" width="15.7109375" style="109" customWidth="1"/>
    <col min="80" max="80" width="16.5703125" style="109" bestFit="1" customWidth="1"/>
    <col min="81" max="81" width="15.7109375" style="109" customWidth="1"/>
    <col min="82" max="82" width="16.5703125" style="109" bestFit="1" customWidth="1"/>
    <col min="83" max="83" width="15.7109375" style="109" customWidth="1"/>
    <col min="84" max="84" width="16.5703125" style="109" bestFit="1" customWidth="1"/>
    <col min="85" max="85" width="15.7109375" style="109" customWidth="1"/>
    <col min="86" max="86" width="16.5703125" style="109" bestFit="1" customWidth="1"/>
    <col min="87" max="87" width="15.7109375" style="109" customWidth="1"/>
    <col min="88" max="88" width="16.5703125" style="109" bestFit="1" customWidth="1"/>
    <col min="89" max="89" width="15.7109375" style="109" customWidth="1"/>
    <col min="90" max="90" width="16.5703125" style="109" bestFit="1" customWidth="1"/>
    <col min="91" max="91" width="15.7109375" style="109" customWidth="1"/>
    <col min="92" max="92" width="16.5703125" style="109" bestFit="1" customWidth="1"/>
    <col min="93" max="93" width="9.140625" style="109"/>
    <col min="94" max="96" width="17.7109375" style="109" customWidth="1"/>
    <col min="97" max="97" width="15.28515625" style="109" bestFit="1" customWidth="1"/>
    <col min="98" max="98" width="15.7109375" style="109" bestFit="1" customWidth="1"/>
    <col min="99" max="16384" width="9.140625" style="109"/>
  </cols>
  <sheetData>
    <row r="1" spans="1:98" x14ac:dyDescent="0.2">
      <c r="A1" s="123" t="str">
        <f>'6.1_R'!B1</f>
        <v>PacifiCorp</v>
      </c>
      <c r="B1" s="123"/>
    </row>
    <row r="2" spans="1:98" x14ac:dyDescent="0.2">
      <c r="A2" s="123" t="str">
        <f>'6.1_R'!B2</f>
        <v>Washington 2023 General Rate Case</v>
      </c>
      <c r="B2" s="123"/>
    </row>
    <row r="3" spans="1:98" x14ac:dyDescent="0.2">
      <c r="A3" s="123" t="s">
        <v>170</v>
      </c>
      <c r="B3" s="123"/>
    </row>
    <row r="4" spans="1:98" x14ac:dyDescent="0.2">
      <c r="A4" s="123" t="s">
        <v>154</v>
      </c>
      <c r="J4" s="153"/>
    </row>
    <row r="5" spans="1:98" x14ac:dyDescent="0.2">
      <c r="J5" s="153"/>
    </row>
    <row r="6" spans="1:98" ht="43.15" customHeight="1" x14ac:dyDescent="0.2">
      <c r="H6" s="124" t="s">
        <v>171</v>
      </c>
      <c r="J6" s="124" t="s">
        <v>171</v>
      </c>
      <c r="L6" s="124" t="s">
        <v>171</v>
      </c>
      <c r="N6" s="124" t="s">
        <v>171</v>
      </c>
      <c r="P6" s="124" t="s">
        <v>171</v>
      </c>
      <c r="R6" s="124" t="s">
        <v>171</v>
      </c>
      <c r="T6" s="124" t="s">
        <v>171</v>
      </c>
      <c r="V6" s="124" t="s">
        <v>171</v>
      </c>
      <c r="X6" s="124" t="s">
        <v>171</v>
      </c>
      <c r="Z6" s="124" t="s">
        <v>171</v>
      </c>
      <c r="AB6" s="124" t="s">
        <v>171</v>
      </c>
      <c r="AD6" s="124" t="s">
        <v>171</v>
      </c>
      <c r="AF6" s="124" t="s">
        <v>171</v>
      </c>
      <c r="AH6" s="124" t="s">
        <v>171</v>
      </c>
      <c r="AJ6" s="124" t="s">
        <v>171</v>
      </c>
      <c r="AL6" s="124" t="s">
        <v>171</v>
      </c>
      <c r="AN6" s="124" t="s">
        <v>171</v>
      </c>
      <c r="AP6" s="124" t="s">
        <v>171</v>
      </c>
      <c r="AR6" s="124" t="s">
        <v>171</v>
      </c>
      <c r="AT6" s="124" t="s">
        <v>171</v>
      </c>
      <c r="AV6" s="124" t="s">
        <v>171</v>
      </c>
      <c r="AX6" s="124" t="s">
        <v>171</v>
      </c>
      <c r="AZ6" s="124" t="s">
        <v>171</v>
      </c>
      <c r="BB6" s="124" t="s">
        <v>171</v>
      </c>
      <c r="BD6" s="124" t="s">
        <v>171</v>
      </c>
      <c r="BF6" s="124" t="s">
        <v>171</v>
      </c>
      <c r="BH6" s="124" t="s">
        <v>171</v>
      </c>
      <c r="BJ6" s="124" t="s">
        <v>171</v>
      </c>
      <c r="BL6" s="124" t="s">
        <v>171</v>
      </c>
      <c r="BN6" s="124" t="s">
        <v>171</v>
      </c>
      <c r="BP6" s="124" t="s">
        <v>171</v>
      </c>
      <c r="BR6" s="124" t="s">
        <v>171</v>
      </c>
      <c r="BT6" s="124" t="s">
        <v>171</v>
      </c>
      <c r="BV6" s="124" t="s">
        <v>171</v>
      </c>
      <c r="BX6" s="124" t="s">
        <v>171</v>
      </c>
      <c r="BZ6" s="124" t="s">
        <v>171</v>
      </c>
      <c r="CB6" s="124" t="s">
        <v>171</v>
      </c>
      <c r="CD6" s="124" t="s">
        <v>171</v>
      </c>
      <c r="CF6" s="124" t="s">
        <v>171</v>
      </c>
      <c r="CH6" s="124" t="s">
        <v>171</v>
      </c>
      <c r="CJ6" s="124" t="s">
        <v>171</v>
      </c>
      <c r="CL6" s="124" t="s">
        <v>171</v>
      </c>
      <c r="CN6" s="124" t="s">
        <v>171</v>
      </c>
      <c r="CP6" s="172" t="s">
        <v>172</v>
      </c>
      <c r="CQ6" s="172" t="s">
        <v>132</v>
      </c>
      <c r="CR6" s="172" t="s">
        <v>173</v>
      </c>
    </row>
    <row r="7" spans="1:98" ht="12" customHeight="1" x14ac:dyDescent="0.2">
      <c r="A7" s="126" t="s">
        <v>67</v>
      </c>
      <c r="B7" s="126" t="s">
        <v>69</v>
      </c>
      <c r="C7" s="126" t="s">
        <v>69</v>
      </c>
      <c r="D7" s="135" t="s">
        <v>5</v>
      </c>
      <c r="E7" s="135" t="s">
        <v>70</v>
      </c>
      <c r="F7" s="135" t="s">
        <v>71</v>
      </c>
      <c r="G7" s="135" t="s">
        <v>129</v>
      </c>
      <c r="H7" s="146">
        <v>44713</v>
      </c>
      <c r="I7" s="152" t="s">
        <v>131</v>
      </c>
      <c r="J7" s="146">
        <v>44743</v>
      </c>
      <c r="K7" s="152" t="s">
        <v>131</v>
      </c>
      <c r="L7" s="146">
        <v>44774</v>
      </c>
      <c r="M7" s="152" t="s">
        <v>131</v>
      </c>
      <c r="N7" s="146">
        <v>44805</v>
      </c>
      <c r="O7" s="152" t="s">
        <v>131</v>
      </c>
      <c r="P7" s="146">
        <v>44835</v>
      </c>
      <c r="Q7" s="152" t="s">
        <v>131</v>
      </c>
      <c r="R7" s="146">
        <v>44866</v>
      </c>
      <c r="S7" s="152" t="s">
        <v>131</v>
      </c>
      <c r="T7" s="146">
        <v>44896</v>
      </c>
      <c r="U7" s="152" t="s">
        <v>131</v>
      </c>
      <c r="V7" s="146">
        <v>44927</v>
      </c>
      <c r="W7" s="152" t="s">
        <v>131</v>
      </c>
      <c r="X7" s="146">
        <v>44958</v>
      </c>
      <c r="Y7" s="152" t="s">
        <v>131</v>
      </c>
      <c r="Z7" s="146">
        <v>44986</v>
      </c>
      <c r="AA7" s="152" t="s">
        <v>131</v>
      </c>
      <c r="AB7" s="146">
        <v>45017</v>
      </c>
      <c r="AC7" s="152" t="s">
        <v>131</v>
      </c>
      <c r="AD7" s="146">
        <v>45047</v>
      </c>
      <c r="AE7" s="152" t="s">
        <v>131</v>
      </c>
      <c r="AF7" s="146">
        <v>45078</v>
      </c>
      <c r="AG7" s="152" t="s">
        <v>131</v>
      </c>
      <c r="AH7" s="146">
        <v>45108</v>
      </c>
      <c r="AI7" s="152" t="s">
        <v>131</v>
      </c>
      <c r="AJ7" s="146">
        <v>45139</v>
      </c>
      <c r="AK7" s="152" t="s">
        <v>131</v>
      </c>
      <c r="AL7" s="146">
        <v>45170</v>
      </c>
      <c r="AM7" s="152" t="s">
        <v>131</v>
      </c>
      <c r="AN7" s="146">
        <v>45200</v>
      </c>
      <c r="AO7" s="152" t="s">
        <v>131</v>
      </c>
      <c r="AP7" s="146">
        <v>45231</v>
      </c>
      <c r="AQ7" s="152" t="s">
        <v>131</v>
      </c>
      <c r="AR7" s="146">
        <v>45261</v>
      </c>
      <c r="AS7" s="152" t="s">
        <v>131</v>
      </c>
      <c r="AT7" s="146">
        <v>45292</v>
      </c>
      <c r="AU7" s="152" t="s">
        <v>131</v>
      </c>
      <c r="AV7" s="146">
        <v>45323</v>
      </c>
      <c r="AW7" s="152" t="s">
        <v>131</v>
      </c>
      <c r="AX7" s="146">
        <v>45352</v>
      </c>
      <c r="AY7" s="152" t="s">
        <v>131</v>
      </c>
      <c r="AZ7" s="146">
        <v>45383</v>
      </c>
      <c r="BA7" s="152" t="s">
        <v>131</v>
      </c>
      <c r="BB7" s="146">
        <v>45413</v>
      </c>
      <c r="BC7" s="152" t="s">
        <v>131</v>
      </c>
      <c r="BD7" s="146">
        <v>45444</v>
      </c>
      <c r="BE7" s="152" t="s">
        <v>131</v>
      </c>
      <c r="BF7" s="146">
        <v>45474</v>
      </c>
      <c r="BG7" s="152" t="s">
        <v>131</v>
      </c>
      <c r="BH7" s="146">
        <v>45505</v>
      </c>
      <c r="BI7" s="152" t="s">
        <v>131</v>
      </c>
      <c r="BJ7" s="146">
        <v>45536</v>
      </c>
      <c r="BK7" s="152" t="s">
        <v>131</v>
      </c>
      <c r="BL7" s="146">
        <v>45566</v>
      </c>
      <c r="BM7" s="152" t="s">
        <v>131</v>
      </c>
      <c r="BN7" s="146">
        <v>45597</v>
      </c>
      <c r="BO7" s="152" t="s">
        <v>131</v>
      </c>
      <c r="BP7" s="146">
        <v>45627</v>
      </c>
      <c r="BQ7" s="152" t="s">
        <v>131</v>
      </c>
      <c r="BR7" s="146">
        <v>45658</v>
      </c>
      <c r="BS7" s="152" t="s">
        <v>131</v>
      </c>
      <c r="BT7" s="146">
        <v>45689</v>
      </c>
      <c r="BU7" s="152" t="s">
        <v>131</v>
      </c>
      <c r="BV7" s="146">
        <v>45717</v>
      </c>
      <c r="BW7" s="152" t="s">
        <v>131</v>
      </c>
      <c r="BX7" s="146">
        <v>45748</v>
      </c>
      <c r="BY7" s="152" t="s">
        <v>131</v>
      </c>
      <c r="BZ7" s="146">
        <v>45778</v>
      </c>
      <c r="CA7" s="152" t="s">
        <v>131</v>
      </c>
      <c r="CB7" s="146">
        <v>45809</v>
      </c>
      <c r="CC7" s="152" t="s">
        <v>131</v>
      </c>
      <c r="CD7" s="146">
        <v>45839</v>
      </c>
      <c r="CE7" s="152" t="s">
        <v>131</v>
      </c>
      <c r="CF7" s="146">
        <v>45870</v>
      </c>
      <c r="CG7" s="152" t="s">
        <v>131</v>
      </c>
      <c r="CH7" s="146">
        <v>45901</v>
      </c>
      <c r="CI7" s="152" t="s">
        <v>131</v>
      </c>
      <c r="CJ7" s="146">
        <v>45931</v>
      </c>
      <c r="CK7" s="152" t="s">
        <v>131</v>
      </c>
      <c r="CL7" s="146">
        <v>45962</v>
      </c>
      <c r="CM7" s="152" t="s">
        <v>131</v>
      </c>
      <c r="CN7" s="146">
        <v>45992</v>
      </c>
      <c r="CP7" s="173"/>
      <c r="CQ7" s="173"/>
      <c r="CR7" s="173"/>
    </row>
    <row r="8" spans="1:98" x14ac:dyDescent="0.2">
      <c r="CP8" s="136"/>
      <c r="CQ8" s="136"/>
      <c r="CR8" s="136"/>
    </row>
    <row r="9" spans="1:98" x14ac:dyDescent="0.2">
      <c r="A9" s="123" t="s">
        <v>166</v>
      </c>
      <c r="B9" s="123"/>
      <c r="CP9" s="136"/>
      <c r="CQ9" s="136"/>
      <c r="CR9" s="136"/>
    </row>
    <row r="10" spans="1:98" x14ac:dyDescent="0.2">
      <c r="A10" s="123"/>
      <c r="B10" s="123"/>
      <c r="CP10" s="136"/>
      <c r="CQ10" s="136"/>
      <c r="CR10" s="136"/>
    </row>
    <row r="11" spans="1:98" x14ac:dyDescent="0.2">
      <c r="A11" s="123" t="s">
        <v>75</v>
      </c>
      <c r="B11" s="123"/>
      <c r="CP11" s="136"/>
      <c r="CQ11" s="136"/>
      <c r="CR11" s="136"/>
      <c r="CS11" s="154"/>
      <c r="CT11" s="154"/>
    </row>
    <row r="12" spans="1:98" s="5" customFormat="1" x14ac:dyDescent="0.2">
      <c r="A12" s="109" t="s">
        <v>76</v>
      </c>
      <c r="B12" s="109" t="str">
        <f>C12</f>
        <v>CAGE</v>
      </c>
      <c r="C12" s="109" t="s">
        <v>14</v>
      </c>
      <c r="D12" s="109" t="s">
        <v>77</v>
      </c>
      <c r="E12" s="109" t="s">
        <v>78</v>
      </c>
      <c r="F12" s="109" t="str">
        <f t="shared" ref="F12:F14" si="0">D12&amp;E12&amp;C12</f>
        <v>DSTMPCAGE</v>
      </c>
      <c r="G12" s="109" t="str">
        <f t="shared" ref="G12:G16" si="1">E12&amp;C12</f>
        <v>STMPCAGE</v>
      </c>
      <c r="H12" s="5">
        <v>-2681221819.3899999</v>
      </c>
      <c r="I12" s="5">
        <v>-18326841.871036161</v>
      </c>
      <c r="J12" s="5">
        <f t="shared" ref="J12:J21" si="2">H12+I12</f>
        <v>-2699548661.2610359</v>
      </c>
      <c r="K12" s="5">
        <v>-18375494.219002154</v>
      </c>
      <c r="L12" s="5">
        <f t="shared" ref="L12:L21" si="3">J12+K12</f>
        <v>-2717924155.4800382</v>
      </c>
      <c r="M12" s="5">
        <v>-18392555.802667078</v>
      </c>
      <c r="N12" s="5">
        <f t="shared" ref="N12:N21" si="4">L12+M12</f>
        <v>-2736316711.2827053</v>
      </c>
      <c r="O12" s="5">
        <v>-18404127.540273335</v>
      </c>
      <c r="P12" s="5">
        <f t="shared" ref="P12:P21" si="5">N12+O12</f>
        <v>-2754720838.8229785</v>
      </c>
      <c r="Q12" s="5">
        <v>-18435132.351159327</v>
      </c>
      <c r="R12" s="5">
        <f t="shared" ref="R12:R21" si="6">P12+Q12</f>
        <v>-2773155971.1741376</v>
      </c>
      <c r="S12" s="5">
        <v>-18461376.933400381</v>
      </c>
      <c r="T12" s="5">
        <f t="shared" ref="T12:T21" si="7">R12+S12</f>
        <v>-2791617348.1075377</v>
      </c>
      <c r="U12" s="5">
        <v>-18460088.63586355</v>
      </c>
      <c r="V12" s="5">
        <f t="shared" ref="V12:V21" si="8">T12+U12</f>
        <v>-2810077436.7434015</v>
      </c>
      <c r="W12" s="5">
        <v>-18453542.737176917</v>
      </c>
      <c r="X12" s="5">
        <f t="shared" ref="X12:X21" si="9">V12+W12</f>
        <v>-2828530979.4805784</v>
      </c>
      <c r="Y12" s="5">
        <v>-18462959.764693104</v>
      </c>
      <c r="Z12" s="5">
        <f t="shared" ref="Z12:Z21" si="10">X12+Y12</f>
        <v>-2846993939.2452717</v>
      </c>
      <c r="AA12" s="5">
        <v>-18506828.843992673</v>
      </c>
      <c r="AB12" s="5">
        <f t="shared" ref="AB12:AB21" si="11">Z12+AA12</f>
        <v>-2865500768.0892644</v>
      </c>
      <c r="AC12" s="5">
        <v>-18538925.108133011</v>
      </c>
      <c r="AD12" s="5">
        <f t="shared" ref="AD12:AD21" si="12">AB12+AC12</f>
        <v>-2884039693.1973972</v>
      </c>
      <c r="AE12" s="5">
        <v>-18542947.943549808</v>
      </c>
      <c r="AF12" s="5">
        <f t="shared" ref="AF12:AF21" si="13">AD12+AE12</f>
        <v>-2902582641.1409469</v>
      </c>
      <c r="AG12" s="5">
        <v>-18541859.748358682</v>
      </c>
      <c r="AH12" s="5">
        <f t="shared" ref="AH12:AH21" si="14">AF12+AG12</f>
        <v>-2921124500.8893056</v>
      </c>
      <c r="AI12" s="5">
        <v>-18533845.293572668</v>
      </c>
      <c r="AJ12" s="5">
        <f t="shared" ref="AJ12:AJ21" si="15">AH12+AI12</f>
        <v>-2939658346.1828785</v>
      </c>
      <c r="AK12" s="5">
        <v>-18526274.859405685</v>
      </c>
      <c r="AL12" s="5">
        <f t="shared" ref="AL12:AL21" si="16">AJ12+AK12</f>
        <v>-2958184621.042284</v>
      </c>
      <c r="AM12" s="5">
        <v>-18526897.104847901</v>
      </c>
      <c r="AN12" s="5">
        <f t="shared" ref="AN12:AN21" si="17">AL12+AM12</f>
        <v>-2976711518.1471319</v>
      </c>
      <c r="AO12" s="5">
        <v>-18543537.419809002</v>
      </c>
      <c r="AP12" s="5">
        <f t="shared" ref="AP12:AP21" si="18">AN12+AO12</f>
        <v>-2995255055.5669408</v>
      </c>
      <c r="AQ12" s="5">
        <v>-18599693.084972754</v>
      </c>
      <c r="AR12" s="5">
        <f t="shared" ref="AR12:AR21" si="19">AP12+AQ12</f>
        <v>-3013854748.6519136</v>
      </c>
      <c r="AS12" s="5">
        <v>-18639557.335165076</v>
      </c>
      <c r="AT12" s="5">
        <f t="shared" ref="AT12:AT21" si="20">AR12+AS12</f>
        <v>-3032494305.9870787</v>
      </c>
      <c r="AU12" s="5">
        <v>-18631901.164292615</v>
      </c>
      <c r="AV12" s="5">
        <f t="shared" ref="AV12:AV21" si="21">AT12+AU12</f>
        <v>-3051126207.1513715</v>
      </c>
      <c r="AW12" s="5">
        <v>-18630732.44432145</v>
      </c>
      <c r="AX12" s="5">
        <f t="shared" ref="AX12:AX21" si="22">AV12+AW12</f>
        <v>-3069756939.5956931</v>
      </c>
      <c r="AY12" s="5">
        <v>-18686633.787902139</v>
      </c>
      <c r="AZ12" s="5">
        <f t="shared" ref="AZ12:AZ21" si="23">AX12+AY12</f>
        <v>-3088443573.3835955</v>
      </c>
      <c r="BA12" s="5">
        <v>-18737227.087902278</v>
      </c>
      <c r="BB12" s="5">
        <f t="shared" ref="BB12:BB21" si="24">AZ12+BA12</f>
        <v>-3107180800.4714975</v>
      </c>
      <c r="BC12" s="5">
        <v>-18739635.128142063</v>
      </c>
      <c r="BD12" s="5">
        <f>BB12+BC12</f>
        <v>-3125920435.5996394</v>
      </c>
      <c r="BE12" s="5">
        <v>-18740706.135348774</v>
      </c>
      <c r="BF12" s="5">
        <f>BD12+BE12</f>
        <v>-3144661141.7349882</v>
      </c>
      <c r="BG12" s="5">
        <v>-18732923.359552912</v>
      </c>
      <c r="BH12" s="5">
        <f>BF12+BG12</f>
        <v>-3163394065.0945411</v>
      </c>
      <c r="BI12" s="5">
        <v>-18725666.288553517</v>
      </c>
      <c r="BJ12" s="5">
        <f>BH12+BI12</f>
        <v>-3182119731.3830948</v>
      </c>
      <c r="BK12" s="5">
        <v>-18720361.029122699</v>
      </c>
      <c r="BL12" s="5">
        <f>BJ12+BK12</f>
        <v>-3200840092.4122176</v>
      </c>
      <c r="BM12" s="5">
        <v>-18718289.180467233</v>
      </c>
      <c r="BN12" s="5">
        <f>BL12+BM12</f>
        <v>-3219558381.5926847</v>
      </c>
      <c r="BO12" s="5">
        <v>-18726052.245547611</v>
      </c>
      <c r="BP12" s="5">
        <f>BN12+BO12</f>
        <v>-3238284433.8382325</v>
      </c>
      <c r="BQ12" s="5">
        <v>-18730089.548984535</v>
      </c>
      <c r="BR12" s="5">
        <f>BP12+BQ12</f>
        <v>-3257014523.387217</v>
      </c>
      <c r="BS12" s="5">
        <v>-18722315.003281489</v>
      </c>
      <c r="BT12" s="5">
        <f>BR12+BS12</f>
        <v>-3275736838.3904986</v>
      </c>
      <c r="BU12" s="5">
        <v>-18714540.457578439</v>
      </c>
      <c r="BV12" s="5">
        <f>BT12+BU12</f>
        <v>-3294451378.8480773</v>
      </c>
      <c r="BW12" s="5">
        <v>-18707391.384158321</v>
      </c>
      <c r="BX12" s="5">
        <f>BV12+BW12</f>
        <v>-3313158770.2322354</v>
      </c>
      <c r="BY12" s="5">
        <v>-18702857.091765624</v>
      </c>
      <c r="BZ12" s="5">
        <f>BX12+BY12</f>
        <v>-3331861627.3240008</v>
      </c>
      <c r="CA12" s="5">
        <v>-18701098.818229627</v>
      </c>
      <c r="CB12" s="5">
        <f>BZ12+CA12</f>
        <v>-3350562726.1422305</v>
      </c>
      <c r="CC12" s="5">
        <v>-18698285.4931079</v>
      </c>
      <c r="CD12" s="5">
        <f>CB12+CC12</f>
        <v>-3369261011.6353383</v>
      </c>
      <c r="CE12" s="5">
        <v>-18692305.019920766</v>
      </c>
      <c r="CF12" s="5">
        <f>CD12+CE12</f>
        <v>-3387953316.6552591</v>
      </c>
      <c r="CG12" s="5">
        <v>-18684981.145975269</v>
      </c>
      <c r="CH12" s="5">
        <f>CF12+CG12</f>
        <v>-3406638297.8012342</v>
      </c>
      <c r="CI12" s="5">
        <v>-18679842.440148838</v>
      </c>
      <c r="CJ12" s="5">
        <f>CH12+CI12</f>
        <v>-3425318140.2413831</v>
      </c>
      <c r="CK12" s="5">
        <v>-18681726.355266336</v>
      </c>
      <c r="CL12" s="5">
        <f>CJ12+CK12</f>
        <v>-3443999866.5966496</v>
      </c>
      <c r="CM12" s="5">
        <v>-18767743.249660037</v>
      </c>
      <c r="CN12" s="5">
        <f>CL12+CM12</f>
        <v>-3462767609.8463097</v>
      </c>
      <c r="CP12" s="138">
        <f>(AR12+BP12+2*SUM(AT12,AV12,AX12,AZ12,BB12,BD12,BF12,BH12,BJ12,BL12,BN12,))/24</f>
        <v>-3125963772.1376228</v>
      </c>
      <c r="CQ12" s="138">
        <f>CR12-CP12</f>
        <v>-224576437.78707695</v>
      </c>
      <c r="CR12" s="138">
        <f>(BP12+CN12+2*SUM(BR12,BT12,BV12,BX12,BZ12,CB12,CD12,CF12,CH12,CJ12,CL12,))/24</f>
        <v>-3350540209.9246998</v>
      </c>
    </row>
    <row r="13" spans="1:98" s="5" customFormat="1" x14ac:dyDescent="0.2">
      <c r="A13" s="109" t="s">
        <v>79</v>
      </c>
      <c r="B13" s="109" t="str">
        <f t="shared" ref="B13:B21" si="25">C13</f>
        <v>CAGW</v>
      </c>
      <c r="C13" s="109" t="s">
        <v>15</v>
      </c>
      <c r="D13" s="109" t="s">
        <v>77</v>
      </c>
      <c r="E13" s="109" t="s">
        <v>78</v>
      </c>
      <c r="F13" s="109" t="str">
        <f t="shared" si="0"/>
        <v>DSTMPCAGW</v>
      </c>
      <c r="G13" s="109" t="str">
        <f t="shared" si="1"/>
        <v>STMPCAGW</v>
      </c>
      <c r="H13" s="5">
        <v>0</v>
      </c>
      <c r="I13" s="5">
        <v>3.4863859390710395E-10</v>
      </c>
      <c r="J13" s="5">
        <f t="shared" si="2"/>
        <v>3.4863859390710395E-10</v>
      </c>
      <c r="K13" s="5">
        <v>3.4863859390710395E-10</v>
      </c>
      <c r="L13" s="5">
        <f t="shared" si="3"/>
        <v>6.9727718781420789E-10</v>
      </c>
      <c r="M13" s="5">
        <v>3.4863859390710395E-10</v>
      </c>
      <c r="N13" s="5">
        <f t="shared" si="4"/>
        <v>1.0459157817213118E-9</v>
      </c>
      <c r="O13" s="5">
        <v>3.4863859390710395E-10</v>
      </c>
      <c r="P13" s="5">
        <f t="shared" si="5"/>
        <v>1.3945543756284158E-9</v>
      </c>
      <c r="Q13" s="5">
        <v>3.4863859390710395E-10</v>
      </c>
      <c r="R13" s="5">
        <f t="shared" si="6"/>
        <v>1.7431929695355197E-9</v>
      </c>
      <c r="S13" s="5">
        <v>3.4863859390710395E-10</v>
      </c>
      <c r="T13" s="5">
        <f t="shared" si="7"/>
        <v>2.0918315634426237E-9</v>
      </c>
      <c r="U13" s="5">
        <v>3.4863859390710395E-10</v>
      </c>
      <c r="V13" s="5">
        <f t="shared" si="8"/>
        <v>2.4404701573497276E-9</v>
      </c>
      <c r="W13" s="5">
        <v>3.4863859390710395E-10</v>
      </c>
      <c r="X13" s="5">
        <f t="shared" si="9"/>
        <v>2.7891087512568316E-9</v>
      </c>
      <c r="Y13" s="5">
        <v>3.4863859390710395E-10</v>
      </c>
      <c r="Z13" s="5">
        <f t="shared" si="10"/>
        <v>3.1377473451639355E-9</v>
      </c>
      <c r="AA13" s="5">
        <v>3.4863859390710395E-10</v>
      </c>
      <c r="AB13" s="5">
        <f t="shared" si="11"/>
        <v>3.4863859390710395E-9</v>
      </c>
      <c r="AC13" s="5">
        <v>3.4863859390710395E-10</v>
      </c>
      <c r="AD13" s="5">
        <f t="shared" si="12"/>
        <v>3.835024532978143E-9</v>
      </c>
      <c r="AE13" s="5">
        <v>3.4863859390710395E-10</v>
      </c>
      <c r="AF13" s="5">
        <f t="shared" si="13"/>
        <v>4.1836631268852474E-9</v>
      </c>
      <c r="AG13" s="5">
        <v>3.4863859390710395E-10</v>
      </c>
      <c r="AH13" s="5">
        <f t="shared" si="14"/>
        <v>4.5323017207923517E-9</v>
      </c>
      <c r="AI13" s="5">
        <v>3.4863859390710395E-10</v>
      </c>
      <c r="AJ13" s="5">
        <f t="shared" si="15"/>
        <v>4.8809403146994561E-9</v>
      </c>
      <c r="AK13" s="5">
        <v>3.4863859390710395E-10</v>
      </c>
      <c r="AL13" s="5">
        <f t="shared" si="16"/>
        <v>5.2295789086065604E-9</v>
      </c>
      <c r="AM13" s="5">
        <v>3.4863859390710395E-10</v>
      </c>
      <c r="AN13" s="5">
        <f t="shared" si="17"/>
        <v>5.5782175025136648E-9</v>
      </c>
      <c r="AO13" s="5">
        <v>3.4863859390710395E-10</v>
      </c>
      <c r="AP13" s="5">
        <f t="shared" si="18"/>
        <v>5.9268560964207692E-9</v>
      </c>
      <c r="AQ13" s="5">
        <v>3.4863859390710395E-10</v>
      </c>
      <c r="AR13" s="5">
        <f t="shared" si="19"/>
        <v>6.2754946903278735E-9</v>
      </c>
      <c r="AS13" s="5">
        <v>3.4863859390710395E-10</v>
      </c>
      <c r="AT13" s="5">
        <f t="shared" si="20"/>
        <v>6.6241332842349779E-9</v>
      </c>
      <c r="AU13" s="5">
        <v>3.4863859390710395E-10</v>
      </c>
      <c r="AV13" s="5">
        <f t="shared" si="21"/>
        <v>6.9727718781420822E-9</v>
      </c>
      <c r="AW13" s="5">
        <v>3.4863859390710395E-10</v>
      </c>
      <c r="AX13" s="5">
        <f t="shared" si="22"/>
        <v>7.3214104720491866E-9</v>
      </c>
      <c r="AY13" s="5">
        <v>3.4863859390710395E-10</v>
      </c>
      <c r="AZ13" s="5">
        <f t="shared" si="23"/>
        <v>7.670049065956291E-9</v>
      </c>
      <c r="BA13" s="5">
        <v>3.4863859390710395E-10</v>
      </c>
      <c r="BB13" s="5">
        <f t="shared" si="24"/>
        <v>8.0186876598633953E-9</v>
      </c>
      <c r="BC13" s="5">
        <v>3.4863859390710395E-10</v>
      </c>
      <c r="BD13" s="5">
        <f t="shared" ref="BD13:BD21" si="26">BB13+BC13</f>
        <v>8.3673262537704997E-9</v>
      </c>
      <c r="BE13" s="5">
        <v>3.4863859390710395E-10</v>
      </c>
      <c r="BF13" s="5">
        <f t="shared" ref="BF13:BF21" si="27">BD13+BE13</f>
        <v>8.715964847677604E-9</v>
      </c>
      <c r="BG13" s="5">
        <v>3.4863859390710395E-10</v>
      </c>
      <c r="BH13" s="5">
        <f t="shared" ref="BH13:BH21" si="28">BF13+BG13</f>
        <v>9.0646034415847084E-9</v>
      </c>
      <c r="BI13" s="5">
        <v>3.4863859390710395E-10</v>
      </c>
      <c r="BJ13" s="5">
        <f t="shared" ref="BJ13:BJ21" si="29">BH13+BI13</f>
        <v>9.4132420354918128E-9</v>
      </c>
      <c r="BK13" s="5">
        <v>3.4863859390710395E-10</v>
      </c>
      <c r="BL13" s="5">
        <f t="shared" ref="BL13:BL21" si="30">BJ13+BK13</f>
        <v>9.7618806293989171E-9</v>
      </c>
      <c r="BM13" s="5">
        <v>3.4863859390710395E-10</v>
      </c>
      <c r="BN13" s="5">
        <f t="shared" ref="BN13:BN21" si="31">BL13+BM13</f>
        <v>1.0110519223306021E-8</v>
      </c>
      <c r="BO13" s="5">
        <v>3.4863859390710395E-10</v>
      </c>
      <c r="BP13" s="5">
        <f t="shared" ref="BP13:BP21" si="32">BN13+BO13</f>
        <v>1.0459157817213126E-8</v>
      </c>
      <c r="BQ13" s="5">
        <v>3.4863859390710395E-10</v>
      </c>
      <c r="BR13" s="5">
        <f t="shared" ref="BR13:BR21" si="33">BP13+BQ13</f>
        <v>1.080779641112023E-8</v>
      </c>
      <c r="BS13" s="5">
        <v>3.4863859390710395E-10</v>
      </c>
      <c r="BT13" s="5">
        <f t="shared" ref="BT13:BT21" si="34">BR13+BS13</f>
        <v>1.1156435005027335E-8</v>
      </c>
      <c r="BU13" s="5">
        <v>3.4863859390710395E-10</v>
      </c>
      <c r="BV13" s="5">
        <f t="shared" ref="BV13:BV21" si="35">BT13+BU13</f>
        <v>1.1505073598934439E-8</v>
      </c>
      <c r="BW13" s="5">
        <v>3.4863859390710395E-10</v>
      </c>
      <c r="BX13" s="5">
        <f t="shared" ref="BX13:BX21" si="36">BV13+BW13</f>
        <v>1.1853712192841543E-8</v>
      </c>
      <c r="BY13" s="5">
        <v>3.4863859390710395E-10</v>
      </c>
      <c r="BZ13" s="5">
        <f t="shared" ref="BZ13:BZ21" si="37">BX13+BY13</f>
        <v>1.2202350786748648E-8</v>
      </c>
      <c r="CA13" s="5">
        <v>3.4863859390710395E-10</v>
      </c>
      <c r="CB13" s="5">
        <f t="shared" ref="CB13:CB21" si="38">BZ13+CA13</f>
        <v>1.2550989380655752E-8</v>
      </c>
      <c r="CC13" s="5">
        <v>3.4863859390710395E-10</v>
      </c>
      <c r="CD13" s="5">
        <f t="shared" ref="CD13:CD21" si="39">CB13+CC13</f>
        <v>1.2899627974562856E-8</v>
      </c>
      <c r="CE13" s="5">
        <v>3.4863859390710395E-10</v>
      </c>
      <c r="CF13" s="5">
        <f t="shared" ref="CF13:CF21" si="40">CD13+CE13</f>
        <v>1.3248266568469961E-8</v>
      </c>
      <c r="CG13" s="5">
        <v>3.4863859390710395E-10</v>
      </c>
      <c r="CH13" s="5">
        <f t="shared" ref="CH13:CH21" si="41">CF13+CG13</f>
        <v>1.3596905162377065E-8</v>
      </c>
      <c r="CI13" s="5">
        <v>3.4863859390710395E-10</v>
      </c>
      <c r="CJ13" s="5">
        <f t="shared" ref="CJ13:CJ21" si="42">CH13+CI13</f>
        <v>1.3945543756284169E-8</v>
      </c>
      <c r="CK13" s="5">
        <v>3.4863859390710395E-10</v>
      </c>
      <c r="CL13" s="5">
        <f t="shared" ref="CL13:CL21" si="43">CJ13+CK13</f>
        <v>1.4294182350191274E-8</v>
      </c>
      <c r="CM13" s="5">
        <v>3.4863859390710395E-10</v>
      </c>
      <c r="CN13" s="5">
        <f t="shared" ref="CN13:CN21" si="44">CL13+CM13</f>
        <v>1.4642820944098378E-8</v>
      </c>
      <c r="CP13" s="138">
        <f t="shared" ref="CP13:CP21" si="45">(AR13+BP13+2*SUM(AT13,AV13,AX13,AZ13,BB13,BD13,BF13,BH13,BJ13,BL13,BN13,))/24</f>
        <v>8.3673262537705013E-9</v>
      </c>
      <c r="CQ13" s="138">
        <f t="shared" ref="CQ13:CQ21" si="46">CR13-CP13</f>
        <v>4.1836631268852507E-9</v>
      </c>
      <c r="CR13" s="138">
        <f t="shared" ref="CR13:CR21" si="47">(BP13+CN13+2*SUM(BR13,BT13,BV13,BX13,BZ13,CB13,CD13,CF13,CH13,CJ13,CL13,))/24</f>
        <v>1.2550989380655752E-8</v>
      </c>
    </row>
    <row r="14" spans="1:98" s="5" customFormat="1" x14ac:dyDescent="0.2">
      <c r="A14" s="109" t="s">
        <v>80</v>
      </c>
      <c r="B14" s="109" t="str">
        <f t="shared" si="25"/>
        <v>SG</v>
      </c>
      <c r="C14" s="109" t="s">
        <v>16</v>
      </c>
      <c r="D14" s="109" t="s">
        <v>77</v>
      </c>
      <c r="E14" s="109" t="s">
        <v>78</v>
      </c>
      <c r="F14" s="109" t="str">
        <f t="shared" si="0"/>
        <v>DSTMPSG</v>
      </c>
      <c r="G14" s="109" t="str">
        <f t="shared" si="1"/>
        <v>STMPSG</v>
      </c>
      <c r="H14" s="5">
        <v>0</v>
      </c>
      <c r="I14" s="5">
        <v>-153914.7055730061</v>
      </c>
      <c r="J14" s="5">
        <f t="shared" si="2"/>
        <v>-153914.7055730061</v>
      </c>
      <c r="K14" s="5">
        <v>-121720.63567091821</v>
      </c>
      <c r="L14" s="5">
        <f t="shared" si="3"/>
        <v>-275635.34124392434</v>
      </c>
      <c r="M14" s="5">
        <v>-112080.71977681754</v>
      </c>
      <c r="N14" s="5">
        <f t="shared" si="4"/>
        <v>-387716.06102074188</v>
      </c>
      <c r="O14" s="5">
        <v>-109819.15662076048</v>
      </c>
      <c r="P14" s="5">
        <f t="shared" si="5"/>
        <v>-497535.21764150239</v>
      </c>
      <c r="Q14" s="5">
        <v>-114035.28178204776</v>
      </c>
      <c r="R14" s="5">
        <f t="shared" si="6"/>
        <v>-611570.49942355021</v>
      </c>
      <c r="S14" s="5">
        <v>-146501.60941976405</v>
      </c>
      <c r="T14" s="5">
        <f t="shared" si="7"/>
        <v>-758072.10884331423</v>
      </c>
      <c r="U14" s="5">
        <v>-176049.51287347978</v>
      </c>
      <c r="V14" s="5">
        <f t="shared" si="8"/>
        <v>-934121.62171679398</v>
      </c>
      <c r="W14" s="5">
        <v>-175894.05372758245</v>
      </c>
      <c r="X14" s="5">
        <f t="shared" si="9"/>
        <v>-1110015.6754443764</v>
      </c>
      <c r="Y14" s="5">
        <v>-175738.59458168515</v>
      </c>
      <c r="Z14" s="5">
        <f t="shared" si="10"/>
        <v>-1285754.2700260617</v>
      </c>
      <c r="AA14" s="5">
        <v>-173731.08298329549</v>
      </c>
      <c r="AB14" s="5">
        <f t="shared" si="11"/>
        <v>-1459485.3530093571</v>
      </c>
      <c r="AC14" s="5">
        <v>-171723.5713849059</v>
      </c>
      <c r="AD14" s="5">
        <f t="shared" si="12"/>
        <v>-1631208.924394263</v>
      </c>
      <c r="AE14" s="5">
        <v>-171568.11223900857</v>
      </c>
      <c r="AF14" s="5">
        <f t="shared" si="13"/>
        <v>-1802777.0366332715</v>
      </c>
      <c r="AG14" s="5">
        <v>-171412.65309311126</v>
      </c>
      <c r="AH14" s="5">
        <f t="shared" si="14"/>
        <v>-1974189.6897263827</v>
      </c>
      <c r="AI14" s="5">
        <v>-171257.19394721393</v>
      </c>
      <c r="AJ14" s="5">
        <f t="shared" si="15"/>
        <v>-2145446.8836735967</v>
      </c>
      <c r="AK14" s="5">
        <v>-171101.73480131663</v>
      </c>
      <c r="AL14" s="5">
        <f t="shared" si="16"/>
        <v>-2316548.6184749133</v>
      </c>
      <c r="AM14" s="5">
        <v>-170946.27565541927</v>
      </c>
      <c r="AN14" s="5">
        <f t="shared" si="17"/>
        <v>-2487494.8941303324</v>
      </c>
      <c r="AO14" s="5">
        <v>-170790.81650952197</v>
      </c>
      <c r="AP14" s="5">
        <f t="shared" si="18"/>
        <v>-2658285.7106398544</v>
      </c>
      <c r="AQ14" s="5">
        <v>-170635.35736362464</v>
      </c>
      <c r="AR14" s="5">
        <f t="shared" si="19"/>
        <v>-2828921.0680034789</v>
      </c>
      <c r="AS14" s="5">
        <v>-170479.89821772734</v>
      </c>
      <c r="AT14" s="5">
        <f t="shared" si="20"/>
        <v>-2999400.9662212064</v>
      </c>
      <c r="AU14" s="5">
        <v>-170324.43907183001</v>
      </c>
      <c r="AV14" s="5">
        <f t="shared" si="21"/>
        <v>-3169725.4052930363</v>
      </c>
      <c r="AW14" s="5">
        <v>-170168.97992593271</v>
      </c>
      <c r="AX14" s="5">
        <f t="shared" si="22"/>
        <v>-3339894.3852189691</v>
      </c>
      <c r="AY14" s="5">
        <v>-170013.52078003535</v>
      </c>
      <c r="AZ14" s="5">
        <f t="shared" si="23"/>
        <v>-3509907.9059990044</v>
      </c>
      <c r="BA14" s="5">
        <v>-169858.06163413805</v>
      </c>
      <c r="BB14" s="5">
        <f t="shared" si="24"/>
        <v>-3679765.9676331426</v>
      </c>
      <c r="BC14" s="5">
        <v>-169702.60248824072</v>
      </c>
      <c r="BD14" s="5">
        <f t="shared" si="26"/>
        <v>-3849468.5701213833</v>
      </c>
      <c r="BE14" s="5">
        <v>-169547.14334234342</v>
      </c>
      <c r="BF14" s="5">
        <f t="shared" si="27"/>
        <v>-4019015.7134637269</v>
      </c>
      <c r="BG14" s="5">
        <v>-169391.68419644609</v>
      </c>
      <c r="BH14" s="5">
        <f t="shared" si="28"/>
        <v>-4188407.397660173</v>
      </c>
      <c r="BI14" s="5">
        <v>-169236.22505054879</v>
      </c>
      <c r="BJ14" s="5">
        <f t="shared" si="29"/>
        <v>-4357643.6227107216</v>
      </c>
      <c r="BK14" s="5">
        <v>-169080.76590465143</v>
      </c>
      <c r="BL14" s="5">
        <f t="shared" si="30"/>
        <v>-4526724.3886153726</v>
      </c>
      <c r="BM14" s="5">
        <v>-168925.30675875413</v>
      </c>
      <c r="BN14" s="5">
        <f t="shared" si="31"/>
        <v>-4695649.6953741265</v>
      </c>
      <c r="BO14" s="5">
        <v>-168769.8476128568</v>
      </c>
      <c r="BP14" s="5">
        <f t="shared" si="32"/>
        <v>-4864419.5429869834</v>
      </c>
      <c r="BQ14" s="5">
        <v>-168614.3884669595</v>
      </c>
      <c r="BR14" s="5">
        <f t="shared" si="33"/>
        <v>-5033033.9314539433</v>
      </c>
      <c r="BS14" s="5">
        <v>-168458.92932106217</v>
      </c>
      <c r="BT14" s="5">
        <f t="shared" si="34"/>
        <v>-5201492.8607750051</v>
      </c>
      <c r="BU14" s="5">
        <v>-168303.47017516487</v>
      </c>
      <c r="BV14" s="5">
        <f t="shared" si="35"/>
        <v>-5369796.3309501698</v>
      </c>
      <c r="BW14" s="5">
        <v>-168148.01102926751</v>
      </c>
      <c r="BX14" s="5">
        <f t="shared" si="36"/>
        <v>-5537944.3419794375</v>
      </c>
      <c r="BY14" s="5">
        <v>-167992.55188337018</v>
      </c>
      <c r="BZ14" s="5">
        <f t="shared" si="37"/>
        <v>-5705936.8938628081</v>
      </c>
      <c r="CA14" s="5">
        <v>-167837.09273747288</v>
      </c>
      <c r="CB14" s="5">
        <f t="shared" si="38"/>
        <v>-5873773.9866002807</v>
      </c>
      <c r="CC14" s="5">
        <v>-167681.63359157555</v>
      </c>
      <c r="CD14" s="5">
        <f t="shared" si="39"/>
        <v>-6041455.6201918563</v>
      </c>
      <c r="CE14" s="5">
        <v>-167526.17444567825</v>
      </c>
      <c r="CF14" s="5">
        <f t="shared" si="40"/>
        <v>-6208981.7946375348</v>
      </c>
      <c r="CG14" s="5">
        <v>-167370.71529978089</v>
      </c>
      <c r="CH14" s="5">
        <f t="shared" si="41"/>
        <v>-6376352.5099373152</v>
      </c>
      <c r="CI14" s="5">
        <v>-167215.25615388359</v>
      </c>
      <c r="CJ14" s="5">
        <f t="shared" si="42"/>
        <v>-6543567.7660911987</v>
      </c>
      <c r="CK14" s="5">
        <v>-167059.79700798626</v>
      </c>
      <c r="CL14" s="5">
        <f t="shared" si="43"/>
        <v>-6710627.563099185</v>
      </c>
      <c r="CM14" s="5">
        <v>-166904.33786208896</v>
      </c>
      <c r="CN14" s="5">
        <f t="shared" si="44"/>
        <v>-6877531.9009612743</v>
      </c>
      <c r="CP14" s="138">
        <f t="shared" si="45"/>
        <v>-3848522.8603171743</v>
      </c>
      <c r="CQ14" s="138">
        <f t="shared" si="46"/>
        <v>-2024305.4164788974</v>
      </c>
      <c r="CR14" s="138">
        <f t="shared" si="47"/>
        <v>-5872828.2767960718</v>
      </c>
    </row>
    <row r="15" spans="1:98" s="5" customFormat="1" x14ac:dyDescent="0.2">
      <c r="A15" s="109" t="s">
        <v>81</v>
      </c>
      <c r="B15" s="109" t="str">
        <f t="shared" si="25"/>
        <v>SG</v>
      </c>
      <c r="C15" s="109" t="s">
        <v>16</v>
      </c>
      <c r="D15" s="109" t="s">
        <v>77</v>
      </c>
      <c r="E15" s="109" t="s">
        <v>133</v>
      </c>
      <c r="F15" s="109" t="str">
        <f>D15&amp;E15&amp;C15</f>
        <v>DSTMPBSG</v>
      </c>
      <c r="G15" s="109" t="str">
        <f t="shared" si="1"/>
        <v>STMPBSG</v>
      </c>
      <c r="H15" s="5">
        <v>-73912557.730000004</v>
      </c>
      <c r="I15" s="5">
        <v>-511583.54636468645</v>
      </c>
      <c r="J15" s="5">
        <f t="shared" si="2"/>
        <v>-74424141.276364684</v>
      </c>
      <c r="K15" s="5">
        <v>-511583.54636468645</v>
      </c>
      <c r="L15" s="5">
        <f t="shared" si="3"/>
        <v>-74935724.822729364</v>
      </c>
      <c r="M15" s="5">
        <v>-511583.54636468645</v>
      </c>
      <c r="N15" s="5">
        <f t="shared" si="4"/>
        <v>-75447308.369094044</v>
      </c>
      <c r="O15" s="5">
        <v>-511583.54636468645</v>
      </c>
      <c r="P15" s="5">
        <f t="shared" si="5"/>
        <v>-75958891.915458724</v>
      </c>
      <c r="Q15" s="5">
        <v>-511583.54636468645</v>
      </c>
      <c r="R15" s="5">
        <f t="shared" si="6"/>
        <v>-76470475.461823404</v>
      </c>
      <c r="S15" s="5">
        <v>-511583.54636468645</v>
      </c>
      <c r="T15" s="5">
        <f t="shared" si="7"/>
        <v>-76982059.008188084</v>
      </c>
      <c r="U15" s="5">
        <v>-511599.10194734531</v>
      </c>
      <c r="V15" s="5">
        <f t="shared" si="8"/>
        <v>-77493658.110135436</v>
      </c>
      <c r="W15" s="5">
        <v>-511630.2131126629</v>
      </c>
      <c r="X15" s="5">
        <f t="shared" si="9"/>
        <v>-78005288.323248103</v>
      </c>
      <c r="Y15" s="5">
        <v>-511661.3242779806</v>
      </c>
      <c r="Z15" s="5">
        <f t="shared" si="10"/>
        <v>-78516949.647526085</v>
      </c>
      <c r="AA15" s="5">
        <v>-513544.48789579049</v>
      </c>
      <c r="AB15" s="5">
        <f t="shared" si="11"/>
        <v>-79030494.135421872</v>
      </c>
      <c r="AC15" s="5">
        <v>-515427.65151360049</v>
      </c>
      <c r="AD15" s="5">
        <f t="shared" si="12"/>
        <v>-79545921.786935478</v>
      </c>
      <c r="AE15" s="5">
        <v>-515628.92631322052</v>
      </c>
      <c r="AF15" s="5">
        <f t="shared" si="13"/>
        <v>-80061550.7132487</v>
      </c>
      <c r="AG15" s="5">
        <v>-515830.20111284067</v>
      </c>
      <c r="AH15" s="5">
        <f t="shared" si="14"/>
        <v>-80577380.914361537</v>
      </c>
      <c r="AI15" s="5">
        <v>-515861.31227815826</v>
      </c>
      <c r="AJ15" s="5">
        <f t="shared" si="15"/>
        <v>-81093242.226639688</v>
      </c>
      <c r="AK15" s="5">
        <v>-515892.42344347597</v>
      </c>
      <c r="AL15" s="5">
        <f t="shared" si="16"/>
        <v>-81609134.650083169</v>
      </c>
      <c r="AM15" s="5">
        <v>-515923.53460879368</v>
      </c>
      <c r="AN15" s="5">
        <f t="shared" si="17"/>
        <v>-82125058.184691966</v>
      </c>
      <c r="AO15" s="5">
        <v>-515954.64577411127</v>
      </c>
      <c r="AP15" s="5">
        <f t="shared" si="18"/>
        <v>-82641012.830466077</v>
      </c>
      <c r="AQ15" s="5">
        <v>-516049.80237855657</v>
      </c>
      <c r="AR15" s="5">
        <f t="shared" si="19"/>
        <v>-83157062.632844627</v>
      </c>
      <c r="AS15" s="5">
        <v>-516145.4256504816</v>
      </c>
      <c r="AT15" s="5">
        <f t="shared" si="20"/>
        <v>-83673208.058495104</v>
      </c>
      <c r="AU15" s="5">
        <v>-516177.47015075875</v>
      </c>
      <c r="AV15" s="5">
        <f t="shared" si="21"/>
        <v>-84189385.528645858</v>
      </c>
      <c r="AW15" s="5">
        <v>-516209.51465103589</v>
      </c>
      <c r="AX15" s="5">
        <f t="shared" si="22"/>
        <v>-84705595.043296888</v>
      </c>
      <c r="AY15" s="5">
        <v>-516241.55915131315</v>
      </c>
      <c r="AZ15" s="5">
        <f t="shared" si="23"/>
        <v>-85221836.602448195</v>
      </c>
      <c r="BA15" s="5">
        <v>-516273.6036515903</v>
      </c>
      <c r="BB15" s="5">
        <f t="shared" si="24"/>
        <v>-85738110.206099778</v>
      </c>
      <c r="BC15" s="5">
        <v>-516429.41145350458</v>
      </c>
      <c r="BD15" s="5">
        <f t="shared" si="26"/>
        <v>-86254539.617553279</v>
      </c>
      <c r="BE15" s="5">
        <v>-516585.21925541887</v>
      </c>
      <c r="BF15" s="5">
        <f t="shared" si="27"/>
        <v>-86771124.836808696</v>
      </c>
      <c r="BG15" s="5">
        <v>-516617.26375569613</v>
      </c>
      <c r="BH15" s="5">
        <f t="shared" si="28"/>
        <v>-87287742.10056439</v>
      </c>
      <c r="BI15" s="5">
        <v>-516649.30825597327</v>
      </c>
      <c r="BJ15" s="5">
        <f t="shared" si="29"/>
        <v>-87804391.408820361</v>
      </c>
      <c r="BK15" s="5">
        <v>-516681.35275625053</v>
      </c>
      <c r="BL15" s="5">
        <f t="shared" si="30"/>
        <v>-88321072.761576608</v>
      </c>
      <c r="BM15" s="5">
        <v>-516713.39725652768</v>
      </c>
      <c r="BN15" s="5">
        <f t="shared" si="31"/>
        <v>-88837786.158833131</v>
      </c>
      <c r="BO15" s="5">
        <v>-516745.44175680482</v>
      </c>
      <c r="BP15" s="5">
        <f t="shared" si="32"/>
        <v>-89354531.600589931</v>
      </c>
      <c r="BQ15" s="5">
        <v>-516777.88759111462</v>
      </c>
      <c r="BR15" s="5">
        <f t="shared" si="33"/>
        <v>-89871309.48818104</v>
      </c>
      <c r="BS15" s="5">
        <v>-516810.73475945694</v>
      </c>
      <c r="BT15" s="5">
        <f t="shared" si="34"/>
        <v>-90388120.22294049</v>
      </c>
      <c r="BU15" s="5">
        <v>-516843.58192779939</v>
      </c>
      <c r="BV15" s="5">
        <f t="shared" si="35"/>
        <v>-90904963.804868296</v>
      </c>
      <c r="BW15" s="5">
        <v>-517599.84431560338</v>
      </c>
      <c r="BX15" s="5">
        <f t="shared" si="36"/>
        <v>-91422563.649183899</v>
      </c>
      <c r="BY15" s="5">
        <v>-518393.14644923643</v>
      </c>
      <c r="BZ15" s="5">
        <f t="shared" si="37"/>
        <v>-91940956.795633137</v>
      </c>
      <c r="CA15" s="5">
        <v>-518463.03336340794</v>
      </c>
      <c r="CB15" s="5">
        <f t="shared" si="38"/>
        <v>-92459419.828996539</v>
      </c>
      <c r="CC15" s="5">
        <v>-518495.88053175039</v>
      </c>
      <c r="CD15" s="5">
        <f t="shared" si="39"/>
        <v>-92977915.709528282</v>
      </c>
      <c r="CE15" s="5">
        <v>-518528.72770009271</v>
      </c>
      <c r="CF15" s="5">
        <f t="shared" si="40"/>
        <v>-93496444.437228382</v>
      </c>
      <c r="CG15" s="5">
        <v>-518561.57486843516</v>
      </c>
      <c r="CH15" s="5">
        <f t="shared" si="41"/>
        <v>-94015006.012096822</v>
      </c>
      <c r="CI15" s="5">
        <v>-518594.42203677748</v>
      </c>
      <c r="CJ15" s="5">
        <f t="shared" si="42"/>
        <v>-94533600.434133604</v>
      </c>
      <c r="CK15" s="5">
        <v>-518627.26920511993</v>
      </c>
      <c r="CL15" s="5">
        <f t="shared" si="43"/>
        <v>-95052227.703338727</v>
      </c>
      <c r="CM15" s="5">
        <v>-518660.11637346225</v>
      </c>
      <c r="CN15" s="5">
        <f t="shared" si="44"/>
        <v>-95570887.819712192</v>
      </c>
      <c r="CP15" s="138">
        <f t="shared" si="45"/>
        <v>-86255049.119988307</v>
      </c>
      <c r="CQ15" s="138">
        <f t="shared" si="46"/>
        <v>-6205387.363035053</v>
      </c>
      <c r="CR15" s="138">
        <f t="shared" si="47"/>
        <v>-92460436.48302336</v>
      </c>
    </row>
    <row r="16" spans="1:98" s="5" customFormat="1" x14ac:dyDescent="0.2">
      <c r="A16" s="109" t="s">
        <v>134</v>
      </c>
      <c r="B16" s="109" t="str">
        <f t="shared" si="25"/>
        <v>SG</v>
      </c>
      <c r="C16" s="109" t="s">
        <v>16</v>
      </c>
      <c r="D16" s="109" t="s">
        <v>77</v>
      </c>
      <c r="E16" s="109" t="s">
        <v>82</v>
      </c>
      <c r="F16" s="109" t="str">
        <f t="shared" ref="F16" si="48">D16&amp;E16&amp;C16</f>
        <v>DSTMPRSG</v>
      </c>
      <c r="G16" s="109" t="str">
        <f t="shared" si="1"/>
        <v>STMPRSG</v>
      </c>
      <c r="H16" s="5">
        <v>-11573084.930000002</v>
      </c>
      <c r="I16" s="5">
        <v>-72074.674932527749</v>
      </c>
      <c r="J16" s="5">
        <f t="shared" si="2"/>
        <v>-11645159.60493253</v>
      </c>
      <c r="K16" s="5">
        <v>-72074.674932527749</v>
      </c>
      <c r="L16" s="5">
        <f t="shared" si="3"/>
        <v>-11717234.279865058</v>
      </c>
      <c r="M16" s="5">
        <v>-72074.674932527749</v>
      </c>
      <c r="N16" s="5">
        <f t="shared" si="4"/>
        <v>-11789308.954797586</v>
      </c>
      <c r="O16" s="5">
        <v>-72074.674932527749</v>
      </c>
      <c r="P16" s="5">
        <f t="shared" si="5"/>
        <v>-11861383.629730115</v>
      </c>
      <c r="Q16" s="5">
        <v>-72074.674932527749</v>
      </c>
      <c r="R16" s="5">
        <f t="shared" si="6"/>
        <v>-11933458.304662643</v>
      </c>
      <c r="S16" s="5">
        <v>-72074.674932527749</v>
      </c>
      <c r="T16" s="5">
        <f t="shared" si="7"/>
        <v>-12005532.979595171</v>
      </c>
      <c r="U16" s="5">
        <v>-72074.674932527749</v>
      </c>
      <c r="V16" s="5">
        <f t="shared" si="8"/>
        <v>-12077607.6545277</v>
      </c>
      <c r="W16" s="5">
        <v>-72074.674932527749</v>
      </c>
      <c r="X16" s="5">
        <f t="shared" si="9"/>
        <v>-12149682.329460228</v>
      </c>
      <c r="Y16" s="5">
        <v>-72074.674932527749</v>
      </c>
      <c r="Z16" s="5">
        <f t="shared" si="10"/>
        <v>-12221757.004392756</v>
      </c>
      <c r="AA16" s="5">
        <v>-72074.674932527749</v>
      </c>
      <c r="AB16" s="5">
        <f t="shared" si="11"/>
        <v>-12293831.679325284</v>
      </c>
      <c r="AC16" s="5">
        <v>-72074.674932527749</v>
      </c>
      <c r="AD16" s="5">
        <f t="shared" si="12"/>
        <v>-12365906.354257813</v>
      </c>
      <c r="AE16" s="5">
        <v>-72074.674932527749</v>
      </c>
      <c r="AF16" s="5">
        <f t="shared" si="13"/>
        <v>-12437981.029190341</v>
      </c>
      <c r="AG16" s="5">
        <v>-72074.674932527749</v>
      </c>
      <c r="AH16" s="5">
        <f t="shared" si="14"/>
        <v>-12510055.704122869</v>
      </c>
      <c r="AI16" s="5">
        <v>-72074.674932527749</v>
      </c>
      <c r="AJ16" s="5">
        <f t="shared" si="15"/>
        <v>-12582130.379055398</v>
      </c>
      <c r="AK16" s="5">
        <v>-72074.674932527749</v>
      </c>
      <c r="AL16" s="5">
        <f t="shared" si="16"/>
        <v>-12654205.053987926</v>
      </c>
      <c r="AM16" s="5">
        <v>-72074.674932527749</v>
      </c>
      <c r="AN16" s="5">
        <f t="shared" si="17"/>
        <v>-12726279.728920454</v>
      </c>
      <c r="AO16" s="5">
        <v>-72074.674932527749</v>
      </c>
      <c r="AP16" s="5">
        <f t="shared" si="18"/>
        <v>-12798354.403852982</v>
      </c>
      <c r="AQ16" s="5">
        <v>-72074.674932527749</v>
      </c>
      <c r="AR16" s="5">
        <f t="shared" si="19"/>
        <v>-12870429.078785511</v>
      </c>
      <c r="AS16" s="5">
        <v>-72074.674932527749</v>
      </c>
      <c r="AT16" s="5">
        <f t="shared" si="20"/>
        <v>-12942503.753718039</v>
      </c>
      <c r="AU16" s="5">
        <v>-72074.674932527749</v>
      </c>
      <c r="AV16" s="5">
        <f t="shared" si="21"/>
        <v>-13014578.428650567</v>
      </c>
      <c r="AW16" s="5">
        <v>-72074.674932527749</v>
      </c>
      <c r="AX16" s="5">
        <f t="shared" si="22"/>
        <v>-13086653.103583096</v>
      </c>
      <c r="AY16" s="5">
        <v>-72074.674932527749</v>
      </c>
      <c r="AZ16" s="5">
        <f t="shared" si="23"/>
        <v>-13158727.778515624</v>
      </c>
      <c r="BA16" s="5">
        <v>-72074.674932527749</v>
      </c>
      <c r="BB16" s="5">
        <f t="shared" si="24"/>
        <v>-13230802.453448152</v>
      </c>
      <c r="BC16" s="5">
        <v>-72074.674932527749</v>
      </c>
      <c r="BD16" s="5">
        <f t="shared" si="26"/>
        <v>-13302877.12838068</v>
      </c>
      <c r="BE16" s="5">
        <v>-72074.674932527749</v>
      </c>
      <c r="BF16" s="5">
        <f t="shared" si="27"/>
        <v>-13374951.803313209</v>
      </c>
      <c r="BG16" s="5">
        <v>-72074.674932527749</v>
      </c>
      <c r="BH16" s="5">
        <f t="shared" si="28"/>
        <v>-13447026.478245737</v>
      </c>
      <c r="BI16" s="5">
        <v>-72074.674932527749</v>
      </c>
      <c r="BJ16" s="5">
        <f t="shared" si="29"/>
        <v>-13519101.153178265</v>
      </c>
      <c r="BK16" s="5">
        <v>-72074.674932527749</v>
      </c>
      <c r="BL16" s="5">
        <f t="shared" si="30"/>
        <v>-13591175.828110794</v>
      </c>
      <c r="BM16" s="5">
        <v>-72074.674932527749</v>
      </c>
      <c r="BN16" s="5">
        <f t="shared" si="31"/>
        <v>-13663250.503043322</v>
      </c>
      <c r="BO16" s="5">
        <v>-72074.674932527749</v>
      </c>
      <c r="BP16" s="5">
        <f t="shared" si="32"/>
        <v>-13735325.17797585</v>
      </c>
      <c r="BQ16" s="5">
        <v>-72074.674932527749</v>
      </c>
      <c r="BR16" s="5">
        <f t="shared" si="33"/>
        <v>-13807399.852908378</v>
      </c>
      <c r="BS16" s="5">
        <v>-72074.674932527749</v>
      </c>
      <c r="BT16" s="5">
        <f t="shared" si="34"/>
        <v>-13879474.527840907</v>
      </c>
      <c r="BU16" s="5">
        <v>-72074.674932527749</v>
      </c>
      <c r="BV16" s="5">
        <f t="shared" si="35"/>
        <v>-13951549.202773435</v>
      </c>
      <c r="BW16" s="5">
        <v>-72074.674932527749</v>
      </c>
      <c r="BX16" s="5">
        <f t="shared" si="36"/>
        <v>-14023623.877705963</v>
      </c>
      <c r="BY16" s="5">
        <v>-72074.674932527749</v>
      </c>
      <c r="BZ16" s="5">
        <f t="shared" si="37"/>
        <v>-14095698.552638492</v>
      </c>
      <c r="CA16" s="5">
        <v>-72074.674932527749</v>
      </c>
      <c r="CB16" s="5">
        <f t="shared" si="38"/>
        <v>-14167773.22757102</v>
      </c>
      <c r="CC16" s="5">
        <v>-72074.674932527749</v>
      </c>
      <c r="CD16" s="5">
        <f t="shared" si="39"/>
        <v>-14239847.902503548</v>
      </c>
      <c r="CE16" s="5">
        <v>-72074.674932527749</v>
      </c>
      <c r="CF16" s="5">
        <f t="shared" si="40"/>
        <v>-14311922.577436076</v>
      </c>
      <c r="CG16" s="5">
        <v>-72074.674932527749</v>
      </c>
      <c r="CH16" s="5">
        <f t="shared" si="41"/>
        <v>-14383997.252368605</v>
      </c>
      <c r="CI16" s="5">
        <v>-72074.674932527749</v>
      </c>
      <c r="CJ16" s="5">
        <f t="shared" si="42"/>
        <v>-14456071.927301133</v>
      </c>
      <c r="CK16" s="5">
        <v>-72074.674932527749</v>
      </c>
      <c r="CL16" s="5">
        <f t="shared" si="43"/>
        <v>-14528146.602233661</v>
      </c>
      <c r="CM16" s="5">
        <v>-72074.674932527749</v>
      </c>
      <c r="CN16" s="5">
        <f t="shared" si="44"/>
        <v>-14600221.27716619</v>
      </c>
      <c r="CP16" s="138">
        <f t="shared" si="45"/>
        <v>-13302877.12838068</v>
      </c>
      <c r="CQ16" s="138">
        <f t="shared" si="46"/>
        <v>-864896.09919033758</v>
      </c>
      <c r="CR16" s="138">
        <f t="shared" si="47"/>
        <v>-14167773.227571018</v>
      </c>
    </row>
    <row r="17" spans="1:96" s="5" customFormat="1" hidden="1" x14ac:dyDescent="0.2">
      <c r="A17" s="109"/>
      <c r="B17" s="109"/>
      <c r="C17" s="109"/>
      <c r="D17" s="109"/>
      <c r="E17" s="109"/>
      <c r="F17" s="109"/>
      <c r="G17" s="109"/>
      <c r="CP17" s="138"/>
      <c r="CQ17" s="138"/>
      <c r="CR17" s="138"/>
    </row>
    <row r="18" spans="1:96" s="5" customFormat="1" x14ac:dyDescent="0.2">
      <c r="A18" s="109" t="s">
        <v>135</v>
      </c>
      <c r="B18" s="109" t="str">
        <f t="shared" si="25"/>
        <v>CAGE</v>
      </c>
      <c r="C18" s="109" t="s">
        <v>14</v>
      </c>
      <c r="D18" s="109" t="s">
        <v>77</v>
      </c>
      <c r="E18" s="109" t="s">
        <v>136</v>
      </c>
      <c r="F18" s="109" t="str">
        <f>D18&amp;E18&amp;C18</f>
        <v>DSTMPPCCAGE</v>
      </c>
      <c r="G18" s="109" t="str">
        <f>E18&amp;C18</f>
        <v>STMPPCCAGE</v>
      </c>
      <c r="H18" s="5">
        <v>0</v>
      </c>
      <c r="I18" s="5">
        <v>0</v>
      </c>
      <c r="J18" s="5">
        <f t="shared" si="2"/>
        <v>0</v>
      </c>
      <c r="K18" s="5">
        <v>0</v>
      </c>
      <c r="L18" s="5">
        <f t="shared" si="3"/>
        <v>0</v>
      </c>
      <c r="M18" s="5">
        <v>0</v>
      </c>
      <c r="N18" s="5">
        <f t="shared" si="4"/>
        <v>0</v>
      </c>
      <c r="O18" s="5">
        <v>0</v>
      </c>
      <c r="P18" s="5">
        <f t="shared" si="5"/>
        <v>0</v>
      </c>
      <c r="Q18" s="5">
        <v>0</v>
      </c>
      <c r="R18" s="5">
        <f t="shared" si="6"/>
        <v>0</v>
      </c>
      <c r="S18" s="5">
        <v>0</v>
      </c>
      <c r="T18" s="5">
        <f t="shared" si="7"/>
        <v>0</v>
      </c>
      <c r="U18" s="5">
        <v>0</v>
      </c>
      <c r="V18" s="5">
        <f t="shared" si="8"/>
        <v>0</v>
      </c>
      <c r="W18" s="5">
        <v>0</v>
      </c>
      <c r="X18" s="5">
        <f t="shared" si="9"/>
        <v>0</v>
      </c>
      <c r="Y18" s="5">
        <v>0</v>
      </c>
      <c r="Z18" s="5">
        <f t="shared" si="10"/>
        <v>0</v>
      </c>
      <c r="AA18" s="5">
        <v>-708.13819716583941</v>
      </c>
      <c r="AB18" s="5">
        <f t="shared" si="11"/>
        <v>-708.13819716583941</v>
      </c>
      <c r="AC18" s="5">
        <v>-1416.2763943316788</v>
      </c>
      <c r="AD18" s="5">
        <f t="shared" si="12"/>
        <v>-2124.4145914975184</v>
      </c>
      <c r="AE18" s="5">
        <v>-1416.2763943316788</v>
      </c>
      <c r="AF18" s="5">
        <f t="shared" si="13"/>
        <v>-3540.6909858291974</v>
      </c>
      <c r="AG18" s="5">
        <v>-1416.2763943316788</v>
      </c>
      <c r="AH18" s="5">
        <f t="shared" si="14"/>
        <v>-4956.967380160876</v>
      </c>
      <c r="AI18" s="5">
        <v>-1416.2763943316788</v>
      </c>
      <c r="AJ18" s="5">
        <f t="shared" si="15"/>
        <v>-6373.2437744925546</v>
      </c>
      <c r="AK18" s="5">
        <v>-1416.2763943316788</v>
      </c>
      <c r="AL18" s="5">
        <f t="shared" si="16"/>
        <v>-7789.5201688242332</v>
      </c>
      <c r="AM18" s="5">
        <v>-1416.2763943316788</v>
      </c>
      <c r="AN18" s="5">
        <f t="shared" si="17"/>
        <v>-9205.7965631559127</v>
      </c>
      <c r="AO18" s="5">
        <v>-1416.2763943316788</v>
      </c>
      <c r="AP18" s="5">
        <f t="shared" si="18"/>
        <v>-10622.072957487591</v>
      </c>
      <c r="AQ18" s="5">
        <v>-3150.5341260639016</v>
      </c>
      <c r="AR18" s="5">
        <f t="shared" si="19"/>
        <v>-13772.607083551493</v>
      </c>
      <c r="AS18" s="5">
        <v>-4884.7918577961236</v>
      </c>
      <c r="AT18" s="5">
        <f t="shared" si="20"/>
        <v>-18657.398941347616</v>
      </c>
      <c r="AU18" s="5">
        <v>-4884.7918577961236</v>
      </c>
      <c r="AV18" s="5">
        <f t="shared" si="21"/>
        <v>-23542.19079914374</v>
      </c>
      <c r="AW18" s="5">
        <v>-4884.7918577961236</v>
      </c>
      <c r="AX18" s="5">
        <f t="shared" si="22"/>
        <v>-28426.982656939865</v>
      </c>
      <c r="AY18" s="5">
        <v>-4884.7918577961236</v>
      </c>
      <c r="AZ18" s="5">
        <f t="shared" si="23"/>
        <v>-33311.774514735989</v>
      </c>
      <c r="BA18" s="5">
        <v>-4884.7918577961236</v>
      </c>
      <c r="BB18" s="5">
        <f t="shared" si="24"/>
        <v>-38196.566372532114</v>
      </c>
      <c r="BC18" s="5">
        <v>-4884.7918577961236</v>
      </c>
      <c r="BD18" s="5">
        <f t="shared" si="26"/>
        <v>-43081.358230328238</v>
      </c>
      <c r="BE18" s="5">
        <v>-6340.5685098690346</v>
      </c>
      <c r="BF18" s="5">
        <f t="shared" si="27"/>
        <v>-49421.926740197276</v>
      </c>
      <c r="BG18" s="5">
        <v>-7796.3451619419466</v>
      </c>
      <c r="BH18" s="5">
        <f t="shared" si="28"/>
        <v>-57218.271902139226</v>
      </c>
      <c r="BI18" s="5">
        <v>-7796.3451619419466</v>
      </c>
      <c r="BJ18" s="5">
        <f t="shared" si="29"/>
        <v>-65014.617064081176</v>
      </c>
      <c r="BK18" s="5">
        <v>-7796.3451619419466</v>
      </c>
      <c r="BL18" s="5">
        <f t="shared" si="30"/>
        <v>-72810.962226023126</v>
      </c>
      <c r="BM18" s="5">
        <v>-7796.3451619419466</v>
      </c>
      <c r="BN18" s="5">
        <f t="shared" si="31"/>
        <v>-80607.307387965076</v>
      </c>
      <c r="BO18" s="5">
        <v>-7796.3451619419466</v>
      </c>
      <c r="BP18" s="5">
        <f t="shared" si="32"/>
        <v>-88403.652549907027</v>
      </c>
      <c r="BQ18" s="5">
        <v>-7796.3451619419466</v>
      </c>
      <c r="BR18" s="5">
        <f t="shared" si="33"/>
        <v>-96199.997711848977</v>
      </c>
      <c r="BS18" s="5">
        <v>-7796.3451619419466</v>
      </c>
      <c r="BT18" s="5">
        <f t="shared" si="34"/>
        <v>-103996.34287379093</v>
      </c>
      <c r="BU18" s="5">
        <v>-7796.3451619419466</v>
      </c>
      <c r="BV18" s="5">
        <f t="shared" si="35"/>
        <v>-111792.68803573288</v>
      </c>
      <c r="BW18" s="5">
        <v>-7796.3451619419466</v>
      </c>
      <c r="BX18" s="5">
        <f t="shared" si="36"/>
        <v>-119589.03319767483</v>
      </c>
      <c r="BY18" s="5">
        <v>-7796.3451619419466</v>
      </c>
      <c r="BZ18" s="5">
        <f t="shared" si="37"/>
        <v>-127385.37835961678</v>
      </c>
      <c r="CA18" s="5">
        <v>-7796.3451619419466</v>
      </c>
      <c r="CB18" s="5">
        <f t="shared" si="38"/>
        <v>-135181.72352155871</v>
      </c>
      <c r="CC18" s="5">
        <v>-7796.3451619419466</v>
      </c>
      <c r="CD18" s="5">
        <f t="shared" si="39"/>
        <v>-142978.06868350066</v>
      </c>
      <c r="CE18" s="5">
        <v>-7796.3451619419466</v>
      </c>
      <c r="CF18" s="5">
        <f t="shared" si="40"/>
        <v>-150774.41384544261</v>
      </c>
      <c r="CG18" s="5">
        <v>-7796.3451619419466</v>
      </c>
      <c r="CH18" s="5">
        <f t="shared" si="41"/>
        <v>-158570.75900738456</v>
      </c>
      <c r="CI18" s="5">
        <v>-7796.3451619419466</v>
      </c>
      <c r="CJ18" s="5">
        <f t="shared" si="42"/>
        <v>-166367.10416932651</v>
      </c>
      <c r="CK18" s="5">
        <v>-7796.3451619419466</v>
      </c>
      <c r="CL18" s="5">
        <f t="shared" si="43"/>
        <v>-174163.44933126846</v>
      </c>
      <c r="CM18" s="5">
        <v>-7796.3451619419466</v>
      </c>
      <c r="CN18" s="5">
        <f t="shared" si="44"/>
        <v>-181959.79449321041</v>
      </c>
      <c r="CP18" s="138">
        <f t="shared" si="45"/>
        <v>-46781.457221013559</v>
      </c>
      <c r="CQ18" s="138">
        <f t="shared" si="46"/>
        <v>-88400.266300545161</v>
      </c>
      <c r="CR18" s="138">
        <f t="shared" si="47"/>
        <v>-135181.72352155871</v>
      </c>
    </row>
    <row r="19" spans="1:96" s="5" customFormat="1" hidden="1" x14ac:dyDescent="0.2">
      <c r="A19" s="109"/>
      <c r="B19" s="109"/>
      <c r="C19" s="109"/>
      <c r="D19" s="109"/>
      <c r="E19" s="109"/>
      <c r="F19" s="109"/>
      <c r="G19" s="109"/>
      <c r="CP19" s="138"/>
      <c r="CQ19" s="138"/>
      <c r="CR19" s="138"/>
    </row>
    <row r="20" spans="1:96" s="5" customFormat="1" hidden="1" x14ac:dyDescent="0.2">
      <c r="A20" s="109"/>
      <c r="B20" s="109"/>
      <c r="C20" s="109"/>
      <c r="D20" s="109"/>
      <c r="E20" s="109"/>
      <c r="F20" s="109"/>
      <c r="G20" s="109"/>
      <c r="CP20" s="138"/>
      <c r="CQ20" s="138"/>
      <c r="CR20" s="138"/>
    </row>
    <row r="21" spans="1:96" s="5" customFormat="1" x14ac:dyDescent="0.2">
      <c r="A21" s="109" t="s">
        <v>83</v>
      </c>
      <c r="B21" s="109" t="str">
        <f t="shared" si="25"/>
        <v>JBG</v>
      </c>
      <c r="C21" s="109" t="s">
        <v>18</v>
      </c>
      <c r="D21" s="109" t="s">
        <v>77</v>
      </c>
      <c r="E21" s="109" t="s">
        <v>78</v>
      </c>
      <c r="F21" s="109" t="str">
        <f t="shared" ref="F21" si="49">D21&amp;E21&amp;C21</f>
        <v>DSTMPJBG</v>
      </c>
      <c r="G21" s="109" t="str">
        <f t="shared" ref="G21" si="50">E21&amp;C21</f>
        <v>STMPJBG</v>
      </c>
      <c r="H21" s="5">
        <v>0</v>
      </c>
      <c r="I21" s="5">
        <v>6.2741250739093361E-10</v>
      </c>
      <c r="J21" s="5">
        <f t="shared" si="2"/>
        <v>6.2741250739093361E-10</v>
      </c>
      <c r="K21" s="5">
        <v>6.2741250739093361E-10</v>
      </c>
      <c r="L21" s="5">
        <f t="shared" si="3"/>
        <v>1.2548250147818672E-9</v>
      </c>
      <c r="M21" s="5">
        <v>6.2741250739093361E-10</v>
      </c>
      <c r="N21" s="5">
        <f t="shared" si="4"/>
        <v>1.8822375221728008E-9</v>
      </c>
      <c r="O21" s="5">
        <v>6.2741250739093361E-10</v>
      </c>
      <c r="P21" s="5">
        <f t="shared" si="5"/>
        <v>2.5096500295637344E-9</v>
      </c>
      <c r="Q21" s="5">
        <v>6.2741250739093361E-10</v>
      </c>
      <c r="R21" s="5">
        <f t="shared" si="6"/>
        <v>3.1370625369546681E-9</v>
      </c>
      <c r="S21" s="5">
        <v>6.2741250739093361E-10</v>
      </c>
      <c r="T21" s="5">
        <f t="shared" si="7"/>
        <v>3.7644750443456017E-9</v>
      </c>
      <c r="U21" s="5">
        <v>6.2741250739093361E-10</v>
      </c>
      <c r="V21" s="5">
        <f t="shared" si="8"/>
        <v>4.3918875517365353E-9</v>
      </c>
      <c r="W21" s="5">
        <v>6.2741250739093361E-10</v>
      </c>
      <c r="X21" s="5">
        <f t="shared" si="9"/>
        <v>5.0193000591274689E-9</v>
      </c>
      <c r="Y21" s="5">
        <v>6.2741250739093361E-10</v>
      </c>
      <c r="Z21" s="5">
        <f t="shared" si="10"/>
        <v>5.6467125665184025E-9</v>
      </c>
      <c r="AA21" s="5">
        <v>6.2741250739093361E-10</v>
      </c>
      <c r="AB21" s="5">
        <f t="shared" si="11"/>
        <v>6.2741250739093361E-9</v>
      </c>
      <c r="AC21" s="5">
        <v>6.2741250739093361E-10</v>
      </c>
      <c r="AD21" s="5">
        <f t="shared" si="12"/>
        <v>6.9015375813002697E-9</v>
      </c>
      <c r="AE21" s="5">
        <v>6.2741250739093361E-10</v>
      </c>
      <c r="AF21" s="5">
        <f t="shared" si="13"/>
        <v>7.5289500886912033E-9</v>
      </c>
      <c r="AG21" s="5">
        <v>6.2741250739093361E-10</v>
      </c>
      <c r="AH21" s="5">
        <f t="shared" si="14"/>
        <v>8.1563625960821369E-9</v>
      </c>
      <c r="AI21" s="5">
        <v>6.2741250739093361E-10</v>
      </c>
      <c r="AJ21" s="5">
        <f t="shared" si="15"/>
        <v>8.7837751034730705E-9</v>
      </c>
      <c r="AK21" s="5">
        <v>6.2741250739093361E-10</v>
      </c>
      <c r="AL21" s="5">
        <f t="shared" si="16"/>
        <v>9.4111876108640042E-9</v>
      </c>
      <c r="AM21" s="5">
        <v>6.2741250739093361E-10</v>
      </c>
      <c r="AN21" s="5">
        <f t="shared" si="17"/>
        <v>1.0038600118254938E-8</v>
      </c>
      <c r="AO21" s="5">
        <v>6.2741250739093361E-10</v>
      </c>
      <c r="AP21" s="5">
        <f t="shared" si="18"/>
        <v>1.0666012625645871E-8</v>
      </c>
      <c r="AQ21" s="5">
        <v>6.2741250739093361E-10</v>
      </c>
      <c r="AR21" s="5">
        <f t="shared" si="19"/>
        <v>1.1293425133036805E-8</v>
      </c>
      <c r="AS21" s="5">
        <v>6.2741250739093361E-10</v>
      </c>
      <c r="AT21" s="5">
        <f t="shared" si="20"/>
        <v>1.1920837640427739E-8</v>
      </c>
      <c r="AU21" s="5">
        <v>6.2741250739093361E-10</v>
      </c>
      <c r="AV21" s="5">
        <f t="shared" si="21"/>
        <v>1.2548250147818672E-8</v>
      </c>
      <c r="AW21" s="5">
        <v>6.2741250739093361E-10</v>
      </c>
      <c r="AX21" s="5">
        <f t="shared" si="22"/>
        <v>1.3175662655209606E-8</v>
      </c>
      <c r="AY21" s="5">
        <v>6.2741250739093361E-10</v>
      </c>
      <c r="AZ21" s="5">
        <f t="shared" si="23"/>
        <v>1.3803075162600539E-8</v>
      </c>
      <c r="BA21" s="5">
        <v>6.2741250739093361E-10</v>
      </c>
      <c r="BB21" s="5">
        <f t="shared" si="24"/>
        <v>1.4430487669991473E-8</v>
      </c>
      <c r="BC21" s="5">
        <v>6.2741250739093361E-10</v>
      </c>
      <c r="BD21" s="5">
        <f t="shared" si="26"/>
        <v>1.5057900177382407E-8</v>
      </c>
      <c r="BE21" s="5">
        <v>6.2741250739093361E-10</v>
      </c>
      <c r="BF21" s="5">
        <f t="shared" si="27"/>
        <v>1.5685312684773342E-8</v>
      </c>
      <c r="BG21" s="5">
        <v>6.2741250739093361E-10</v>
      </c>
      <c r="BH21" s="5">
        <f t="shared" si="28"/>
        <v>1.6312725192164277E-8</v>
      </c>
      <c r="BI21" s="5">
        <v>6.2741250739093361E-10</v>
      </c>
      <c r="BJ21" s="5">
        <f t="shared" si="29"/>
        <v>1.6940137699555212E-8</v>
      </c>
      <c r="BK21" s="5">
        <v>6.2741250739093361E-10</v>
      </c>
      <c r="BL21" s="5">
        <f t="shared" si="30"/>
        <v>1.7567550206946148E-8</v>
      </c>
      <c r="BM21" s="5">
        <v>6.2741250739093361E-10</v>
      </c>
      <c r="BN21" s="5">
        <f t="shared" si="31"/>
        <v>1.8194962714337083E-8</v>
      </c>
      <c r="BO21" s="5">
        <v>6.2741250739093361E-10</v>
      </c>
      <c r="BP21" s="5">
        <f t="shared" si="32"/>
        <v>1.8822375221728018E-8</v>
      </c>
      <c r="BQ21" s="5">
        <v>6.2741250739093361E-10</v>
      </c>
      <c r="BR21" s="5">
        <f t="shared" si="33"/>
        <v>1.9449787729118954E-8</v>
      </c>
      <c r="BS21" s="5">
        <v>6.2741250739093361E-10</v>
      </c>
      <c r="BT21" s="5">
        <f t="shared" si="34"/>
        <v>2.0077200236509889E-8</v>
      </c>
      <c r="BU21" s="5">
        <v>6.2741250739093361E-10</v>
      </c>
      <c r="BV21" s="5">
        <f t="shared" si="35"/>
        <v>2.0704612743900824E-8</v>
      </c>
      <c r="BW21" s="5">
        <v>6.2741250739093361E-10</v>
      </c>
      <c r="BX21" s="5">
        <f t="shared" si="36"/>
        <v>2.1332025251291759E-8</v>
      </c>
      <c r="BY21" s="5">
        <v>6.2741250739093361E-10</v>
      </c>
      <c r="BZ21" s="5">
        <f t="shared" si="37"/>
        <v>2.1959437758682695E-8</v>
      </c>
      <c r="CA21" s="5">
        <v>6.2741250739093361E-10</v>
      </c>
      <c r="CB21" s="5">
        <f t="shared" si="38"/>
        <v>2.258685026607363E-8</v>
      </c>
      <c r="CC21" s="5">
        <v>6.2741250739093361E-10</v>
      </c>
      <c r="CD21" s="5">
        <f t="shared" si="39"/>
        <v>2.3214262773464565E-8</v>
      </c>
      <c r="CE21" s="5">
        <v>6.2741250739093361E-10</v>
      </c>
      <c r="CF21" s="5">
        <f t="shared" si="40"/>
        <v>2.38416752808555E-8</v>
      </c>
      <c r="CG21" s="5">
        <v>6.2741250739093361E-10</v>
      </c>
      <c r="CH21" s="5">
        <f t="shared" si="41"/>
        <v>2.4469087788246436E-8</v>
      </c>
      <c r="CI21" s="5">
        <v>6.2741250739093361E-10</v>
      </c>
      <c r="CJ21" s="5">
        <f t="shared" si="42"/>
        <v>2.5096500295637371E-8</v>
      </c>
      <c r="CK21" s="5">
        <v>6.2741250739093361E-10</v>
      </c>
      <c r="CL21" s="5">
        <f t="shared" si="43"/>
        <v>2.5723912803028306E-8</v>
      </c>
      <c r="CM21" s="5">
        <v>6.2741250739093361E-10</v>
      </c>
      <c r="CN21" s="5">
        <f t="shared" si="44"/>
        <v>2.6351325310419241E-8</v>
      </c>
      <c r="CP21" s="138">
        <f t="shared" si="45"/>
        <v>1.505790017738241E-8</v>
      </c>
      <c r="CQ21" s="138">
        <f t="shared" si="46"/>
        <v>7.5289500886912199E-9</v>
      </c>
      <c r="CR21" s="138">
        <f t="shared" si="47"/>
        <v>2.258685026607363E-8</v>
      </c>
    </row>
    <row r="22" spans="1:96" s="5" customFormat="1" x14ac:dyDescent="0.2">
      <c r="A22" s="109" t="s">
        <v>84</v>
      </c>
      <c r="B22" s="109"/>
      <c r="C22" s="109"/>
      <c r="D22" s="109"/>
      <c r="E22" s="109"/>
      <c r="F22" s="109"/>
      <c r="G22" s="109"/>
      <c r="H22" s="6">
        <f>SUBTOTAL(9,H12:H21)</f>
        <v>-2766707462.0499997</v>
      </c>
      <c r="I22" s="6">
        <f t="shared" ref="I22:BT22" si="51">SUBTOTAL(9,I12:I21)</f>
        <v>-19064414.797906384</v>
      </c>
      <c r="J22" s="6">
        <f t="shared" si="51"/>
        <v>-2785771876.8479061</v>
      </c>
      <c r="K22" s="6">
        <f t="shared" si="51"/>
        <v>-19080873.075970288</v>
      </c>
      <c r="L22" s="6">
        <f t="shared" si="51"/>
        <v>-2804852749.9238768</v>
      </c>
      <c r="M22" s="6">
        <f t="shared" si="51"/>
        <v>-19088294.74374111</v>
      </c>
      <c r="N22" s="6">
        <f t="shared" si="51"/>
        <v>-2823941044.6676178</v>
      </c>
      <c r="O22" s="6">
        <f t="shared" si="51"/>
        <v>-19097604.91819131</v>
      </c>
      <c r="P22" s="6">
        <f t="shared" si="51"/>
        <v>-2843038649.5858088</v>
      </c>
      <c r="Q22" s="6">
        <f t="shared" si="51"/>
        <v>-19132825.854238588</v>
      </c>
      <c r="R22" s="6">
        <f t="shared" si="51"/>
        <v>-2862171475.4400473</v>
      </c>
      <c r="S22" s="6">
        <f t="shared" si="51"/>
        <v>-19191536.76411736</v>
      </c>
      <c r="T22" s="6">
        <f t="shared" si="51"/>
        <v>-2881363012.2041645</v>
      </c>
      <c r="U22" s="6">
        <f t="shared" si="51"/>
        <v>-19219811.925616901</v>
      </c>
      <c r="V22" s="6">
        <f t="shared" si="51"/>
        <v>-2900582824.1297817</v>
      </c>
      <c r="W22" s="6">
        <f t="shared" si="51"/>
        <v>-19213141.678949691</v>
      </c>
      <c r="X22" s="6">
        <f t="shared" si="51"/>
        <v>-2919795965.8087311</v>
      </c>
      <c r="Y22" s="6">
        <f t="shared" si="51"/>
        <v>-19222434.3584853</v>
      </c>
      <c r="Z22" s="6">
        <f t="shared" si="51"/>
        <v>-2939018400.1672168</v>
      </c>
      <c r="AA22" s="6">
        <f t="shared" si="51"/>
        <v>-19266887.228001453</v>
      </c>
      <c r="AB22" s="6">
        <f t="shared" si="51"/>
        <v>-2958285287.3952174</v>
      </c>
      <c r="AC22" s="6">
        <f t="shared" si="51"/>
        <v>-19299567.282358374</v>
      </c>
      <c r="AD22" s="6">
        <f t="shared" si="51"/>
        <v>-2977584854.6775756</v>
      </c>
      <c r="AE22" s="6">
        <f t="shared" si="51"/>
        <v>-19303635.933428895</v>
      </c>
      <c r="AF22" s="6">
        <f t="shared" si="51"/>
        <v>-2996888490.6110053</v>
      </c>
      <c r="AG22" s="6">
        <f t="shared" si="51"/>
        <v>-19302593.553891491</v>
      </c>
      <c r="AH22" s="6">
        <f t="shared" si="51"/>
        <v>-3016191084.1648965</v>
      </c>
      <c r="AI22" s="6">
        <f t="shared" si="51"/>
        <v>-19294454.7511249</v>
      </c>
      <c r="AJ22" s="6">
        <f t="shared" si="51"/>
        <v>-3035485538.9160218</v>
      </c>
      <c r="AK22" s="6">
        <f t="shared" si="51"/>
        <v>-19286759.96897734</v>
      </c>
      <c r="AL22" s="6">
        <f t="shared" si="51"/>
        <v>-3054772298.8849988</v>
      </c>
      <c r="AM22" s="6">
        <f t="shared" si="51"/>
        <v>-19287257.86643897</v>
      </c>
      <c r="AN22" s="6">
        <f t="shared" si="51"/>
        <v>-3074059556.7514377</v>
      </c>
      <c r="AO22" s="6">
        <f t="shared" si="51"/>
        <v>-19303773.833419494</v>
      </c>
      <c r="AP22" s="6">
        <f t="shared" si="51"/>
        <v>-3093363330.5848575</v>
      </c>
      <c r="AQ22" s="6">
        <f t="shared" si="51"/>
        <v>-19361603.453773532</v>
      </c>
      <c r="AR22" s="6">
        <f t="shared" si="51"/>
        <v>-3112724934.0386305</v>
      </c>
      <c r="AS22" s="6">
        <f t="shared" si="51"/>
        <v>-19403142.12582361</v>
      </c>
      <c r="AT22" s="6">
        <f t="shared" si="51"/>
        <v>-3132128076.1644545</v>
      </c>
      <c r="AU22" s="6">
        <f t="shared" si="51"/>
        <v>-19395362.540305529</v>
      </c>
      <c r="AV22" s="6">
        <f t="shared" si="51"/>
        <v>-3151523438.7047601</v>
      </c>
      <c r="AW22" s="6">
        <f t="shared" si="51"/>
        <v>-19394070.405688748</v>
      </c>
      <c r="AX22" s="6">
        <f t="shared" si="51"/>
        <v>-3170917509.1104488</v>
      </c>
      <c r="AY22" s="6">
        <f t="shared" si="51"/>
        <v>-19449848.334623814</v>
      </c>
      <c r="AZ22" s="6">
        <f t="shared" si="51"/>
        <v>-3190367357.4450731</v>
      </c>
      <c r="BA22" s="6">
        <f t="shared" si="51"/>
        <v>-19500318.219978333</v>
      </c>
      <c r="BB22" s="6">
        <f t="shared" si="51"/>
        <v>-3209867675.6650515</v>
      </c>
      <c r="BC22" s="6">
        <f t="shared" si="51"/>
        <v>-19502726.608874135</v>
      </c>
      <c r="BD22" s="6">
        <f t="shared" si="51"/>
        <v>-3229370402.2739248</v>
      </c>
      <c r="BE22" s="6">
        <f t="shared" si="51"/>
        <v>-19505253.741388932</v>
      </c>
      <c r="BF22" s="6">
        <f t="shared" si="51"/>
        <v>-3248875656.0153141</v>
      </c>
      <c r="BG22" s="6">
        <f t="shared" si="51"/>
        <v>-19498803.327599525</v>
      </c>
      <c r="BH22" s="6">
        <f t="shared" si="51"/>
        <v>-3268374459.3429136</v>
      </c>
      <c r="BI22" s="6">
        <f t="shared" si="51"/>
        <v>-19491422.841954511</v>
      </c>
      <c r="BJ22" s="6">
        <f t="shared" si="51"/>
        <v>-3287865882.1848679</v>
      </c>
      <c r="BK22" s="6">
        <f t="shared" si="51"/>
        <v>-19485994.167878069</v>
      </c>
      <c r="BL22" s="6">
        <f t="shared" si="51"/>
        <v>-3307351876.3527465</v>
      </c>
      <c r="BM22" s="6">
        <f t="shared" si="51"/>
        <v>-19483798.904576983</v>
      </c>
      <c r="BN22" s="6">
        <f t="shared" si="51"/>
        <v>-3326835675.2573228</v>
      </c>
      <c r="BO22" s="6">
        <f t="shared" si="51"/>
        <v>-19491438.555011742</v>
      </c>
      <c r="BP22" s="6">
        <f t="shared" si="51"/>
        <v>-3346327113.8123345</v>
      </c>
      <c r="BQ22" s="6">
        <f t="shared" si="51"/>
        <v>-19495352.845137078</v>
      </c>
      <c r="BR22" s="6">
        <f t="shared" si="51"/>
        <v>-3365822466.6574726</v>
      </c>
      <c r="BS22" s="6">
        <f t="shared" si="51"/>
        <v>-19487455.687456477</v>
      </c>
      <c r="BT22" s="6">
        <f t="shared" si="51"/>
        <v>-3385309922.3449287</v>
      </c>
      <c r="BU22" s="6">
        <f t="shared" ref="BU22:CN22" si="52">SUBTOTAL(9,BU12:BU21)</f>
        <v>-19479558.529775873</v>
      </c>
      <c r="BV22" s="6">
        <f t="shared" si="52"/>
        <v>-3404789480.8747053</v>
      </c>
      <c r="BW22" s="6">
        <f t="shared" si="52"/>
        <v>-19473010.259597659</v>
      </c>
      <c r="BX22" s="6">
        <f t="shared" si="52"/>
        <v>-3424262491.1343026</v>
      </c>
      <c r="BY22" s="6">
        <f t="shared" si="52"/>
        <v>-19469113.8101927</v>
      </c>
      <c r="BZ22" s="6">
        <f t="shared" si="52"/>
        <v>-3443731604.9444952</v>
      </c>
      <c r="CA22" s="6">
        <f t="shared" si="52"/>
        <v>-19467269.964424979</v>
      </c>
      <c r="CB22" s="6">
        <f t="shared" si="52"/>
        <v>-3463198874.9089203</v>
      </c>
      <c r="CC22" s="6">
        <f t="shared" si="52"/>
        <v>-19464334.027325697</v>
      </c>
      <c r="CD22" s="6">
        <f t="shared" si="52"/>
        <v>-3482663208.9362459</v>
      </c>
      <c r="CE22" s="6">
        <f t="shared" si="52"/>
        <v>-19458230.942161005</v>
      </c>
      <c r="CF22" s="6">
        <f t="shared" si="52"/>
        <v>-3502121439.8784065</v>
      </c>
      <c r="CG22" s="6">
        <f t="shared" si="52"/>
        <v>-19450784.456237957</v>
      </c>
      <c r="CH22" s="6">
        <f t="shared" si="52"/>
        <v>-3521572224.3346443</v>
      </c>
      <c r="CI22" s="6">
        <f t="shared" si="52"/>
        <v>-19445523.138433971</v>
      </c>
      <c r="CJ22" s="6">
        <f t="shared" si="52"/>
        <v>-3541017747.4730783</v>
      </c>
      <c r="CK22" s="6">
        <f t="shared" si="52"/>
        <v>-19447284.44157391</v>
      </c>
      <c r="CL22" s="6">
        <f t="shared" si="52"/>
        <v>-3560465031.9146528</v>
      </c>
      <c r="CM22" s="6">
        <f t="shared" si="52"/>
        <v>-19533178.723990057</v>
      </c>
      <c r="CN22" s="6">
        <f t="shared" si="52"/>
        <v>-3579998210.6386428</v>
      </c>
      <c r="CP22" s="139">
        <f>SUBTOTAL(9,CP12:CP21)</f>
        <v>-3229417002.7035303</v>
      </c>
      <c r="CQ22" s="139">
        <f>SUBTOTAL(9,CQ12:CQ21)</f>
        <v>-233759426.93208179</v>
      </c>
      <c r="CR22" s="139">
        <f>SUBTOTAL(9,CR12:CR21)</f>
        <v>-3463176429.6356115</v>
      </c>
    </row>
    <row r="23" spans="1:96" s="5" customFormat="1" x14ac:dyDescent="0.2">
      <c r="A23" s="109"/>
      <c r="B23" s="109"/>
      <c r="C23" s="109"/>
      <c r="D23" s="109"/>
      <c r="E23" s="109"/>
      <c r="F23" s="109"/>
      <c r="G23" s="109"/>
      <c r="CP23" s="138"/>
      <c r="CQ23" s="138"/>
      <c r="CR23" s="138"/>
    </row>
    <row r="24" spans="1:96" s="5" customFormat="1" x14ac:dyDescent="0.2">
      <c r="A24" s="123" t="s">
        <v>85</v>
      </c>
      <c r="B24" s="109"/>
      <c r="C24" s="109"/>
      <c r="D24" s="109"/>
      <c r="E24" s="109"/>
      <c r="F24" s="109"/>
      <c r="G24" s="109"/>
      <c r="CP24" s="138"/>
      <c r="CQ24" s="138"/>
      <c r="CR24" s="138"/>
    </row>
    <row r="25" spans="1:96" s="5" customFormat="1" x14ac:dyDescent="0.2">
      <c r="A25" s="109" t="s">
        <v>80</v>
      </c>
      <c r="B25" s="109" t="str">
        <f t="shared" ref="B25:B27" si="53">C25</f>
        <v>SG-U</v>
      </c>
      <c r="C25" s="109" t="s">
        <v>22</v>
      </c>
      <c r="D25" s="109" t="s">
        <v>77</v>
      </c>
      <c r="E25" s="109" t="s">
        <v>86</v>
      </c>
      <c r="F25" s="109" t="str">
        <f>D25&amp;E25&amp;C25</f>
        <v>DHYDPSG-U</v>
      </c>
      <c r="G25" s="109" t="str">
        <f>E25&amp;C25</f>
        <v>HYDPSG-U</v>
      </c>
      <c r="H25" s="5">
        <v>-101195552.98999999</v>
      </c>
      <c r="I25" s="5">
        <v>-593635.52316957968</v>
      </c>
      <c r="J25" s="5">
        <f t="shared" ref="J25:J27" si="54">H25+I25</f>
        <v>-101789188.51316957</v>
      </c>
      <c r="K25" s="5">
        <v>-595467.09314556071</v>
      </c>
      <c r="L25" s="5">
        <f t="shared" ref="L25:L27" si="55">J25+K25</f>
        <v>-102384655.60631514</v>
      </c>
      <c r="M25" s="5">
        <v>-601303.7507056077</v>
      </c>
      <c r="N25" s="5">
        <f t="shared" ref="N25:N27" si="56">L25+M25</f>
        <v>-102985959.35702075</v>
      </c>
      <c r="O25" s="5">
        <v>-607384.53289467492</v>
      </c>
      <c r="P25" s="5">
        <f t="shared" ref="P25:P27" si="57">N25+O25</f>
        <v>-103593343.88991542</v>
      </c>
      <c r="Q25" s="5">
        <v>-609595.99695988419</v>
      </c>
      <c r="R25" s="5">
        <f t="shared" ref="R25:R27" si="58">P25+Q25</f>
        <v>-104202939.8868753</v>
      </c>
      <c r="S25" s="5">
        <v>-610395.27282367321</v>
      </c>
      <c r="T25" s="5">
        <f t="shared" ref="T25:T27" si="59">R25+S25</f>
        <v>-104813335.15969898</v>
      </c>
      <c r="U25" s="5">
        <v>-609817.36074414919</v>
      </c>
      <c r="V25" s="5">
        <f t="shared" ref="V25:V27" si="60">T25+U25</f>
        <v>-105423152.52044313</v>
      </c>
      <c r="W25" s="5">
        <v>-609270.79526609834</v>
      </c>
      <c r="X25" s="5">
        <f t="shared" ref="X25:X27" si="61">V25+W25</f>
        <v>-106032423.31570922</v>
      </c>
      <c r="Y25" s="5">
        <v>-608724.22978804749</v>
      </c>
      <c r="Z25" s="5">
        <f t="shared" ref="Z25:Z27" si="62">X25+Y25</f>
        <v>-106641147.54549727</v>
      </c>
      <c r="AA25" s="5">
        <v>-608177.66430999665</v>
      </c>
      <c r="AB25" s="5">
        <f t="shared" ref="AB25:AB27" si="63">Z25+AA25</f>
        <v>-107249325.20980726</v>
      </c>
      <c r="AC25" s="5">
        <v>-607631.0988319458</v>
      </c>
      <c r="AD25" s="5">
        <f t="shared" ref="AD25:AD27" si="64">AB25+AC25</f>
        <v>-107856956.30863921</v>
      </c>
      <c r="AE25" s="5">
        <v>-607084.53335389518</v>
      </c>
      <c r="AF25" s="5">
        <f t="shared" ref="AF25:AF27" si="65">AD25+AE25</f>
        <v>-108464040.84199311</v>
      </c>
      <c r="AG25" s="5">
        <v>-606537.96787584433</v>
      </c>
      <c r="AH25" s="5">
        <f t="shared" ref="AH25:AH27" si="66">AF25+AG25</f>
        <v>-109070578.80986895</v>
      </c>
      <c r="AI25" s="5">
        <v>-605991.40239779348</v>
      </c>
      <c r="AJ25" s="5">
        <f t="shared" ref="AJ25:AJ27" si="67">AH25+AI25</f>
        <v>-109676570.21226674</v>
      </c>
      <c r="AK25" s="5">
        <v>-605444.83691974264</v>
      </c>
      <c r="AL25" s="5">
        <f t="shared" ref="AL25:AL27" si="68">AJ25+AK25</f>
        <v>-110282015.04918648</v>
      </c>
      <c r="AM25" s="5">
        <v>-617764.14902522019</v>
      </c>
      <c r="AN25" s="5">
        <f t="shared" ref="AN25:AN27" si="69">AL25+AM25</f>
        <v>-110899779.1982117</v>
      </c>
      <c r="AO25" s="5">
        <v>-642633.96153870807</v>
      </c>
      <c r="AP25" s="5">
        <f t="shared" ref="AP25:AP27" si="70">AN25+AO25</f>
        <v>-111542413.1597504</v>
      </c>
      <c r="AQ25" s="5">
        <v>-668360.77274501743</v>
      </c>
      <c r="AR25" s="5">
        <f t="shared" ref="AR25:AR27" si="71">AP25+AQ25</f>
        <v>-112210773.93249542</v>
      </c>
      <c r="AS25" s="5">
        <v>-681537.08354331576</v>
      </c>
      <c r="AT25" s="5">
        <f t="shared" ref="AT25:AT27" si="72">AR25+AS25</f>
        <v>-112892311.01603873</v>
      </c>
      <c r="AU25" s="5">
        <v>-680990.51806526491</v>
      </c>
      <c r="AV25" s="5">
        <f t="shared" ref="AV25:AV27" si="73">AT25+AU25</f>
        <v>-113573301.53410399</v>
      </c>
      <c r="AW25" s="5">
        <v>-680443.95258721407</v>
      </c>
      <c r="AX25" s="5">
        <f t="shared" ref="AX25:AX27" si="74">AV25+AW25</f>
        <v>-114253745.48669121</v>
      </c>
      <c r="AY25" s="5">
        <v>-679897.38710916345</v>
      </c>
      <c r="AZ25" s="5">
        <f t="shared" ref="AZ25:AZ27" si="75">AX25+AY25</f>
        <v>-114933642.87380037</v>
      </c>
      <c r="BA25" s="5">
        <v>-679350.82163111237</v>
      </c>
      <c r="BB25" s="5">
        <f t="shared" ref="BB25:BB27" si="76">AZ25+BA25</f>
        <v>-115612993.69543149</v>
      </c>
      <c r="BC25" s="5">
        <v>-685196.15167139075</v>
      </c>
      <c r="BD25" s="5">
        <f t="shared" ref="BD25:BD27" si="77">BB25+BC25</f>
        <v>-116298189.84710288</v>
      </c>
      <c r="BE25" s="5">
        <v>-691041.48171166936</v>
      </c>
      <c r="BF25" s="5">
        <f t="shared" ref="BF25:BF27" si="78">BD25+BE25</f>
        <v>-116989231.32881455</v>
      </c>
      <c r="BG25" s="5">
        <v>-690494.91623361851</v>
      </c>
      <c r="BH25" s="5">
        <f t="shared" ref="BH25:BH27" si="79">BF25+BG25</f>
        <v>-117679726.24504817</v>
      </c>
      <c r="BI25" s="5">
        <v>-698383.25074679474</v>
      </c>
      <c r="BJ25" s="5">
        <f t="shared" ref="BJ25:BJ27" si="80">BH25+BI25</f>
        <v>-118378109.49579497</v>
      </c>
      <c r="BK25" s="5">
        <v>-707694.30645375862</v>
      </c>
      <c r="BL25" s="5">
        <f t="shared" ref="BL25:BL27" si="81">BJ25+BK25</f>
        <v>-119085803.80224873</v>
      </c>
      <c r="BM25" s="5">
        <v>-733928.18828878808</v>
      </c>
      <c r="BN25" s="5">
        <f t="shared" ref="BN25:BN27" si="82">BL25+BM25</f>
        <v>-119819731.99053752</v>
      </c>
      <c r="BO25" s="5">
        <v>-762828.82395516685</v>
      </c>
      <c r="BP25" s="5">
        <f t="shared" ref="BP25:BP27" si="83">BN25+BO25</f>
        <v>-120582560.81449269</v>
      </c>
      <c r="BQ25" s="5">
        <v>-766371.73350225319</v>
      </c>
      <c r="BR25" s="5">
        <f t="shared" ref="BR25:BR27" si="84">BP25+BQ25</f>
        <v>-121348932.54799494</v>
      </c>
      <c r="BS25" s="5">
        <v>-765825.16802420258</v>
      </c>
      <c r="BT25" s="5">
        <f t="shared" ref="BT25:BT27" si="85">BR25+BS25</f>
        <v>-122114757.71601914</v>
      </c>
      <c r="BU25" s="5">
        <v>-765278.60254615173</v>
      </c>
      <c r="BV25" s="5">
        <f t="shared" ref="BV25:BV27" si="86">BT25+BU25</f>
        <v>-122880036.31856529</v>
      </c>
      <c r="BW25" s="5">
        <v>-764732.03706810088</v>
      </c>
      <c r="BX25" s="5">
        <f t="shared" ref="BX25:BX27" si="87">BV25+BW25</f>
        <v>-123644768.35563339</v>
      </c>
      <c r="BY25" s="5">
        <v>-769496.52129483107</v>
      </c>
      <c r="BZ25" s="5">
        <f t="shared" ref="BZ25:BZ27" si="88">BX25+BY25</f>
        <v>-124414264.87692823</v>
      </c>
      <c r="CA25" s="5">
        <v>-774261.00552156148</v>
      </c>
      <c r="CB25" s="5">
        <f t="shared" ref="CB25:CB27" si="89">BZ25+CA25</f>
        <v>-125188525.88244979</v>
      </c>
      <c r="CC25" s="5">
        <v>-773714.44004351064</v>
      </c>
      <c r="CD25" s="5">
        <f t="shared" ref="CD25:CD27" si="90">CB25+CC25</f>
        <v>-125962240.3224933</v>
      </c>
      <c r="CE25" s="5">
        <v>-773167.87456546002</v>
      </c>
      <c r="CF25" s="5">
        <f t="shared" ref="CF25:CF27" si="91">CD25+CE25</f>
        <v>-126735408.19705877</v>
      </c>
      <c r="CG25" s="5">
        <v>-772621.30908740894</v>
      </c>
      <c r="CH25" s="5">
        <f t="shared" ref="CH25:CH27" si="92">CF25+CG25</f>
        <v>-127508029.50614618</v>
      </c>
      <c r="CI25" s="5">
        <v>-772229.63481316133</v>
      </c>
      <c r="CJ25" s="5">
        <f t="shared" ref="CJ25:CJ27" si="93">CH25+CI25</f>
        <v>-128280259.14095934</v>
      </c>
      <c r="CK25" s="5">
        <v>-789969.41545649664</v>
      </c>
      <c r="CL25" s="5">
        <f t="shared" ref="CL25:CL27" si="94">CJ25+CK25</f>
        <v>-129070228.55641584</v>
      </c>
      <c r="CM25" s="5">
        <v>-816388.88248938974</v>
      </c>
      <c r="CN25" s="5">
        <f t="shared" ref="CN25:CN27" si="95">CL25+CM25</f>
        <v>-129886617.43890522</v>
      </c>
      <c r="CP25" s="138">
        <f t="shared" ref="CP25:CP27" si="96">(AR25+BP25+2*SUM(AT25,AV25,AX25,AZ25,BB25,BD25,BF25,BH25,BJ25,BL25,BN25,))/24</f>
        <v>-116326121.22409225</v>
      </c>
      <c r="CQ25" s="138">
        <f t="shared" ref="CQ25:CQ27" si="97">CR25-CP25</f>
        <v>-8872382.1548546702</v>
      </c>
      <c r="CR25" s="138">
        <f t="shared" ref="CR25:CR27" si="98">(BP25+CN25+2*SUM(BR25,BT25,BV25,BX25,BZ25,CB25,CD25,CF25,CH25,CJ25,CL25,))/24</f>
        <v>-125198503.37894692</v>
      </c>
    </row>
    <row r="26" spans="1:96" s="5" customFormat="1" x14ac:dyDescent="0.2">
      <c r="A26" s="109" t="s">
        <v>80</v>
      </c>
      <c r="B26" s="109" t="str">
        <f t="shared" si="53"/>
        <v>SG-P</v>
      </c>
      <c r="C26" s="109" t="s">
        <v>21</v>
      </c>
      <c r="D26" s="109" t="s">
        <v>77</v>
      </c>
      <c r="E26" s="109" t="s">
        <v>86</v>
      </c>
      <c r="F26" s="109" t="str">
        <f>D26&amp;E26&amp;C26</f>
        <v>DHYDPSG-P</v>
      </c>
      <c r="G26" s="109" t="str">
        <f>E26&amp;C26</f>
        <v>HYDPSG-P</v>
      </c>
      <c r="H26" s="5">
        <v>-329226891.47999996</v>
      </c>
      <c r="I26" s="5">
        <v>-1413598.5428790362</v>
      </c>
      <c r="J26" s="5">
        <f t="shared" si="54"/>
        <v>-330640490.022879</v>
      </c>
      <c r="K26" s="5">
        <v>-1406403.8761002021</v>
      </c>
      <c r="L26" s="5">
        <f t="shared" si="55"/>
        <v>-332046893.89897919</v>
      </c>
      <c r="M26" s="5">
        <v>-1427239.4556428199</v>
      </c>
      <c r="N26" s="5">
        <f t="shared" si="56"/>
        <v>-333474133.35462201</v>
      </c>
      <c r="O26" s="5">
        <v>-1431211.1783649048</v>
      </c>
      <c r="P26" s="5">
        <f t="shared" si="57"/>
        <v>-334905344.53298694</v>
      </c>
      <c r="Q26" s="5">
        <v>-1234740.6929800934</v>
      </c>
      <c r="R26" s="5">
        <f t="shared" si="58"/>
        <v>-336140085.22596705</v>
      </c>
      <c r="S26" s="5">
        <v>-1437235.3876731098</v>
      </c>
      <c r="T26" s="5">
        <f t="shared" si="59"/>
        <v>-337577320.61364019</v>
      </c>
      <c r="U26" s="5">
        <v>-1440716.3096185522</v>
      </c>
      <c r="V26" s="5">
        <f t="shared" si="60"/>
        <v>-339018036.92325872</v>
      </c>
      <c r="W26" s="5">
        <v>-1440044.6421477972</v>
      </c>
      <c r="X26" s="5">
        <f t="shared" si="61"/>
        <v>-340458081.5654065</v>
      </c>
      <c r="Y26" s="5">
        <v>-1439324.887725288</v>
      </c>
      <c r="Z26" s="5">
        <f t="shared" si="62"/>
        <v>-341897406.45313179</v>
      </c>
      <c r="AA26" s="5">
        <v>-1439509.9157187343</v>
      </c>
      <c r="AB26" s="5">
        <f t="shared" si="63"/>
        <v>-343336916.36885053</v>
      </c>
      <c r="AC26" s="5">
        <v>-1440076.001649214</v>
      </c>
      <c r="AD26" s="5">
        <f t="shared" si="64"/>
        <v>-344776992.37049973</v>
      </c>
      <c r="AE26" s="5">
        <v>-1440418.7877932824</v>
      </c>
      <c r="AF26" s="5">
        <f t="shared" si="65"/>
        <v>-346217411.15829301</v>
      </c>
      <c r="AG26" s="5">
        <v>-1440380.5160003165</v>
      </c>
      <c r="AH26" s="5">
        <f t="shared" si="66"/>
        <v>-347657791.67429334</v>
      </c>
      <c r="AI26" s="5">
        <v>-1439660.7615778074</v>
      </c>
      <c r="AJ26" s="5">
        <f t="shared" si="67"/>
        <v>-349097452.43587112</v>
      </c>
      <c r="AK26" s="5">
        <v>-1438941.0071552987</v>
      </c>
      <c r="AL26" s="5">
        <f t="shared" si="68"/>
        <v>-350536393.44302642</v>
      </c>
      <c r="AM26" s="5">
        <v>-1438474.7408676175</v>
      </c>
      <c r="AN26" s="5">
        <f t="shared" si="69"/>
        <v>-351974868.18389404</v>
      </c>
      <c r="AO26" s="5">
        <v>-1440642.2336173486</v>
      </c>
      <c r="AP26" s="5">
        <f t="shared" si="70"/>
        <v>-353415510.4175114</v>
      </c>
      <c r="AQ26" s="5">
        <v>-1492166.065973666</v>
      </c>
      <c r="AR26" s="5">
        <f t="shared" si="71"/>
        <v>-354907676.48348504</v>
      </c>
      <c r="AS26" s="5">
        <v>-1541056.1392925717</v>
      </c>
      <c r="AT26" s="5">
        <f t="shared" si="72"/>
        <v>-356448732.62277764</v>
      </c>
      <c r="AU26" s="5">
        <v>-1540336.3848700626</v>
      </c>
      <c r="AV26" s="5">
        <f t="shared" si="73"/>
        <v>-357989069.00764769</v>
      </c>
      <c r="AW26" s="5">
        <v>-1539616.6304475535</v>
      </c>
      <c r="AX26" s="5">
        <f t="shared" si="74"/>
        <v>-359528685.63809526</v>
      </c>
      <c r="AY26" s="5">
        <v>-1542981.5768435402</v>
      </c>
      <c r="AZ26" s="5">
        <f t="shared" si="75"/>
        <v>-361071667.21493882</v>
      </c>
      <c r="BA26" s="5">
        <v>-1546346.5232395264</v>
      </c>
      <c r="BB26" s="5">
        <f t="shared" si="76"/>
        <v>-362618013.73817837</v>
      </c>
      <c r="BC26" s="5">
        <v>-1548772.7615328105</v>
      </c>
      <c r="BD26" s="5">
        <f t="shared" si="77"/>
        <v>-364166786.49971116</v>
      </c>
      <c r="BE26" s="5">
        <v>-1551198.9998260941</v>
      </c>
      <c r="BF26" s="5">
        <f t="shared" si="78"/>
        <v>-365717985.49953723</v>
      </c>
      <c r="BG26" s="5">
        <v>-1550479.245403585</v>
      </c>
      <c r="BH26" s="5">
        <f t="shared" si="79"/>
        <v>-367268464.74494082</v>
      </c>
      <c r="BI26" s="5">
        <v>-1555474.5407458916</v>
      </c>
      <c r="BJ26" s="5">
        <f t="shared" si="80"/>
        <v>-368823939.28568673</v>
      </c>
      <c r="BK26" s="5">
        <v>-1561631.2268518442</v>
      </c>
      <c r="BL26" s="5">
        <f t="shared" si="81"/>
        <v>-370385570.51253855</v>
      </c>
      <c r="BM26" s="5">
        <v>-1562286.9955855613</v>
      </c>
      <c r="BN26" s="5">
        <f t="shared" si="82"/>
        <v>-371947857.50812411</v>
      </c>
      <c r="BO26" s="5">
        <v>-1564694.2879044693</v>
      </c>
      <c r="BP26" s="5">
        <f t="shared" si="83"/>
        <v>-373512551.79602855</v>
      </c>
      <c r="BQ26" s="5">
        <v>-1566887.4478307976</v>
      </c>
      <c r="BR26" s="5">
        <f t="shared" si="84"/>
        <v>-375079439.24385935</v>
      </c>
      <c r="BS26" s="5">
        <v>-1566776.1553384345</v>
      </c>
      <c r="BT26" s="5">
        <f t="shared" si="85"/>
        <v>-376646215.39919776</v>
      </c>
      <c r="BU26" s="5">
        <v>-1566664.8628460709</v>
      </c>
      <c r="BV26" s="5">
        <f t="shared" si="86"/>
        <v>-378212880.26204383</v>
      </c>
      <c r="BW26" s="5">
        <v>-1565945.1084235618</v>
      </c>
      <c r="BX26" s="5">
        <f t="shared" si="87"/>
        <v>-379778825.37046742</v>
      </c>
      <c r="BY26" s="5">
        <v>-1565252.4144996349</v>
      </c>
      <c r="BZ26" s="5">
        <f t="shared" si="88"/>
        <v>-381344077.78496706</v>
      </c>
      <c r="CA26" s="5">
        <v>-1564654.8739435682</v>
      </c>
      <c r="CB26" s="5">
        <f t="shared" si="89"/>
        <v>-382908732.65891063</v>
      </c>
      <c r="CC26" s="5">
        <v>-1564030.2728889193</v>
      </c>
      <c r="CD26" s="5">
        <f t="shared" si="90"/>
        <v>-384472762.93179953</v>
      </c>
      <c r="CE26" s="5">
        <v>-1563310.5184664102</v>
      </c>
      <c r="CF26" s="5">
        <f t="shared" si="91"/>
        <v>-386036073.45026594</v>
      </c>
      <c r="CG26" s="5">
        <v>-1562590.7640439016</v>
      </c>
      <c r="CH26" s="5">
        <f t="shared" si="92"/>
        <v>-387598664.21430987</v>
      </c>
      <c r="CI26" s="5">
        <v>-1561871.0096213925</v>
      </c>
      <c r="CJ26" s="5">
        <f t="shared" si="93"/>
        <v>-389160535.22393125</v>
      </c>
      <c r="CK26" s="5">
        <v>-1561256.9868178824</v>
      </c>
      <c r="CL26" s="5">
        <f t="shared" si="94"/>
        <v>-390721792.21074915</v>
      </c>
      <c r="CM26" s="5">
        <v>-1560734.7482957896</v>
      </c>
      <c r="CN26" s="5">
        <f t="shared" si="95"/>
        <v>-392282526.95904493</v>
      </c>
      <c r="CP26" s="138">
        <f t="shared" si="96"/>
        <v>-364181407.20099443</v>
      </c>
      <c r="CQ26" s="138">
        <f t="shared" si="97"/>
        <v>-18723387.643008769</v>
      </c>
      <c r="CR26" s="138">
        <f t="shared" si="98"/>
        <v>-382904794.8440032</v>
      </c>
    </row>
    <row r="27" spans="1:96" s="5" customFormat="1" x14ac:dyDescent="0.2">
      <c r="A27" s="109" t="s">
        <v>87</v>
      </c>
      <c r="B27" s="109" t="str">
        <f t="shared" si="53"/>
        <v>SG-P</v>
      </c>
      <c r="C27" s="109" t="s">
        <v>21</v>
      </c>
      <c r="D27" s="109" t="s">
        <v>77</v>
      </c>
      <c r="E27" s="109" t="s">
        <v>88</v>
      </c>
      <c r="F27" s="109" t="str">
        <f>D27&amp;E27&amp;C27</f>
        <v>DHYDPKDSG-P</v>
      </c>
      <c r="G27" s="109" t="str">
        <f>E27&amp;C27</f>
        <v>HYDPKDSG-P</v>
      </c>
      <c r="H27" s="5">
        <v>-94309988.960000023</v>
      </c>
      <c r="I27" s="5">
        <v>0</v>
      </c>
      <c r="J27" s="5">
        <f t="shared" si="54"/>
        <v>-94309988.960000023</v>
      </c>
      <c r="K27" s="5">
        <v>0</v>
      </c>
      <c r="L27" s="5">
        <f t="shared" si="55"/>
        <v>-94309988.960000023</v>
      </c>
      <c r="M27" s="5">
        <v>0</v>
      </c>
      <c r="N27" s="5">
        <f t="shared" si="56"/>
        <v>-94309988.960000023</v>
      </c>
      <c r="O27" s="5">
        <v>0</v>
      </c>
      <c r="P27" s="5">
        <f t="shared" si="57"/>
        <v>-94309988.960000023</v>
      </c>
      <c r="Q27" s="5">
        <v>0</v>
      </c>
      <c r="R27" s="5">
        <f t="shared" si="58"/>
        <v>-94309988.960000023</v>
      </c>
      <c r="S27" s="5">
        <v>0</v>
      </c>
      <c r="T27" s="5">
        <f t="shared" si="59"/>
        <v>-94309988.960000023</v>
      </c>
      <c r="U27" s="5">
        <v>0</v>
      </c>
      <c r="V27" s="5">
        <f t="shared" si="60"/>
        <v>-94309988.960000023</v>
      </c>
      <c r="W27" s="5">
        <v>0</v>
      </c>
      <c r="X27" s="5">
        <f t="shared" si="61"/>
        <v>-94309988.960000023</v>
      </c>
      <c r="Y27" s="5">
        <v>0</v>
      </c>
      <c r="Z27" s="5">
        <f t="shared" si="62"/>
        <v>-94309988.960000023</v>
      </c>
      <c r="AA27" s="5">
        <v>0</v>
      </c>
      <c r="AB27" s="5">
        <f t="shared" si="63"/>
        <v>-94309988.960000023</v>
      </c>
      <c r="AC27" s="5">
        <v>0</v>
      </c>
      <c r="AD27" s="5">
        <f t="shared" si="64"/>
        <v>-94309988.960000023</v>
      </c>
      <c r="AE27" s="5">
        <v>0</v>
      </c>
      <c r="AF27" s="5">
        <f t="shared" si="65"/>
        <v>-94309988.960000023</v>
      </c>
      <c r="AG27" s="5">
        <v>0</v>
      </c>
      <c r="AH27" s="5">
        <f t="shared" si="66"/>
        <v>-94309988.960000023</v>
      </c>
      <c r="AI27" s="5">
        <v>0</v>
      </c>
      <c r="AJ27" s="5">
        <f t="shared" si="67"/>
        <v>-94309988.960000023</v>
      </c>
      <c r="AK27" s="5">
        <v>0</v>
      </c>
      <c r="AL27" s="5">
        <f t="shared" si="68"/>
        <v>-94309988.960000023</v>
      </c>
      <c r="AM27" s="5">
        <v>0</v>
      </c>
      <c r="AN27" s="5">
        <f t="shared" si="69"/>
        <v>-94309988.960000023</v>
      </c>
      <c r="AO27" s="5">
        <v>0</v>
      </c>
      <c r="AP27" s="5">
        <f t="shared" si="70"/>
        <v>-94309988.960000023</v>
      </c>
      <c r="AQ27" s="5">
        <v>0</v>
      </c>
      <c r="AR27" s="5">
        <f t="shared" si="71"/>
        <v>-94309988.960000023</v>
      </c>
      <c r="AS27" s="5">
        <v>0</v>
      </c>
      <c r="AT27" s="5">
        <f t="shared" si="72"/>
        <v>-94309988.960000023</v>
      </c>
      <c r="AU27" s="5">
        <v>0</v>
      </c>
      <c r="AV27" s="5">
        <f t="shared" si="73"/>
        <v>-94309988.960000023</v>
      </c>
      <c r="AW27" s="5">
        <v>0</v>
      </c>
      <c r="AX27" s="5">
        <f t="shared" si="74"/>
        <v>-94309988.960000023</v>
      </c>
      <c r="AY27" s="5">
        <v>0</v>
      </c>
      <c r="AZ27" s="5">
        <f t="shared" si="75"/>
        <v>-94309988.960000023</v>
      </c>
      <c r="BA27" s="5">
        <v>0</v>
      </c>
      <c r="BB27" s="5">
        <f t="shared" si="76"/>
        <v>-94309988.960000023</v>
      </c>
      <c r="BC27" s="5">
        <v>0</v>
      </c>
      <c r="BD27" s="5">
        <f t="shared" si="77"/>
        <v>-94309988.960000023</v>
      </c>
      <c r="BE27" s="5">
        <v>0</v>
      </c>
      <c r="BF27" s="5">
        <f t="shared" si="78"/>
        <v>-94309988.960000023</v>
      </c>
      <c r="BG27" s="5">
        <v>0</v>
      </c>
      <c r="BH27" s="5">
        <f t="shared" si="79"/>
        <v>-94309988.960000023</v>
      </c>
      <c r="BI27" s="5">
        <v>0</v>
      </c>
      <c r="BJ27" s="5">
        <f t="shared" si="80"/>
        <v>-94309988.960000023</v>
      </c>
      <c r="BK27" s="5">
        <v>0</v>
      </c>
      <c r="BL27" s="5">
        <f t="shared" si="81"/>
        <v>-94309988.960000023</v>
      </c>
      <c r="BM27" s="5">
        <v>0</v>
      </c>
      <c r="BN27" s="5">
        <f t="shared" si="82"/>
        <v>-94309988.960000023</v>
      </c>
      <c r="BO27" s="5">
        <v>0</v>
      </c>
      <c r="BP27" s="5">
        <f t="shared" si="83"/>
        <v>-94309988.960000023</v>
      </c>
      <c r="BQ27" s="5">
        <v>0</v>
      </c>
      <c r="BR27" s="5">
        <f t="shared" si="84"/>
        <v>-94309988.960000023</v>
      </c>
      <c r="BS27" s="5">
        <v>0</v>
      </c>
      <c r="BT27" s="5">
        <f t="shared" si="85"/>
        <v>-94309988.960000023</v>
      </c>
      <c r="BU27" s="5">
        <v>0</v>
      </c>
      <c r="BV27" s="5">
        <f t="shared" si="86"/>
        <v>-94309988.960000023</v>
      </c>
      <c r="BW27" s="5">
        <v>0</v>
      </c>
      <c r="BX27" s="5">
        <f t="shared" si="87"/>
        <v>-94309988.960000023</v>
      </c>
      <c r="BY27" s="5">
        <v>0</v>
      </c>
      <c r="BZ27" s="5">
        <f t="shared" si="88"/>
        <v>-94309988.960000023</v>
      </c>
      <c r="CA27" s="5">
        <v>0</v>
      </c>
      <c r="CB27" s="5">
        <f t="shared" si="89"/>
        <v>-94309988.960000023</v>
      </c>
      <c r="CC27" s="5">
        <v>0</v>
      </c>
      <c r="CD27" s="5">
        <f t="shared" si="90"/>
        <v>-94309988.960000023</v>
      </c>
      <c r="CE27" s="5">
        <v>0</v>
      </c>
      <c r="CF27" s="5">
        <f t="shared" si="91"/>
        <v>-94309988.960000023</v>
      </c>
      <c r="CG27" s="5">
        <v>0</v>
      </c>
      <c r="CH27" s="5">
        <f t="shared" si="92"/>
        <v>-94309988.960000023</v>
      </c>
      <c r="CI27" s="5">
        <v>0</v>
      </c>
      <c r="CJ27" s="5">
        <f t="shared" si="93"/>
        <v>-94309988.960000023</v>
      </c>
      <c r="CK27" s="5">
        <v>0</v>
      </c>
      <c r="CL27" s="5">
        <f t="shared" si="94"/>
        <v>-94309988.960000023</v>
      </c>
      <c r="CM27" s="5">
        <v>0</v>
      </c>
      <c r="CN27" s="5">
        <f t="shared" si="95"/>
        <v>-94309988.960000023</v>
      </c>
      <c r="CP27" s="138">
        <f t="shared" si="96"/>
        <v>-94309988.960000023</v>
      </c>
      <c r="CQ27" s="138">
        <f t="shared" si="97"/>
        <v>0</v>
      </c>
      <c r="CR27" s="138">
        <f t="shared" si="98"/>
        <v>-94309988.960000023</v>
      </c>
    </row>
    <row r="28" spans="1:96" s="5" customFormat="1" x14ac:dyDescent="0.2">
      <c r="A28" s="109" t="s">
        <v>89</v>
      </c>
      <c r="B28" s="109"/>
      <c r="C28" s="109"/>
      <c r="D28" s="109"/>
      <c r="E28" s="109"/>
      <c r="F28" s="109"/>
      <c r="G28" s="109"/>
      <c r="H28" s="6">
        <f t="shared" ref="H28:BS28" si="99">SUBTOTAL(9,H25:H27)</f>
        <v>-524732433.43000001</v>
      </c>
      <c r="I28" s="6">
        <f t="shared" si="99"/>
        <v>-2007234.0660486158</v>
      </c>
      <c r="J28" s="6">
        <f t="shared" si="99"/>
        <v>-526739667.49604863</v>
      </c>
      <c r="K28" s="6">
        <f t="shared" si="99"/>
        <v>-2001870.9692457628</v>
      </c>
      <c r="L28" s="6">
        <f t="shared" si="99"/>
        <v>-528741538.46529436</v>
      </c>
      <c r="M28" s="6">
        <f t="shared" si="99"/>
        <v>-2028543.2063484276</v>
      </c>
      <c r="N28" s="6">
        <f t="shared" si="99"/>
        <v>-530770081.67164278</v>
      </c>
      <c r="O28" s="6">
        <f t="shared" si="99"/>
        <v>-2038595.7112595798</v>
      </c>
      <c r="P28" s="6">
        <f t="shared" si="99"/>
        <v>-532808677.38290238</v>
      </c>
      <c r="Q28" s="6">
        <f t="shared" si="99"/>
        <v>-1844336.6899399776</v>
      </c>
      <c r="R28" s="6">
        <f t="shared" si="99"/>
        <v>-534653014.07284236</v>
      </c>
      <c r="S28" s="6">
        <f t="shared" si="99"/>
        <v>-2047630.660496783</v>
      </c>
      <c r="T28" s="6">
        <f t="shared" si="99"/>
        <v>-536700644.73333919</v>
      </c>
      <c r="U28" s="6">
        <f t="shared" si="99"/>
        <v>-2050533.6703627014</v>
      </c>
      <c r="V28" s="6">
        <f t="shared" si="99"/>
        <v>-538751178.4037019</v>
      </c>
      <c r="W28" s="6">
        <f t="shared" si="99"/>
        <v>-2049315.4374138955</v>
      </c>
      <c r="X28" s="6">
        <f t="shared" si="99"/>
        <v>-540800493.84111571</v>
      </c>
      <c r="Y28" s="6">
        <f t="shared" si="99"/>
        <v>-2048049.1175133355</v>
      </c>
      <c r="Z28" s="6">
        <f t="shared" si="99"/>
        <v>-542848542.95862913</v>
      </c>
      <c r="AA28" s="6">
        <f t="shared" si="99"/>
        <v>-2047687.5800287309</v>
      </c>
      <c r="AB28" s="6">
        <f t="shared" si="99"/>
        <v>-544896230.53865778</v>
      </c>
      <c r="AC28" s="6">
        <f t="shared" si="99"/>
        <v>-2047707.1004811598</v>
      </c>
      <c r="AD28" s="6">
        <f t="shared" si="99"/>
        <v>-546943937.63913894</v>
      </c>
      <c r="AE28" s="6">
        <f t="shared" si="99"/>
        <v>-2047503.3211471776</v>
      </c>
      <c r="AF28" s="6">
        <f t="shared" si="99"/>
        <v>-548991440.96028614</v>
      </c>
      <c r="AG28" s="6">
        <f t="shared" si="99"/>
        <v>-2046918.4838761608</v>
      </c>
      <c r="AH28" s="6">
        <f t="shared" si="99"/>
        <v>-551038359.44416225</v>
      </c>
      <c r="AI28" s="6">
        <f t="shared" si="99"/>
        <v>-2045652.1639756009</v>
      </c>
      <c r="AJ28" s="6">
        <f t="shared" si="99"/>
        <v>-553084011.60813785</v>
      </c>
      <c r="AK28" s="6">
        <f t="shared" si="99"/>
        <v>-2044385.8440750414</v>
      </c>
      <c r="AL28" s="6">
        <f t="shared" si="99"/>
        <v>-555128397.45221293</v>
      </c>
      <c r="AM28" s="6">
        <f t="shared" si="99"/>
        <v>-2056238.8898928377</v>
      </c>
      <c r="AN28" s="6">
        <f t="shared" si="99"/>
        <v>-557184636.34210575</v>
      </c>
      <c r="AO28" s="6">
        <f t="shared" si="99"/>
        <v>-2083276.1951560567</v>
      </c>
      <c r="AP28" s="6">
        <f t="shared" si="99"/>
        <v>-559267912.53726184</v>
      </c>
      <c r="AQ28" s="6">
        <f t="shared" si="99"/>
        <v>-2160526.8387186835</v>
      </c>
      <c r="AR28" s="6">
        <f t="shared" si="99"/>
        <v>-561428439.3759805</v>
      </c>
      <c r="AS28" s="6">
        <f t="shared" si="99"/>
        <v>-2222593.2228358872</v>
      </c>
      <c r="AT28" s="6">
        <f t="shared" si="99"/>
        <v>-563651032.59881639</v>
      </c>
      <c r="AU28" s="6">
        <f t="shared" si="99"/>
        <v>-2221326.9029353275</v>
      </c>
      <c r="AV28" s="6">
        <f t="shared" si="99"/>
        <v>-565872359.50175166</v>
      </c>
      <c r="AW28" s="6">
        <f t="shared" si="99"/>
        <v>-2220060.5830347678</v>
      </c>
      <c r="AX28" s="6">
        <f t="shared" si="99"/>
        <v>-568092420.08478653</v>
      </c>
      <c r="AY28" s="6">
        <f t="shared" si="99"/>
        <v>-2222878.9639527034</v>
      </c>
      <c r="AZ28" s="6">
        <f t="shared" si="99"/>
        <v>-570315299.04873919</v>
      </c>
      <c r="BA28" s="6">
        <f t="shared" si="99"/>
        <v>-2225697.344870639</v>
      </c>
      <c r="BB28" s="6">
        <f t="shared" si="99"/>
        <v>-572540996.39360988</v>
      </c>
      <c r="BC28" s="6">
        <f t="shared" si="99"/>
        <v>-2233968.9132042015</v>
      </c>
      <c r="BD28" s="6">
        <f t="shared" si="99"/>
        <v>-574774965.30681407</v>
      </c>
      <c r="BE28" s="6">
        <f t="shared" si="99"/>
        <v>-2242240.4815377635</v>
      </c>
      <c r="BF28" s="6">
        <f t="shared" si="99"/>
        <v>-577017205.78835177</v>
      </c>
      <c r="BG28" s="6">
        <f t="shared" si="99"/>
        <v>-2240974.1616372038</v>
      </c>
      <c r="BH28" s="6">
        <f t="shared" si="99"/>
        <v>-579258179.94998896</v>
      </c>
      <c r="BI28" s="6">
        <f t="shared" si="99"/>
        <v>-2253857.7914926866</v>
      </c>
      <c r="BJ28" s="6">
        <f t="shared" si="99"/>
        <v>-581512037.74148166</v>
      </c>
      <c r="BK28" s="6">
        <f t="shared" si="99"/>
        <v>-2269325.5333056031</v>
      </c>
      <c r="BL28" s="6">
        <f t="shared" si="99"/>
        <v>-583781363.27478731</v>
      </c>
      <c r="BM28" s="6">
        <f t="shared" si="99"/>
        <v>-2296215.1838743491</v>
      </c>
      <c r="BN28" s="6">
        <f t="shared" si="99"/>
        <v>-586077578.45866168</v>
      </c>
      <c r="BO28" s="6">
        <f t="shared" si="99"/>
        <v>-2327523.1118596364</v>
      </c>
      <c r="BP28" s="6">
        <f t="shared" si="99"/>
        <v>-588405101.57052124</v>
      </c>
      <c r="BQ28" s="6">
        <f t="shared" si="99"/>
        <v>-2333259.1813330511</v>
      </c>
      <c r="BR28" s="6">
        <f t="shared" si="99"/>
        <v>-590738360.7518543</v>
      </c>
      <c r="BS28" s="6">
        <f t="shared" si="99"/>
        <v>-2332601.3233626373</v>
      </c>
      <c r="BT28" s="6">
        <f t="shared" ref="BT28:CN28" si="100">SUBTOTAL(9,BT25:BT27)</f>
        <v>-593070962.07521689</v>
      </c>
      <c r="BU28" s="6">
        <f t="shared" si="100"/>
        <v>-2331943.4653922226</v>
      </c>
      <c r="BV28" s="6">
        <f t="shared" si="100"/>
        <v>-595402905.54060912</v>
      </c>
      <c r="BW28" s="6">
        <f t="shared" si="100"/>
        <v>-2330677.1454916624</v>
      </c>
      <c r="BX28" s="6">
        <f t="shared" si="100"/>
        <v>-597733582.68610084</v>
      </c>
      <c r="BY28" s="6">
        <f t="shared" si="100"/>
        <v>-2334748.9357944662</v>
      </c>
      <c r="BZ28" s="6">
        <f t="shared" si="100"/>
        <v>-600068331.62189531</v>
      </c>
      <c r="CA28" s="6">
        <f t="shared" si="100"/>
        <v>-2338915.8794651297</v>
      </c>
      <c r="CB28" s="6">
        <f t="shared" si="100"/>
        <v>-602407247.50136042</v>
      </c>
      <c r="CC28" s="6">
        <f t="shared" si="100"/>
        <v>-2337744.7129324302</v>
      </c>
      <c r="CD28" s="6">
        <f t="shared" si="100"/>
        <v>-604744992.21429288</v>
      </c>
      <c r="CE28" s="6">
        <f t="shared" si="100"/>
        <v>-2336478.39303187</v>
      </c>
      <c r="CF28" s="6">
        <f t="shared" si="100"/>
        <v>-607081470.60732472</v>
      </c>
      <c r="CG28" s="6">
        <f t="shared" si="100"/>
        <v>-2335212.0731313108</v>
      </c>
      <c r="CH28" s="6">
        <f t="shared" si="100"/>
        <v>-609416682.68045604</v>
      </c>
      <c r="CI28" s="6">
        <f t="shared" si="100"/>
        <v>-2334100.6444345536</v>
      </c>
      <c r="CJ28" s="6">
        <f t="shared" si="100"/>
        <v>-611750783.32489061</v>
      </c>
      <c r="CK28" s="6">
        <f t="shared" si="100"/>
        <v>-2351226.402274379</v>
      </c>
      <c r="CL28" s="6">
        <f t="shared" si="100"/>
        <v>-614102009.72716498</v>
      </c>
      <c r="CM28" s="6">
        <f t="shared" si="100"/>
        <v>-2377123.6307851793</v>
      </c>
      <c r="CN28" s="6">
        <f t="shared" si="100"/>
        <v>-616479133.35795021</v>
      </c>
      <c r="CP28" s="139">
        <f>SUBTOTAL(9,CP25:CP27)</f>
        <v>-574817517.38508666</v>
      </c>
      <c r="CQ28" s="139">
        <f>SUBTOTAL(9,CQ25:CQ27)</f>
        <v>-27595769.797863439</v>
      </c>
      <c r="CR28" s="139">
        <f>SUBTOTAL(9,CR25:CR27)</f>
        <v>-602413287.18295014</v>
      </c>
    </row>
    <row r="29" spans="1:96" s="5" customFormat="1" x14ac:dyDescent="0.2">
      <c r="A29" s="109"/>
      <c r="B29" s="109"/>
      <c r="C29" s="109"/>
      <c r="D29" s="109"/>
      <c r="E29" s="109"/>
      <c r="F29" s="109"/>
      <c r="G29" s="109"/>
      <c r="CP29" s="138"/>
      <c r="CQ29" s="138"/>
      <c r="CR29" s="138"/>
    </row>
    <row r="30" spans="1:96" s="5" customFormat="1" x14ac:dyDescent="0.2">
      <c r="A30" s="123" t="s">
        <v>90</v>
      </c>
      <c r="B30" s="109"/>
      <c r="C30" s="109"/>
      <c r="D30" s="109"/>
      <c r="E30" s="109"/>
      <c r="F30" s="109"/>
      <c r="G30" s="109"/>
      <c r="CP30" s="138"/>
      <c r="CQ30" s="138"/>
      <c r="CR30" s="138"/>
    </row>
    <row r="31" spans="1:96" s="5" customFormat="1" x14ac:dyDescent="0.2">
      <c r="A31" s="109" t="s">
        <v>76</v>
      </c>
      <c r="B31" s="109" t="str">
        <f t="shared" ref="B31:B34" si="101">C31</f>
        <v>CAGE</v>
      </c>
      <c r="C31" s="109" t="s">
        <v>14</v>
      </c>
      <c r="D31" s="109" t="s">
        <v>77</v>
      </c>
      <c r="E31" s="109" t="s">
        <v>91</v>
      </c>
      <c r="F31" s="109" t="str">
        <f>D31&amp;E31&amp;C31</f>
        <v>DOTHPCAGE</v>
      </c>
      <c r="G31" s="109" t="str">
        <f>E31&amp;C31</f>
        <v>OTHPCAGE</v>
      </c>
      <c r="H31" s="5">
        <v>-316597190.87</v>
      </c>
      <c r="I31" s="5">
        <v>-2695117.1481675846</v>
      </c>
      <c r="J31" s="5">
        <f t="shared" ref="J31:J34" si="102">H31+I31</f>
        <v>-319292308.01816761</v>
      </c>
      <c r="K31" s="5">
        <v>-2692838.6916453713</v>
      </c>
      <c r="L31" s="5">
        <f t="shared" ref="L31:L34" si="103">J31+K31</f>
        <v>-321985146.709813</v>
      </c>
      <c r="M31" s="5">
        <v>-2689205.6370654008</v>
      </c>
      <c r="N31" s="5">
        <f t="shared" ref="N31:N34" si="104">L31+M31</f>
        <v>-324674352.34687841</v>
      </c>
      <c r="O31" s="5">
        <v>-2685417.3051066776</v>
      </c>
      <c r="P31" s="5">
        <f t="shared" ref="P31:P34" si="105">N31+O31</f>
        <v>-327359769.65198511</v>
      </c>
      <c r="Q31" s="5">
        <v>-2681588.6648650547</v>
      </c>
      <c r="R31" s="5">
        <f t="shared" ref="R31:R34" si="106">P31+Q31</f>
        <v>-330041358.31685019</v>
      </c>
      <c r="S31" s="5">
        <v>-2677546.2946229721</v>
      </c>
      <c r="T31" s="5">
        <f t="shared" ref="T31:T34" si="107">R31+S31</f>
        <v>-332718904.61147314</v>
      </c>
      <c r="U31" s="5">
        <v>-2673137.3469083891</v>
      </c>
      <c r="V31" s="5">
        <f t="shared" ref="V31:V34" si="108">T31+U31</f>
        <v>-335392041.95838153</v>
      </c>
      <c r="W31" s="5">
        <v>-2668498.4345379039</v>
      </c>
      <c r="X31" s="5">
        <f t="shared" ref="X31:X34" si="109">V31+W31</f>
        <v>-338060540.39291942</v>
      </c>
      <c r="Y31" s="5">
        <v>-2664128.6982292212</v>
      </c>
      <c r="Z31" s="5">
        <f t="shared" ref="Z31:Z34" si="110">X31+Y31</f>
        <v>-340724669.09114861</v>
      </c>
      <c r="AA31" s="5">
        <v>-2660444.1146192322</v>
      </c>
      <c r="AB31" s="5">
        <f t="shared" ref="AB31:AB34" si="111">Z31+AA31</f>
        <v>-343385113.20576787</v>
      </c>
      <c r="AC31" s="5">
        <v>-2656619.7323338506</v>
      </c>
      <c r="AD31" s="5">
        <f t="shared" ref="AD31:AD34" si="112">AB31+AC31</f>
        <v>-346041732.93810171</v>
      </c>
      <c r="AE31" s="5">
        <v>-2652161.8738653059</v>
      </c>
      <c r="AF31" s="5">
        <f t="shared" ref="AF31:AF34" si="113">AD31+AE31</f>
        <v>-348693894.81196702</v>
      </c>
      <c r="AG31" s="5">
        <v>-2647574.6380103487</v>
      </c>
      <c r="AH31" s="5">
        <f t="shared" ref="AH31:AH34" si="114">AF31+AG31</f>
        <v>-351341469.44997734</v>
      </c>
      <c r="AI31" s="5">
        <v>-2642935.7256398643</v>
      </c>
      <c r="AJ31" s="5">
        <f t="shared" ref="AJ31:AJ34" si="115">AH31+AI31</f>
        <v>-353984405.17561722</v>
      </c>
      <c r="AK31" s="5">
        <v>-2638296.8132693782</v>
      </c>
      <c r="AL31" s="5">
        <f t="shared" ref="AL31:AL34" si="116">AJ31+AK31</f>
        <v>-356622701.98888659</v>
      </c>
      <c r="AM31" s="5">
        <v>-2700548.6546029528</v>
      </c>
      <c r="AN31" s="5">
        <f t="shared" ref="AN31:AN34" si="117">AL31+AM31</f>
        <v>-359323250.64348954</v>
      </c>
      <c r="AO31" s="5">
        <v>-2762800.4959365255</v>
      </c>
      <c r="AP31" s="5">
        <f t="shared" ref="AP31:AP34" si="118">AN31+AO31</f>
        <v>-362086051.13942605</v>
      </c>
      <c r="AQ31" s="5">
        <v>-2761475.0188495959</v>
      </c>
      <c r="AR31" s="5">
        <f t="shared" ref="AR31:AR34" si="119">AP31+AQ31</f>
        <v>-364847526.15827566</v>
      </c>
      <c r="AS31" s="5">
        <v>-2760152.1307793907</v>
      </c>
      <c r="AT31" s="5">
        <f t="shared" ref="AT31:AT34" si="120">AR31+AS31</f>
        <v>-367607678.28905505</v>
      </c>
      <c r="AU31" s="5">
        <v>-2755518.3964423588</v>
      </c>
      <c r="AV31" s="5">
        <f t="shared" ref="AV31:AV34" si="121">AT31+AU31</f>
        <v>-370363196.6854974</v>
      </c>
      <c r="AW31" s="5">
        <v>-2750884.6621053279</v>
      </c>
      <c r="AX31" s="5">
        <f t="shared" ref="AX31:AX34" si="122">AV31+AW31</f>
        <v>-373114081.34760273</v>
      </c>
      <c r="AY31" s="5">
        <v>-2788798.4234555881</v>
      </c>
      <c r="AZ31" s="5">
        <f t="shared" ref="AZ31:AZ34" si="123">AX31+AY31</f>
        <v>-375902879.77105832</v>
      </c>
      <c r="BA31" s="5">
        <v>-2827635.0872376706</v>
      </c>
      <c r="BB31" s="5">
        <f t="shared" ref="BB31:BB34" si="124">AZ31+BA31</f>
        <v>-378730514.85829598</v>
      </c>
      <c r="BC31" s="5">
        <v>-2823977.4821434557</v>
      </c>
      <c r="BD31" s="5">
        <f t="shared" ref="BD31:BD34" si="125">BB31+BC31</f>
        <v>-381554492.34043944</v>
      </c>
      <c r="BE31" s="5">
        <v>-2819668.0863285712</v>
      </c>
      <c r="BF31" s="5">
        <f t="shared" ref="BF31:BF34" si="126">BD31+BE31</f>
        <v>-384374160.426768</v>
      </c>
      <c r="BG31" s="5">
        <v>-2815305.4637026913</v>
      </c>
      <c r="BH31" s="5">
        <f t="shared" ref="BH31:BH34" si="127">BF31+BG31</f>
        <v>-387189465.89047068</v>
      </c>
      <c r="BI31" s="5">
        <v>-2810671.7293656594</v>
      </c>
      <c r="BJ31" s="5">
        <f t="shared" ref="BJ31:BJ34" si="128">BH31+BI31</f>
        <v>-390000137.61983633</v>
      </c>
      <c r="BK31" s="5">
        <v>-2806037.9950286276</v>
      </c>
      <c r="BL31" s="5">
        <f t="shared" ref="BL31:BL34" si="129">BJ31+BK31</f>
        <v>-392806175.61486495</v>
      </c>
      <c r="BM31" s="5">
        <v>-2801404.2606915967</v>
      </c>
      <c r="BN31" s="5">
        <f t="shared" ref="BN31:BN34" si="130">BL31+BM31</f>
        <v>-395607579.87555653</v>
      </c>
      <c r="BO31" s="5">
        <v>-2796878.8288634005</v>
      </c>
      <c r="BP31" s="5">
        <f t="shared" ref="BP31:BP34" si="131">BN31+BO31</f>
        <v>-398404458.70441991</v>
      </c>
      <c r="BQ31" s="5">
        <v>-2792355.6235895897</v>
      </c>
      <c r="BR31" s="5">
        <f t="shared" ref="BR31:BR34" si="132">BP31+BQ31</f>
        <v>-401196814.32800949</v>
      </c>
      <c r="BS31" s="5">
        <v>-2787726.3423613277</v>
      </c>
      <c r="BT31" s="5">
        <f t="shared" ref="BT31:BT34" si="133">BR31+BS31</f>
        <v>-403984540.67037082</v>
      </c>
      <c r="BU31" s="5">
        <v>-2855728.4346660445</v>
      </c>
      <c r="BV31" s="5">
        <f t="shared" ref="BV31:BV34" si="134">BT31+BU31</f>
        <v>-406840269.10503685</v>
      </c>
      <c r="BW31" s="5">
        <v>-2970390.8311754647</v>
      </c>
      <c r="BX31" s="5">
        <f t="shared" ref="BX31:BX34" si="135">BV31+BW31</f>
        <v>-409810659.9362123</v>
      </c>
      <c r="BY31" s="5">
        <v>-3040764.4480674486</v>
      </c>
      <c r="BZ31" s="5">
        <f t="shared" ref="BZ31:BZ34" si="136">BX31+BY31</f>
        <v>-412851424.38427973</v>
      </c>
      <c r="CA31" s="5">
        <v>-3064532.3208198245</v>
      </c>
      <c r="CB31" s="5">
        <f t="shared" ref="CB31:CB34" si="137">BZ31+CA31</f>
        <v>-415915956.70509952</v>
      </c>
      <c r="CC31" s="5">
        <v>-3059957.5996566596</v>
      </c>
      <c r="CD31" s="5">
        <f t="shared" ref="CD31:CD34" si="138">CB31+CC31</f>
        <v>-418975914.30475616</v>
      </c>
      <c r="CE31" s="5">
        <v>-3055328.3184283976</v>
      </c>
      <c r="CF31" s="5">
        <f t="shared" ref="CF31:CF34" si="139">CD31+CE31</f>
        <v>-422031242.62318456</v>
      </c>
      <c r="CG31" s="5">
        <v>-3050699.0372001366</v>
      </c>
      <c r="CH31" s="5">
        <f t="shared" ref="CH31:CH34" si="140">CF31+CG31</f>
        <v>-425081941.66038471</v>
      </c>
      <c r="CI31" s="5">
        <v>-3046277.6430321331</v>
      </c>
      <c r="CJ31" s="5">
        <f t="shared" ref="CJ31:CJ34" si="141">CH31+CI31</f>
        <v>-428128219.30341685</v>
      </c>
      <c r="CK31" s="5">
        <v>-3041856.2488641306</v>
      </c>
      <c r="CL31" s="5">
        <f t="shared" ref="CL31:CL34" si="142">CJ31+CK31</f>
        <v>-431170075.55228096</v>
      </c>
      <c r="CM31" s="5">
        <v>-3037457.784280566</v>
      </c>
      <c r="CN31" s="5">
        <f t="shared" ref="CN31:CN34" si="143">CL31+CM31</f>
        <v>-434207533.3365615</v>
      </c>
      <c r="CP31" s="138">
        <f t="shared" ref="CP31:CP34" si="144">(AR31+BP31+2*SUM(AT31,AV31,AX31,AZ31,BB31,BD31,BF31,BH31,BJ31,BL31,BN31,))/24</f>
        <v>-381573029.59589934</v>
      </c>
      <c r="CQ31" s="138">
        <f t="shared" ref="CQ31:CQ34" si="145">CR31-CP31</f>
        <v>-34451391.620227575</v>
      </c>
      <c r="CR31" s="138">
        <f t="shared" ref="CR31:CR34" si="146">(BP31+CN31+2*SUM(BR31,BT31,BV31,BX31,BZ31,CB31,CD31,CF31,CH31,CJ31,CL31,))/24</f>
        <v>-416024421.21612692</v>
      </c>
    </row>
    <row r="32" spans="1:96" s="5" customFormat="1" x14ac:dyDescent="0.2">
      <c r="A32" s="109" t="s">
        <v>79</v>
      </c>
      <c r="B32" s="109" t="str">
        <f t="shared" si="101"/>
        <v>CAGW</v>
      </c>
      <c r="C32" s="109" t="s">
        <v>15</v>
      </c>
      <c r="D32" s="109" t="s">
        <v>77</v>
      </c>
      <c r="E32" s="109" t="s">
        <v>91</v>
      </c>
      <c r="F32" s="109" t="str">
        <f>D32&amp;E32&amp;C32</f>
        <v>DOTHPCAGW</v>
      </c>
      <c r="G32" s="109" t="str">
        <f>E32&amp;C32</f>
        <v>OTHPCAGW</v>
      </c>
      <c r="H32" s="5">
        <v>-253034447.34</v>
      </c>
      <c r="I32" s="5">
        <v>-1606828.549262923</v>
      </c>
      <c r="J32" s="5">
        <f t="shared" si="102"/>
        <v>-254641275.88926291</v>
      </c>
      <c r="K32" s="5">
        <v>-1645085.7195201232</v>
      </c>
      <c r="L32" s="5">
        <f t="shared" si="103"/>
        <v>-256286361.60878304</v>
      </c>
      <c r="M32" s="5">
        <v>-1648900.4566206904</v>
      </c>
      <c r="N32" s="5">
        <f t="shared" si="104"/>
        <v>-257935262.06540373</v>
      </c>
      <c r="O32" s="5">
        <v>-1649132.9449289953</v>
      </c>
      <c r="P32" s="5">
        <f t="shared" si="105"/>
        <v>-259584395.01033273</v>
      </c>
      <c r="Q32" s="5">
        <v>-1649452.7344385767</v>
      </c>
      <c r="R32" s="5">
        <f t="shared" si="106"/>
        <v>-261233847.7447713</v>
      </c>
      <c r="S32" s="5">
        <v>-1651483.5952254198</v>
      </c>
      <c r="T32" s="5">
        <f t="shared" si="107"/>
        <v>-262885331.33999673</v>
      </c>
      <c r="U32" s="5">
        <v>-1653367.2718068683</v>
      </c>
      <c r="V32" s="5">
        <f t="shared" si="108"/>
        <v>-264538698.61180359</v>
      </c>
      <c r="W32" s="5">
        <v>-1653115.068315879</v>
      </c>
      <c r="X32" s="5">
        <f t="shared" si="109"/>
        <v>-266191813.68011948</v>
      </c>
      <c r="Y32" s="5">
        <v>-1652876.6758677061</v>
      </c>
      <c r="Z32" s="5">
        <f t="shared" si="110"/>
        <v>-267844690.35598719</v>
      </c>
      <c r="AA32" s="5">
        <v>-1652667.7079658443</v>
      </c>
      <c r="AB32" s="5">
        <f t="shared" si="111"/>
        <v>-269497358.06395304</v>
      </c>
      <c r="AC32" s="5">
        <v>-1652797.139344543</v>
      </c>
      <c r="AD32" s="5">
        <f t="shared" si="112"/>
        <v>-271150155.20329756</v>
      </c>
      <c r="AE32" s="5">
        <v>-1653305.6654584995</v>
      </c>
      <c r="AF32" s="5">
        <f t="shared" si="113"/>
        <v>-272803460.86875606</v>
      </c>
      <c r="AG32" s="5">
        <v>-1653558.9303322174</v>
      </c>
      <c r="AH32" s="5">
        <f t="shared" si="114"/>
        <v>-274457019.7990883</v>
      </c>
      <c r="AI32" s="5">
        <v>-1653428.1376605113</v>
      </c>
      <c r="AJ32" s="5">
        <f t="shared" si="115"/>
        <v>-276110447.9367488</v>
      </c>
      <c r="AK32" s="5">
        <v>-1653224.8576418115</v>
      </c>
      <c r="AL32" s="5">
        <f t="shared" si="116"/>
        <v>-277763672.79439062</v>
      </c>
      <c r="AM32" s="5">
        <v>-1653021.5776231117</v>
      </c>
      <c r="AN32" s="5">
        <f t="shared" si="117"/>
        <v>-279416694.37201375</v>
      </c>
      <c r="AO32" s="5">
        <v>-1658005.4733692359</v>
      </c>
      <c r="AP32" s="5">
        <f t="shared" si="118"/>
        <v>-281074699.84538299</v>
      </c>
      <c r="AQ32" s="5">
        <v>-1663987.2876826772</v>
      </c>
      <c r="AR32" s="5">
        <f t="shared" si="119"/>
        <v>-282738687.13306564</v>
      </c>
      <c r="AS32" s="5">
        <v>-1664773.9132822142</v>
      </c>
      <c r="AT32" s="5">
        <f t="shared" si="120"/>
        <v>-284403461.04634786</v>
      </c>
      <c r="AU32" s="5">
        <v>-1664554.6073653521</v>
      </c>
      <c r="AV32" s="5">
        <f t="shared" si="121"/>
        <v>-286068015.65371323</v>
      </c>
      <c r="AW32" s="5">
        <v>-1664335.3014484902</v>
      </c>
      <c r="AX32" s="5">
        <f t="shared" si="122"/>
        <v>-287732350.95516169</v>
      </c>
      <c r="AY32" s="5">
        <v>-1664115.9955316286</v>
      </c>
      <c r="AZ32" s="5">
        <f t="shared" si="123"/>
        <v>-289396466.95069331</v>
      </c>
      <c r="BA32" s="5">
        <v>-1663896.6896147667</v>
      </c>
      <c r="BB32" s="5">
        <f t="shared" si="124"/>
        <v>-291060363.64030808</v>
      </c>
      <c r="BC32" s="5">
        <v>-1665198.7874706078</v>
      </c>
      <c r="BD32" s="5">
        <f t="shared" si="125"/>
        <v>-292725562.42777866</v>
      </c>
      <c r="BE32" s="5">
        <v>-1666500.8853264486</v>
      </c>
      <c r="BF32" s="5">
        <f t="shared" si="126"/>
        <v>-294392063.31310511</v>
      </c>
      <c r="BG32" s="5">
        <v>-1666281.5794095867</v>
      </c>
      <c r="BH32" s="5">
        <f t="shared" si="127"/>
        <v>-296058344.89251471</v>
      </c>
      <c r="BI32" s="5">
        <v>-1666062.2734927251</v>
      </c>
      <c r="BJ32" s="5">
        <f t="shared" si="128"/>
        <v>-297724407.16600746</v>
      </c>
      <c r="BK32" s="5">
        <v>-1665842.967575863</v>
      </c>
      <c r="BL32" s="5">
        <f t="shared" si="129"/>
        <v>-299390250.13358331</v>
      </c>
      <c r="BM32" s="5">
        <v>-1665623.6616590011</v>
      </c>
      <c r="BN32" s="5">
        <f t="shared" si="130"/>
        <v>-301055873.79524231</v>
      </c>
      <c r="BO32" s="5">
        <v>-1666429.631855947</v>
      </c>
      <c r="BP32" s="5">
        <f t="shared" si="131"/>
        <v>-302722303.42709827</v>
      </c>
      <c r="BQ32" s="5">
        <v>-1667236.5155488644</v>
      </c>
      <c r="BR32" s="5">
        <f t="shared" si="132"/>
        <v>-304389539.94264716</v>
      </c>
      <c r="BS32" s="5">
        <v>-1667019.0366239452</v>
      </c>
      <c r="BT32" s="5">
        <f t="shared" si="133"/>
        <v>-306056558.97927111</v>
      </c>
      <c r="BU32" s="5">
        <v>-1666801.5576990261</v>
      </c>
      <c r="BV32" s="5">
        <f t="shared" si="134"/>
        <v>-307723360.53697014</v>
      </c>
      <c r="BW32" s="5">
        <v>-1667392.3647432621</v>
      </c>
      <c r="BX32" s="5">
        <f t="shared" si="135"/>
        <v>-309390752.90171337</v>
      </c>
      <c r="BY32" s="5">
        <v>-1667983.1717874981</v>
      </c>
      <c r="BZ32" s="5">
        <f t="shared" si="136"/>
        <v>-311058736.07350087</v>
      </c>
      <c r="CA32" s="5">
        <v>-1669596.5058580344</v>
      </c>
      <c r="CB32" s="5">
        <f t="shared" si="137"/>
        <v>-312728332.57935894</v>
      </c>
      <c r="CC32" s="5">
        <v>-1671209.83992857</v>
      </c>
      <c r="CD32" s="5">
        <f t="shared" si="138"/>
        <v>-314399542.4192875</v>
      </c>
      <c r="CE32" s="5">
        <v>-1670992.3610036508</v>
      </c>
      <c r="CF32" s="5">
        <f t="shared" si="139"/>
        <v>-316070534.78029114</v>
      </c>
      <c r="CG32" s="5">
        <v>-1670774.8820787314</v>
      </c>
      <c r="CH32" s="5">
        <f t="shared" si="140"/>
        <v>-317741309.66236985</v>
      </c>
      <c r="CI32" s="5">
        <v>-1670557.4031538123</v>
      </c>
      <c r="CJ32" s="5">
        <f t="shared" si="141"/>
        <v>-319411867.06552368</v>
      </c>
      <c r="CK32" s="5">
        <v>-1674618.5520193388</v>
      </c>
      <c r="CL32" s="5">
        <f t="shared" si="142"/>
        <v>-321086485.61754304</v>
      </c>
      <c r="CM32" s="5">
        <v>-1679730.6586722038</v>
      </c>
      <c r="CN32" s="5">
        <f t="shared" si="143"/>
        <v>-322766216.27621526</v>
      </c>
      <c r="CP32" s="138">
        <f t="shared" si="144"/>
        <v>-292728137.93787813</v>
      </c>
      <c r="CQ32" s="138">
        <f t="shared" si="145"/>
        <v>-20005302.096299708</v>
      </c>
      <c r="CR32" s="138">
        <f t="shared" si="146"/>
        <v>-312733440.03417784</v>
      </c>
    </row>
    <row r="33" spans="1:96" s="5" customFormat="1" x14ac:dyDescent="0.2">
      <c r="A33" s="109" t="s">
        <v>137</v>
      </c>
      <c r="B33" s="109" t="str">
        <f t="shared" si="101"/>
        <v>SG-W</v>
      </c>
      <c r="C33" s="109" t="s">
        <v>25</v>
      </c>
      <c r="D33" s="109" t="s">
        <v>77</v>
      </c>
      <c r="E33" s="109" t="s">
        <v>91</v>
      </c>
      <c r="F33" s="109" t="str">
        <f>D33&amp;E33&amp;C33</f>
        <v>DOTHPSG-W</v>
      </c>
      <c r="G33" s="109" t="str">
        <f>E33&amp;C33</f>
        <v>OTHPSG-W</v>
      </c>
      <c r="H33" s="5">
        <v>257981879.72999999</v>
      </c>
      <c r="I33" s="5">
        <v>-11816270.978479881</v>
      </c>
      <c r="J33" s="5">
        <f t="shared" si="102"/>
        <v>246165608.7515201</v>
      </c>
      <c r="K33" s="5">
        <v>-11810564.535417896</v>
      </c>
      <c r="L33" s="5">
        <f t="shared" si="103"/>
        <v>234355044.21610221</v>
      </c>
      <c r="M33" s="5">
        <v>-11817801.743415296</v>
      </c>
      <c r="N33" s="5">
        <f t="shared" si="104"/>
        <v>222537242.47268692</v>
      </c>
      <c r="O33" s="5">
        <v>-11816993.236628605</v>
      </c>
      <c r="P33" s="5">
        <f t="shared" si="105"/>
        <v>210720249.23605832</v>
      </c>
      <c r="Q33" s="5">
        <v>-11814500.410413465</v>
      </c>
      <c r="R33" s="5">
        <f t="shared" si="106"/>
        <v>198905748.82564485</v>
      </c>
      <c r="S33" s="5">
        <v>-11815099.799398862</v>
      </c>
      <c r="T33" s="5">
        <f t="shared" si="107"/>
        <v>187090649.02624598</v>
      </c>
      <c r="U33" s="5">
        <v>-11816601.21156024</v>
      </c>
      <c r="V33" s="5">
        <f t="shared" si="108"/>
        <v>175274047.81468573</v>
      </c>
      <c r="W33" s="5">
        <v>-11816294.946102493</v>
      </c>
      <c r="X33" s="5">
        <f t="shared" si="109"/>
        <v>163457752.86858323</v>
      </c>
      <c r="Y33" s="5">
        <v>-11822294.572261948</v>
      </c>
      <c r="Z33" s="5">
        <f t="shared" si="110"/>
        <v>151635458.29632127</v>
      </c>
      <c r="AA33" s="5">
        <v>-11828294.1984214</v>
      </c>
      <c r="AB33" s="5">
        <f t="shared" si="111"/>
        <v>139807164.09789988</v>
      </c>
      <c r="AC33" s="5">
        <v>-11827987.932963658</v>
      </c>
      <c r="AD33" s="5">
        <f t="shared" si="112"/>
        <v>127979176.16493623</v>
      </c>
      <c r="AE33" s="5">
        <v>-11833987.559123106</v>
      </c>
      <c r="AF33" s="5">
        <f t="shared" si="113"/>
        <v>116145188.60581312</v>
      </c>
      <c r="AG33" s="5">
        <v>-11839987.185282562</v>
      </c>
      <c r="AH33" s="5">
        <f t="shared" si="114"/>
        <v>104305201.42053056</v>
      </c>
      <c r="AI33" s="5">
        <v>-11839680.919824814</v>
      </c>
      <c r="AJ33" s="5">
        <f t="shared" si="115"/>
        <v>92465520.500705749</v>
      </c>
      <c r="AK33" s="5">
        <v>-11845680.545984268</v>
      </c>
      <c r="AL33" s="5">
        <f t="shared" si="116"/>
        <v>80619839.954721481</v>
      </c>
      <c r="AM33" s="5">
        <v>-11851740.703462653</v>
      </c>
      <c r="AN33" s="5">
        <f t="shared" si="117"/>
        <v>68768099.25125882</v>
      </c>
      <c r="AO33" s="5">
        <v>-11994611.756867036</v>
      </c>
      <c r="AP33" s="5">
        <f t="shared" si="118"/>
        <v>56773487.494391784</v>
      </c>
      <c r="AQ33" s="5">
        <v>-12144795.921958871</v>
      </c>
      <c r="AR33" s="5">
        <f t="shared" si="119"/>
        <v>44628691.572432913</v>
      </c>
      <c r="AS33" s="5">
        <v>-12153153.989403367</v>
      </c>
      <c r="AT33" s="5">
        <f t="shared" si="120"/>
        <v>32475537.583029546</v>
      </c>
      <c r="AU33" s="5">
        <v>-12155429.103737352</v>
      </c>
      <c r="AV33" s="5">
        <f t="shared" si="121"/>
        <v>20320108.479292192</v>
      </c>
      <c r="AW33" s="5">
        <v>-12168169.233862992</v>
      </c>
      <c r="AX33" s="5">
        <f t="shared" si="122"/>
        <v>8151939.2454291992</v>
      </c>
      <c r="AY33" s="5">
        <v>-12180909.36398863</v>
      </c>
      <c r="AZ33" s="5">
        <f t="shared" si="123"/>
        <v>-4028970.1185594313</v>
      </c>
      <c r="BA33" s="5">
        <v>-12183184.478322614</v>
      </c>
      <c r="BB33" s="5">
        <f t="shared" si="124"/>
        <v>-16212154.596882045</v>
      </c>
      <c r="BC33" s="5">
        <v>-12195924.608448252</v>
      </c>
      <c r="BD33" s="5">
        <f t="shared" si="125"/>
        <v>-28408079.205330297</v>
      </c>
      <c r="BE33" s="5">
        <v>-12209225.189323414</v>
      </c>
      <c r="BF33" s="5">
        <f t="shared" si="126"/>
        <v>-40617304.394653708</v>
      </c>
      <c r="BG33" s="5">
        <v>-12212060.754406918</v>
      </c>
      <c r="BH33" s="5">
        <f t="shared" si="127"/>
        <v>-52829365.149060622</v>
      </c>
      <c r="BI33" s="5">
        <v>-12224800.884532556</v>
      </c>
      <c r="BJ33" s="5">
        <f t="shared" si="128"/>
        <v>-65054166.033593178</v>
      </c>
      <c r="BK33" s="5">
        <v>-12237613.181160621</v>
      </c>
      <c r="BL33" s="5">
        <f t="shared" si="129"/>
        <v>-77291779.214753807</v>
      </c>
      <c r="BM33" s="5">
        <v>-12240032.628499459</v>
      </c>
      <c r="BN33" s="5">
        <f t="shared" si="130"/>
        <v>-89531811.84325327</v>
      </c>
      <c r="BO33" s="5">
        <v>-12253581.649631705</v>
      </c>
      <c r="BP33" s="5">
        <f t="shared" si="131"/>
        <v>-101785393.49288498</v>
      </c>
      <c r="BQ33" s="5">
        <v>-12268733.752806142</v>
      </c>
      <c r="BR33" s="5">
        <f t="shared" si="132"/>
        <v>-114054127.24569112</v>
      </c>
      <c r="BS33" s="5">
        <v>-12274359.364229364</v>
      </c>
      <c r="BT33" s="5">
        <f t="shared" si="133"/>
        <v>-126328486.60992049</v>
      </c>
      <c r="BU33" s="5">
        <v>-12294292.273561675</v>
      </c>
      <c r="BV33" s="5">
        <f t="shared" si="134"/>
        <v>-138622778.88348216</v>
      </c>
      <c r="BW33" s="5">
        <v>-12314225.182893984</v>
      </c>
      <c r="BX33" s="5">
        <f t="shared" si="135"/>
        <v>-150937004.06637615</v>
      </c>
      <c r="BY33" s="5">
        <v>-12319850.794317205</v>
      </c>
      <c r="BZ33" s="5">
        <f t="shared" si="136"/>
        <v>-163256854.86069337</v>
      </c>
      <c r="CA33" s="5">
        <v>-12339783.703649513</v>
      </c>
      <c r="CB33" s="5">
        <f t="shared" si="137"/>
        <v>-175596638.56434289</v>
      </c>
      <c r="CC33" s="5">
        <v>-12359716.612981824</v>
      </c>
      <c r="CD33" s="5">
        <f t="shared" si="138"/>
        <v>-187956355.17732471</v>
      </c>
      <c r="CE33" s="5">
        <v>-12365342.224405047</v>
      </c>
      <c r="CF33" s="5">
        <f t="shared" si="139"/>
        <v>-200321697.40172976</v>
      </c>
      <c r="CG33" s="5">
        <v>-12385275.133737355</v>
      </c>
      <c r="CH33" s="5">
        <f t="shared" si="140"/>
        <v>-212706972.53546712</v>
      </c>
      <c r="CI33" s="5">
        <v>-12405208.042483134</v>
      </c>
      <c r="CJ33" s="5">
        <f t="shared" si="141"/>
        <v>-225112180.57795024</v>
      </c>
      <c r="CK33" s="5">
        <v>-12410833.652733289</v>
      </c>
      <c r="CL33" s="5">
        <f t="shared" si="142"/>
        <v>-237523014.23068354</v>
      </c>
      <c r="CM33" s="5">
        <v>-12435571.007107913</v>
      </c>
      <c r="CN33" s="5">
        <f t="shared" si="143"/>
        <v>-249958585.23779145</v>
      </c>
      <c r="CP33" s="138">
        <f t="shared" si="144"/>
        <v>-28467033.017380122</v>
      </c>
      <c r="CQ33" s="138">
        <f t="shared" si="145"/>
        <v>-147223641.94253656</v>
      </c>
      <c r="CR33" s="138">
        <f t="shared" si="146"/>
        <v>-175690674.95991668</v>
      </c>
    </row>
    <row r="34" spans="1:96" s="5" customFormat="1" x14ac:dyDescent="0.2">
      <c r="A34" s="109" t="s">
        <v>80</v>
      </c>
      <c r="B34" s="109" t="str">
        <f t="shared" si="101"/>
        <v>SG</v>
      </c>
      <c r="C34" s="109" t="s">
        <v>16</v>
      </c>
      <c r="D34" s="109" t="s">
        <v>77</v>
      </c>
      <c r="E34" s="109" t="s">
        <v>91</v>
      </c>
      <c r="F34" s="109" t="str">
        <f>D34&amp;E34&amp;C34</f>
        <v>DOTHPSG</v>
      </c>
      <c r="G34" s="109" t="str">
        <f>E34&amp;C34</f>
        <v>OTHPSG</v>
      </c>
      <c r="H34" s="5">
        <v>-147932.24</v>
      </c>
      <c r="I34" s="5">
        <v>1719.4837413446514</v>
      </c>
      <c r="J34" s="5">
        <f t="shared" si="102"/>
        <v>-146212.75625865534</v>
      </c>
      <c r="K34" s="5">
        <v>3914.1925054068929</v>
      </c>
      <c r="L34" s="5">
        <f t="shared" si="103"/>
        <v>-142298.56375324845</v>
      </c>
      <c r="M34" s="5">
        <v>4405.0222431090779</v>
      </c>
      <c r="N34" s="5">
        <f t="shared" si="104"/>
        <v>-137893.54151013939</v>
      </c>
      <c r="O34" s="5">
        <v>4115.6980586642521</v>
      </c>
      <c r="P34" s="5">
        <f t="shared" si="105"/>
        <v>-133777.84345147514</v>
      </c>
      <c r="Q34" s="5">
        <v>3642.1808609150771</v>
      </c>
      <c r="R34" s="5">
        <f t="shared" si="106"/>
        <v>-130135.66259056007</v>
      </c>
      <c r="S34" s="5">
        <v>3465.2493907366006</v>
      </c>
      <c r="T34" s="5">
        <f t="shared" si="107"/>
        <v>-126670.41319982347</v>
      </c>
      <c r="U34" s="5">
        <v>3437.9114086278792</v>
      </c>
      <c r="V34" s="5">
        <f t="shared" si="108"/>
        <v>-123232.50179119558</v>
      </c>
      <c r="W34" s="5">
        <v>3437.9114086278792</v>
      </c>
      <c r="X34" s="5">
        <f t="shared" si="109"/>
        <v>-119794.59038256769</v>
      </c>
      <c r="Y34" s="5">
        <v>3437.9114086278792</v>
      </c>
      <c r="Z34" s="5">
        <f t="shared" si="110"/>
        <v>-116356.67897393981</v>
      </c>
      <c r="AA34" s="5">
        <v>3437.9114086278792</v>
      </c>
      <c r="AB34" s="5">
        <f t="shared" si="111"/>
        <v>-112918.76756531192</v>
      </c>
      <c r="AC34" s="5">
        <v>3437.9114086278792</v>
      </c>
      <c r="AD34" s="5">
        <f t="shared" si="112"/>
        <v>-109480.85615668404</v>
      </c>
      <c r="AE34" s="5">
        <v>3437.9114086278792</v>
      </c>
      <c r="AF34" s="5">
        <f t="shared" si="113"/>
        <v>-106042.94474805615</v>
      </c>
      <c r="AG34" s="5">
        <v>3437.9114086278792</v>
      </c>
      <c r="AH34" s="5">
        <f t="shared" si="114"/>
        <v>-102605.03333942826</v>
      </c>
      <c r="AI34" s="5">
        <v>3437.9114086278792</v>
      </c>
      <c r="AJ34" s="5">
        <f t="shared" si="115"/>
        <v>-99167.121930800378</v>
      </c>
      <c r="AK34" s="5">
        <v>3437.9114086278792</v>
      </c>
      <c r="AL34" s="5">
        <f t="shared" si="116"/>
        <v>-95729.210522172492</v>
      </c>
      <c r="AM34" s="5">
        <v>3437.9114086278792</v>
      </c>
      <c r="AN34" s="5">
        <f t="shared" si="117"/>
        <v>-92291.299113544606</v>
      </c>
      <c r="AO34" s="5">
        <v>3437.9114086278792</v>
      </c>
      <c r="AP34" s="5">
        <f t="shared" si="118"/>
        <v>-88853.38770491672</v>
      </c>
      <c r="AQ34" s="5">
        <v>3437.9114086278792</v>
      </c>
      <c r="AR34" s="5">
        <f t="shared" si="119"/>
        <v>-85415.476296288834</v>
      </c>
      <c r="AS34" s="5">
        <v>3437.9114086278792</v>
      </c>
      <c r="AT34" s="5">
        <f t="shared" si="120"/>
        <v>-81977.564887660948</v>
      </c>
      <c r="AU34" s="5">
        <v>3437.9114086278792</v>
      </c>
      <c r="AV34" s="5">
        <f t="shared" si="121"/>
        <v>-78539.653479033062</v>
      </c>
      <c r="AW34" s="5">
        <v>3437.9114086278792</v>
      </c>
      <c r="AX34" s="5">
        <f t="shared" si="122"/>
        <v>-75101.742070405176</v>
      </c>
      <c r="AY34" s="5">
        <v>3437.9114086278792</v>
      </c>
      <c r="AZ34" s="5">
        <f t="shared" si="123"/>
        <v>-71663.830661777291</v>
      </c>
      <c r="BA34" s="5">
        <v>3437.9114086278792</v>
      </c>
      <c r="BB34" s="5">
        <f t="shared" si="124"/>
        <v>-68225.919253149405</v>
      </c>
      <c r="BC34" s="5">
        <v>3437.9114086278792</v>
      </c>
      <c r="BD34" s="5">
        <f t="shared" si="125"/>
        <v>-64788.007844521526</v>
      </c>
      <c r="BE34" s="5">
        <v>3437.9114086278792</v>
      </c>
      <c r="BF34" s="5">
        <f t="shared" si="126"/>
        <v>-61350.096435893647</v>
      </c>
      <c r="BG34" s="5">
        <v>3437.9114086278792</v>
      </c>
      <c r="BH34" s="5">
        <f t="shared" si="127"/>
        <v>-57912.185027265768</v>
      </c>
      <c r="BI34" s="5">
        <v>3437.9114086278792</v>
      </c>
      <c r="BJ34" s="5">
        <f t="shared" si="128"/>
        <v>-54474.27361863789</v>
      </c>
      <c r="BK34" s="5">
        <v>3437.9114086278792</v>
      </c>
      <c r="BL34" s="5">
        <f t="shared" si="129"/>
        <v>-51036.362210010011</v>
      </c>
      <c r="BM34" s="5">
        <v>3437.9114086278792</v>
      </c>
      <c r="BN34" s="5">
        <f t="shared" si="130"/>
        <v>-47598.450801382132</v>
      </c>
      <c r="BO34" s="5">
        <v>3437.9114086278792</v>
      </c>
      <c r="BP34" s="5">
        <f t="shared" si="131"/>
        <v>-44160.539392754254</v>
      </c>
      <c r="BQ34" s="5">
        <v>3437.9114086278792</v>
      </c>
      <c r="BR34" s="5">
        <f t="shared" si="132"/>
        <v>-40722.627984126375</v>
      </c>
      <c r="BS34" s="5">
        <v>3437.9114086278792</v>
      </c>
      <c r="BT34" s="5">
        <f t="shared" si="133"/>
        <v>-37284.716575498496</v>
      </c>
      <c r="BU34" s="5">
        <v>3437.9114086278792</v>
      </c>
      <c r="BV34" s="5">
        <f t="shared" si="134"/>
        <v>-33846.805166870618</v>
      </c>
      <c r="BW34" s="5">
        <v>3437.9114086278792</v>
      </c>
      <c r="BX34" s="5">
        <f t="shared" si="135"/>
        <v>-30408.893758242739</v>
      </c>
      <c r="BY34" s="5">
        <v>3437.9114086278792</v>
      </c>
      <c r="BZ34" s="5">
        <f t="shared" si="136"/>
        <v>-26970.98234961486</v>
      </c>
      <c r="CA34" s="5">
        <v>3437.9114086278792</v>
      </c>
      <c r="CB34" s="5">
        <f t="shared" si="137"/>
        <v>-23533.070940986981</v>
      </c>
      <c r="CC34" s="5">
        <v>3437.9114086278792</v>
      </c>
      <c r="CD34" s="5">
        <f t="shared" si="138"/>
        <v>-20095.159532359103</v>
      </c>
      <c r="CE34" s="5">
        <v>3437.9114086278792</v>
      </c>
      <c r="CF34" s="5">
        <f t="shared" si="139"/>
        <v>-16657.248123731224</v>
      </c>
      <c r="CG34" s="5">
        <v>3437.9114086278792</v>
      </c>
      <c r="CH34" s="5">
        <f t="shared" si="140"/>
        <v>-13219.336715103345</v>
      </c>
      <c r="CI34" s="5">
        <v>3437.9114086278792</v>
      </c>
      <c r="CJ34" s="5">
        <f t="shared" si="141"/>
        <v>-9781.4253064754666</v>
      </c>
      <c r="CK34" s="5">
        <v>3437.9114086278792</v>
      </c>
      <c r="CL34" s="5">
        <f t="shared" si="142"/>
        <v>-6343.5138978475879</v>
      </c>
      <c r="CM34" s="5">
        <v>3437.9114086278792</v>
      </c>
      <c r="CN34" s="5">
        <f t="shared" si="143"/>
        <v>-2905.6024892197088</v>
      </c>
      <c r="CP34" s="138">
        <f t="shared" si="144"/>
        <v>-64788.00784452154</v>
      </c>
      <c r="CQ34" s="138">
        <f t="shared" si="145"/>
        <v>41254.936903534559</v>
      </c>
      <c r="CR34" s="138">
        <f t="shared" si="146"/>
        <v>-23533.070940986985</v>
      </c>
    </row>
    <row r="35" spans="1:96" s="5" customFormat="1" x14ac:dyDescent="0.2">
      <c r="A35" s="109" t="s">
        <v>122</v>
      </c>
      <c r="B35" s="109"/>
      <c r="C35" s="109"/>
      <c r="D35" s="109"/>
      <c r="E35" s="109"/>
      <c r="F35" s="109"/>
      <c r="G35" s="109"/>
      <c r="H35" s="6">
        <f>SUBTOTAL(9,H31:H34)</f>
        <v>-311797690.72000003</v>
      </c>
      <c r="I35" s="6">
        <f t="shared" ref="I35:CP35" si="147">SUBTOTAL(9,I31:I34)</f>
        <v>-16116497.192169042</v>
      </c>
      <c r="J35" s="6">
        <f t="shared" si="147"/>
        <v>-327914187.9121691</v>
      </c>
      <c r="K35" s="6">
        <f t="shared" si="147"/>
        <v>-16144574.754077984</v>
      </c>
      <c r="L35" s="6">
        <f t="shared" si="147"/>
        <v>-344058762.66624701</v>
      </c>
      <c r="M35" s="6">
        <f t="shared" si="147"/>
        <v>-16151502.814858278</v>
      </c>
      <c r="N35" s="6">
        <f t="shared" si="147"/>
        <v>-360210265.48110539</v>
      </c>
      <c r="O35" s="6">
        <f t="shared" si="147"/>
        <v>-16147427.788605614</v>
      </c>
      <c r="P35" s="6">
        <f t="shared" si="147"/>
        <v>-376357693.26971102</v>
      </c>
      <c r="Q35" s="6">
        <f t="shared" si="147"/>
        <v>-16141899.628856182</v>
      </c>
      <c r="R35" s="6">
        <f t="shared" si="147"/>
        <v>-392499592.89856714</v>
      </c>
      <c r="S35" s="6">
        <f t="shared" si="147"/>
        <v>-16140664.439856518</v>
      </c>
      <c r="T35" s="6">
        <f t="shared" si="147"/>
        <v>-408640257.33842379</v>
      </c>
      <c r="U35" s="6">
        <f t="shared" si="147"/>
        <v>-16139667.918866871</v>
      </c>
      <c r="V35" s="6">
        <f t="shared" si="147"/>
        <v>-424779925.25729066</v>
      </c>
      <c r="W35" s="6">
        <f t="shared" si="147"/>
        <v>-16134470.537547648</v>
      </c>
      <c r="X35" s="6">
        <f t="shared" si="147"/>
        <v>-440914395.79483831</v>
      </c>
      <c r="Y35" s="6">
        <f t="shared" si="147"/>
        <v>-16135862.034950247</v>
      </c>
      <c r="Z35" s="6">
        <f t="shared" si="147"/>
        <v>-457050257.82978845</v>
      </c>
      <c r="AA35" s="6">
        <f t="shared" si="147"/>
        <v>-16137968.109597849</v>
      </c>
      <c r="AB35" s="6">
        <f t="shared" si="147"/>
        <v>-473188225.93938631</v>
      </c>
      <c r="AC35" s="6">
        <f t="shared" si="147"/>
        <v>-16133966.893233424</v>
      </c>
      <c r="AD35" s="6">
        <f t="shared" si="147"/>
        <v>-489322192.83261973</v>
      </c>
      <c r="AE35" s="6">
        <f t="shared" si="147"/>
        <v>-16136017.187038284</v>
      </c>
      <c r="AF35" s="6">
        <f t="shared" si="147"/>
        <v>-505458210.01965797</v>
      </c>
      <c r="AG35" s="6">
        <f t="shared" si="147"/>
        <v>-16137682.842216501</v>
      </c>
      <c r="AH35" s="6">
        <f t="shared" si="147"/>
        <v>-521595892.86187452</v>
      </c>
      <c r="AI35" s="6">
        <f t="shared" si="147"/>
        <v>-16132606.871716563</v>
      </c>
      <c r="AJ35" s="6">
        <f t="shared" si="147"/>
        <v>-537728499.73359108</v>
      </c>
      <c r="AK35" s="6">
        <f t="shared" si="147"/>
        <v>-16133764.30548683</v>
      </c>
      <c r="AL35" s="6">
        <f t="shared" si="147"/>
        <v>-553862264.039078</v>
      </c>
      <c r="AM35" s="6">
        <f t="shared" si="147"/>
        <v>-16201873.02428009</v>
      </c>
      <c r="AN35" s="6">
        <f t="shared" si="147"/>
        <v>-570064137.06335795</v>
      </c>
      <c r="AO35" s="6">
        <f t="shared" si="147"/>
        <v>-16411979.81476417</v>
      </c>
      <c r="AP35" s="6">
        <f t="shared" si="147"/>
        <v>-586476116.87812221</v>
      </c>
      <c r="AQ35" s="6">
        <f t="shared" si="147"/>
        <v>-16566820.317082517</v>
      </c>
      <c r="AR35" s="6">
        <f t="shared" si="147"/>
        <v>-603042937.19520473</v>
      </c>
      <c r="AS35" s="6">
        <f t="shared" si="147"/>
        <v>-16574642.122056345</v>
      </c>
      <c r="AT35" s="6">
        <f t="shared" si="147"/>
        <v>-619617579.3172611</v>
      </c>
      <c r="AU35" s="6">
        <f t="shared" si="147"/>
        <v>-16572064.196136435</v>
      </c>
      <c r="AV35" s="6">
        <f t="shared" si="147"/>
        <v>-636189643.51339746</v>
      </c>
      <c r="AW35" s="6">
        <f t="shared" si="147"/>
        <v>-16579951.286008183</v>
      </c>
      <c r="AX35" s="6">
        <f t="shared" si="147"/>
        <v>-652769594.79940569</v>
      </c>
      <c r="AY35" s="6">
        <f t="shared" si="147"/>
        <v>-16630385.871567219</v>
      </c>
      <c r="AZ35" s="6">
        <f t="shared" si="147"/>
        <v>-669399980.67097294</v>
      </c>
      <c r="BA35" s="6">
        <f t="shared" si="147"/>
        <v>-16671278.343766423</v>
      </c>
      <c r="BB35" s="6">
        <f t="shared" si="147"/>
        <v>-686071259.01473927</v>
      </c>
      <c r="BC35" s="6">
        <f t="shared" si="147"/>
        <v>-16681662.966653688</v>
      </c>
      <c r="BD35" s="6">
        <f t="shared" si="147"/>
        <v>-702752921.98139286</v>
      </c>
      <c r="BE35" s="6">
        <f t="shared" si="147"/>
        <v>-16691956.249569805</v>
      </c>
      <c r="BF35" s="6">
        <f t="shared" si="147"/>
        <v>-719444878.23096275</v>
      </c>
      <c r="BG35" s="6">
        <f t="shared" si="147"/>
        <v>-16690209.886110568</v>
      </c>
      <c r="BH35" s="6">
        <f t="shared" si="147"/>
        <v>-736135088.1170733</v>
      </c>
      <c r="BI35" s="6">
        <f t="shared" si="147"/>
        <v>-16698096.975982314</v>
      </c>
      <c r="BJ35" s="6">
        <f t="shared" si="147"/>
        <v>-752833185.09305561</v>
      </c>
      <c r="BK35" s="6">
        <f t="shared" si="147"/>
        <v>-16706056.232356485</v>
      </c>
      <c r="BL35" s="6">
        <f t="shared" si="147"/>
        <v>-769539241.32541203</v>
      </c>
      <c r="BM35" s="6">
        <f t="shared" si="147"/>
        <v>-16703622.639441429</v>
      </c>
      <c r="BN35" s="6">
        <f t="shared" si="147"/>
        <v>-786242863.96485341</v>
      </c>
      <c r="BO35" s="6">
        <f t="shared" si="147"/>
        <v>-16713452.198942425</v>
      </c>
      <c r="BP35" s="6">
        <f t="shared" si="147"/>
        <v>-802956316.16379583</v>
      </c>
      <c r="BQ35" s="6">
        <f t="shared" si="147"/>
        <v>-16724887.980535969</v>
      </c>
      <c r="BR35" s="6">
        <f t="shared" si="147"/>
        <v>-819681204.14433181</v>
      </c>
      <c r="BS35" s="6">
        <f t="shared" si="147"/>
        <v>-16725666.83180601</v>
      </c>
      <c r="BT35" s="6">
        <f t="shared" si="147"/>
        <v>-836406870.976138</v>
      </c>
      <c r="BU35" s="6">
        <f t="shared" si="147"/>
        <v>-16813384.354518116</v>
      </c>
      <c r="BV35" s="6">
        <f t="shared" si="147"/>
        <v>-853220255.33065593</v>
      </c>
      <c r="BW35" s="6">
        <f t="shared" si="147"/>
        <v>-16948570.467404082</v>
      </c>
      <c r="BX35" s="6">
        <f t="shared" si="147"/>
        <v>-870168825.79806018</v>
      </c>
      <c r="BY35" s="6">
        <f t="shared" si="147"/>
        <v>-17025160.502763521</v>
      </c>
      <c r="BZ35" s="6">
        <f t="shared" si="147"/>
        <v>-887193986.30082357</v>
      </c>
      <c r="CA35" s="6">
        <f t="shared" si="147"/>
        <v>-17070474.618918743</v>
      </c>
      <c r="CB35" s="6">
        <f t="shared" si="147"/>
        <v>-904264460.91974223</v>
      </c>
      <c r="CC35" s="6">
        <f t="shared" si="147"/>
        <v>-17087446.141158424</v>
      </c>
      <c r="CD35" s="6">
        <f t="shared" si="147"/>
        <v>-921351907.06090069</v>
      </c>
      <c r="CE35" s="6">
        <f t="shared" si="147"/>
        <v>-17088224.992428467</v>
      </c>
      <c r="CF35" s="6">
        <f t="shared" si="147"/>
        <v>-938440132.05332935</v>
      </c>
      <c r="CG35" s="6">
        <f t="shared" si="147"/>
        <v>-17103311.141607594</v>
      </c>
      <c r="CH35" s="6">
        <f t="shared" si="147"/>
        <v>-955543443.19493687</v>
      </c>
      <c r="CI35" s="6">
        <f t="shared" si="147"/>
        <v>-17118605.177260451</v>
      </c>
      <c r="CJ35" s="6">
        <f t="shared" si="147"/>
        <v>-972662048.37219727</v>
      </c>
      <c r="CK35" s="6">
        <f t="shared" si="147"/>
        <v>-17123870.542208128</v>
      </c>
      <c r="CL35" s="6">
        <f t="shared" si="147"/>
        <v>-989785918.91440547</v>
      </c>
      <c r="CM35" s="6">
        <f t="shared" si="147"/>
        <v>-17149321.538652055</v>
      </c>
      <c r="CN35" s="6">
        <f t="shared" si="147"/>
        <v>-1006935240.4530574</v>
      </c>
      <c r="CP35" s="139">
        <f t="shared" si="147"/>
        <v>-702832988.55900216</v>
      </c>
      <c r="CQ35" s="139">
        <f t="shared" ref="CQ35:CR35" si="148">SUBTOTAL(9,CQ31:CQ34)</f>
        <v>-201639080.72216031</v>
      </c>
      <c r="CR35" s="139">
        <f t="shared" si="148"/>
        <v>-904472069.28116238</v>
      </c>
    </row>
    <row r="36" spans="1:96" s="5" customFormat="1" x14ac:dyDescent="0.2">
      <c r="A36" s="109"/>
      <c r="B36" s="109"/>
      <c r="C36" s="109"/>
      <c r="D36" s="109"/>
      <c r="E36" s="109"/>
      <c r="F36" s="109"/>
      <c r="G36" s="109"/>
      <c r="CP36" s="138"/>
      <c r="CQ36" s="138"/>
      <c r="CR36" s="138"/>
    </row>
    <row r="37" spans="1:96" s="5" customFormat="1" x14ac:dyDescent="0.2">
      <c r="A37" s="123" t="s">
        <v>94</v>
      </c>
      <c r="B37" s="109"/>
      <c r="C37" s="109"/>
      <c r="D37" s="109"/>
      <c r="E37" s="109"/>
      <c r="F37" s="109"/>
      <c r="G37" s="109"/>
      <c r="CP37" s="138"/>
      <c r="CQ37" s="138"/>
      <c r="CR37" s="138"/>
    </row>
    <row r="38" spans="1:96" s="5" customFormat="1" x14ac:dyDescent="0.2">
      <c r="A38" s="109" t="s">
        <v>76</v>
      </c>
      <c r="B38" s="109" t="str">
        <f t="shared" ref="B38:B41" si="149">C38</f>
        <v>CAGE</v>
      </c>
      <c r="C38" s="109" t="s">
        <v>14</v>
      </c>
      <c r="D38" s="109" t="s">
        <v>77</v>
      </c>
      <c r="E38" s="109" t="s">
        <v>95</v>
      </c>
      <c r="F38" s="109" t="str">
        <f t="shared" ref="F38:F41" si="150">D38&amp;E38&amp;C38</f>
        <v>DTRNPCAGE</v>
      </c>
      <c r="G38" s="109" t="str">
        <f t="shared" ref="G38:G41" si="151">E38&amp;C38</f>
        <v>TRNPCAGE</v>
      </c>
      <c r="H38" s="5">
        <v>-47993273.899999999</v>
      </c>
      <c r="I38" s="5">
        <v>-241160.0601100224</v>
      </c>
      <c r="J38" s="5">
        <f t="shared" ref="J38:J41" si="152">H38+I38</f>
        <v>-48234433.960110024</v>
      </c>
      <c r="K38" s="5">
        <v>-241160.0601100224</v>
      </c>
      <c r="L38" s="5">
        <f t="shared" ref="L38:L41" si="153">J38+K38</f>
        <v>-48475594.020220049</v>
      </c>
      <c r="M38" s="5">
        <v>-241160.0601100224</v>
      </c>
      <c r="N38" s="5">
        <f t="shared" ref="N38:N41" si="154">L38+M38</f>
        <v>-48716754.080330074</v>
      </c>
      <c r="O38" s="5">
        <v>-241160.0601100224</v>
      </c>
      <c r="P38" s="5">
        <f t="shared" ref="P38:P41" si="155">N38+O38</f>
        <v>-48957914.140440099</v>
      </c>
      <c r="Q38" s="5">
        <v>-241160.0601100224</v>
      </c>
      <c r="R38" s="5">
        <f t="shared" ref="R38:R41" si="156">P38+Q38</f>
        <v>-49199074.200550124</v>
      </c>
      <c r="S38" s="5">
        <v>-241160.0601100224</v>
      </c>
      <c r="T38" s="5">
        <f t="shared" ref="T38:T41" si="157">R38+S38</f>
        <v>-49440234.260660149</v>
      </c>
      <c r="U38" s="5">
        <v>-241160.0601100224</v>
      </c>
      <c r="V38" s="5">
        <f t="shared" ref="V38:V41" si="158">T38+U38</f>
        <v>-49681394.320770174</v>
      </c>
      <c r="W38" s="5">
        <v>-241160.0601100224</v>
      </c>
      <c r="X38" s="5">
        <f t="shared" ref="X38:X41" si="159">V38+W38</f>
        <v>-49922554.380880199</v>
      </c>
      <c r="Y38" s="5">
        <v>-241160.0601100224</v>
      </c>
      <c r="Z38" s="5">
        <f t="shared" ref="Z38:Z41" si="160">X38+Y38</f>
        <v>-50163714.440990224</v>
      </c>
      <c r="AA38" s="5">
        <v>-241160.0601100224</v>
      </c>
      <c r="AB38" s="5">
        <f t="shared" ref="AB38:AB41" si="161">Z38+AA38</f>
        <v>-50404874.50110025</v>
      </c>
      <c r="AC38" s="5">
        <v>-241160.0601100224</v>
      </c>
      <c r="AD38" s="5">
        <f t="shared" ref="AD38:AD41" si="162">AB38+AC38</f>
        <v>-50646034.561210275</v>
      </c>
      <c r="AE38" s="5">
        <v>-241160.0601100224</v>
      </c>
      <c r="AF38" s="5">
        <f t="shared" ref="AF38:AF41" si="163">AD38+AE38</f>
        <v>-50887194.6213203</v>
      </c>
      <c r="AG38" s="5">
        <v>-241160.0601100224</v>
      </c>
      <c r="AH38" s="5">
        <f t="shared" ref="AH38:AH41" si="164">AF38+AG38</f>
        <v>-51128354.681430325</v>
      </c>
      <c r="AI38" s="5">
        <v>-241160.0601100224</v>
      </c>
      <c r="AJ38" s="5">
        <f t="shared" ref="AJ38:AJ41" si="165">AH38+AI38</f>
        <v>-51369514.74154035</v>
      </c>
      <c r="AK38" s="5">
        <v>-241160.0601100224</v>
      </c>
      <c r="AL38" s="5">
        <f t="shared" ref="AL38:AL41" si="166">AJ38+AK38</f>
        <v>-51610674.801650375</v>
      </c>
      <c r="AM38" s="5">
        <v>-241160.0601100224</v>
      </c>
      <c r="AN38" s="5">
        <f t="shared" ref="AN38:AN41" si="167">AL38+AM38</f>
        <v>-51851834.8617604</v>
      </c>
      <c r="AO38" s="5">
        <v>-241160.0601100224</v>
      </c>
      <c r="AP38" s="5">
        <f t="shared" ref="AP38:AP41" si="168">AN38+AO38</f>
        <v>-52092994.921870425</v>
      </c>
      <c r="AQ38" s="5">
        <v>-241160.0601100224</v>
      </c>
      <c r="AR38" s="5">
        <f t="shared" ref="AR38:AR41" si="169">AP38+AQ38</f>
        <v>-52334154.98198045</v>
      </c>
      <c r="AS38" s="5">
        <v>-241160.0601100224</v>
      </c>
      <c r="AT38" s="5">
        <f t="shared" ref="AT38:AT41" si="170">AR38+AS38</f>
        <v>-52575315.042090476</v>
      </c>
      <c r="AU38" s="5">
        <v>-241160.0601100224</v>
      </c>
      <c r="AV38" s="5">
        <f t="shared" ref="AV38:AV41" si="171">AT38+AU38</f>
        <v>-52816475.102200501</v>
      </c>
      <c r="AW38" s="5">
        <v>-241160.0601100224</v>
      </c>
      <c r="AX38" s="5">
        <f t="shared" ref="AX38:AX41" si="172">AV38+AW38</f>
        <v>-53057635.162310526</v>
      </c>
      <c r="AY38" s="5">
        <v>-241160.0601100224</v>
      </c>
      <c r="AZ38" s="5">
        <f t="shared" ref="AZ38:AZ41" si="173">AX38+AY38</f>
        <v>-53298795.222420551</v>
      </c>
      <c r="BA38" s="5">
        <v>-241160.0601100224</v>
      </c>
      <c r="BB38" s="5">
        <f t="shared" ref="BB38:BB41" si="174">AZ38+BA38</f>
        <v>-53539955.282530576</v>
      </c>
      <c r="BC38" s="5">
        <v>-241160.0601100224</v>
      </c>
      <c r="BD38" s="5">
        <f t="shared" ref="BD38:BD41" si="175">BB38+BC38</f>
        <v>-53781115.342640601</v>
      </c>
      <c r="BE38" s="5">
        <v>-241160.0601100224</v>
      </c>
      <c r="BF38" s="5">
        <f t="shared" ref="BF38:BF41" si="176">BD38+BE38</f>
        <v>-54022275.402750626</v>
      </c>
      <c r="BG38" s="5">
        <v>-241160.0601100224</v>
      </c>
      <c r="BH38" s="5">
        <f t="shared" ref="BH38:BH41" si="177">BF38+BG38</f>
        <v>-54263435.462860651</v>
      </c>
      <c r="BI38" s="5">
        <v>-241160.0601100224</v>
      </c>
      <c r="BJ38" s="5">
        <f t="shared" ref="BJ38:BJ41" si="178">BH38+BI38</f>
        <v>-54504595.522970676</v>
      </c>
      <c r="BK38" s="5">
        <v>-241160.0601100224</v>
      </c>
      <c r="BL38" s="5">
        <f t="shared" ref="BL38:BL41" si="179">BJ38+BK38</f>
        <v>-54745755.583080702</v>
      </c>
      <c r="BM38" s="5">
        <v>-241160.0601100224</v>
      </c>
      <c r="BN38" s="5">
        <f t="shared" ref="BN38:BN41" si="180">BL38+BM38</f>
        <v>-54986915.643190727</v>
      </c>
      <c r="BO38" s="5">
        <v>-241160.0601100224</v>
      </c>
      <c r="BP38" s="5">
        <f t="shared" ref="BP38:BP41" si="181">BN38+BO38</f>
        <v>-55228075.703300752</v>
      </c>
      <c r="BQ38" s="5">
        <v>-241160.0601100224</v>
      </c>
      <c r="BR38" s="5">
        <f t="shared" ref="BR38:BR41" si="182">BP38+BQ38</f>
        <v>-55469235.763410777</v>
      </c>
      <c r="BS38" s="5">
        <v>-241160.0601100224</v>
      </c>
      <c r="BT38" s="5">
        <f t="shared" ref="BT38:BT41" si="183">BR38+BS38</f>
        <v>-55710395.823520802</v>
      </c>
      <c r="BU38" s="5">
        <v>-241160.0601100224</v>
      </c>
      <c r="BV38" s="5">
        <f t="shared" ref="BV38:BV41" si="184">BT38+BU38</f>
        <v>-55951555.883630827</v>
      </c>
      <c r="BW38" s="5">
        <v>-241160.0601100224</v>
      </c>
      <c r="BX38" s="5">
        <f t="shared" ref="BX38:BX41" si="185">BV38+BW38</f>
        <v>-56192715.943740852</v>
      </c>
      <c r="BY38" s="5">
        <v>-241160.0601100224</v>
      </c>
      <c r="BZ38" s="5">
        <f t="shared" ref="BZ38:BZ41" si="186">BX38+BY38</f>
        <v>-56433876.003850877</v>
      </c>
      <c r="CA38" s="5">
        <v>-241160.0601100224</v>
      </c>
      <c r="CB38" s="5">
        <f t="shared" ref="CB38:CB41" si="187">BZ38+CA38</f>
        <v>-56675036.063960902</v>
      </c>
      <c r="CC38" s="5">
        <v>-241160.0601100224</v>
      </c>
      <c r="CD38" s="5">
        <f t="shared" ref="CD38:CD41" si="188">CB38+CC38</f>
        <v>-56916196.124070928</v>
      </c>
      <c r="CE38" s="5">
        <v>-241160.0601100224</v>
      </c>
      <c r="CF38" s="5">
        <f t="shared" ref="CF38:CF41" si="189">CD38+CE38</f>
        <v>-57157356.184180953</v>
      </c>
      <c r="CG38" s="5">
        <v>-241160.0601100224</v>
      </c>
      <c r="CH38" s="5">
        <f t="shared" ref="CH38:CH41" si="190">CF38+CG38</f>
        <v>-57398516.244290978</v>
      </c>
      <c r="CI38" s="5">
        <v>-241160.0601100224</v>
      </c>
      <c r="CJ38" s="5">
        <f t="shared" ref="CJ38:CJ41" si="191">CH38+CI38</f>
        <v>-57639676.304401003</v>
      </c>
      <c r="CK38" s="5">
        <v>-241160.0601100224</v>
      </c>
      <c r="CL38" s="5">
        <f t="shared" ref="CL38:CL41" si="192">CJ38+CK38</f>
        <v>-57880836.364511028</v>
      </c>
      <c r="CM38" s="5">
        <v>-241160.0601100224</v>
      </c>
      <c r="CN38" s="5">
        <f t="shared" ref="CN38:CN41" si="193">CL38+CM38</f>
        <v>-58121996.424621053</v>
      </c>
      <c r="CP38" s="138">
        <f t="shared" ref="CP38:CP41" si="194">(AR38+BP38+2*SUM(AT38,AV38,AX38,AZ38,BB38,BD38,BF38,BH38,BJ38,BL38,BN38,))/24</f>
        <v>-53781115.342640601</v>
      </c>
      <c r="CQ38" s="138">
        <f t="shared" ref="CQ38:CQ41" si="195">CR38-CP38</f>
        <v>-2893920.7213203087</v>
      </c>
      <c r="CR38" s="138">
        <f t="shared" ref="CR38:CR41" si="196">(BP38+CN38+2*SUM(BR38,BT38,BV38,BX38,BZ38,CB38,CD38,CF38,CH38,CJ38,CL38,))/24</f>
        <v>-56675036.06396091</v>
      </c>
    </row>
    <row r="39" spans="1:96" s="5" customFormat="1" x14ac:dyDescent="0.2">
      <c r="A39" s="109" t="s">
        <v>79</v>
      </c>
      <c r="B39" s="109" t="str">
        <f t="shared" si="149"/>
        <v>CAGW</v>
      </c>
      <c r="C39" s="109" t="s">
        <v>15</v>
      </c>
      <c r="D39" s="109" t="s">
        <v>77</v>
      </c>
      <c r="E39" s="109" t="s">
        <v>95</v>
      </c>
      <c r="F39" s="109" t="str">
        <f t="shared" si="150"/>
        <v>DTRNPCAGW</v>
      </c>
      <c r="G39" s="109" t="str">
        <f t="shared" si="151"/>
        <v>TRNPCAGW</v>
      </c>
      <c r="H39" s="5">
        <v>-3948511.7721923823</v>
      </c>
      <c r="I39" s="5">
        <v>-23595.935184168058</v>
      </c>
      <c r="J39" s="5">
        <f t="shared" si="152"/>
        <v>-3972107.7073765504</v>
      </c>
      <c r="K39" s="5">
        <v>-23591.771370837498</v>
      </c>
      <c r="L39" s="5">
        <f t="shared" si="153"/>
        <v>-3995699.4787473879</v>
      </c>
      <c r="M39" s="5">
        <v>-23587.607557506944</v>
      </c>
      <c r="N39" s="5">
        <f t="shared" si="154"/>
        <v>-4019287.0863048946</v>
      </c>
      <c r="O39" s="5">
        <v>-24000.227606926386</v>
      </c>
      <c r="P39" s="5">
        <f t="shared" si="155"/>
        <v>-4043287.3139118212</v>
      </c>
      <c r="Q39" s="5">
        <v>-24412.847656345828</v>
      </c>
      <c r="R39" s="5">
        <f t="shared" si="156"/>
        <v>-4067700.1615681672</v>
      </c>
      <c r="S39" s="5">
        <v>-24408.683843015275</v>
      </c>
      <c r="T39" s="5">
        <f t="shared" si="157"/>
        <v>-4092108.8454111824</v>
      </c>
      <c r="U39" s="5">
        <v>-24404.520029684718</v>
      </c>
      <c r="V39" s="5">
        <f t="shared" si="158"/>
        <v>-4116513.3654408669</v>
      </c>
      <c r="W39" s="5">
        <v>-24400.356216354161</v>
      </c>
      <c r="X39" s="5">
        <f t="shared" si="159"/>
        <v>-4140913.7216572212</v>
      </c>
      <c r="Y39" s="5">
        <v>-24396.192403023608</v>
      </c>
      <c r="Z39" s="5">
        <f t="shared" si="160"/>
        <v>-4165309.9140602448</v>
      </c>
      <c r="AA39" s="5">
        <v>-24392.028589693047</v>
      </c>
      <c r="AB39" s="5">
        <f t="shared" si="161"/>
        <v>-4189701.9426499377</v>
      </c>
      <c r="AC39" s="5">
        <v>-24387.864776362494</v>
      </c>
      <c r="AD39" s="5">
        <f t="shared" si="162"/>
        <v>-4214089.8074262999</v>
      </c>
      <c r="AE39" s="5">
        <v>-24383.700963031937</v>
      </c>
      <c r="AF39" s="5">
        <f t="shared" si="163"/>
        <v>-4238473.5083893314</v>
      </c>
      <c r="AG39" s="5">
        <v>-24379.53714970138</v>
      </c>
      <c r="AH39" s="5">
        <f t="shared" si="164"/>
        <v>-4262853.0455390327</v>
      </c>
      <c r="AI39" s="5">
        <v>-24375.373336370827</v>
      </c>
      <c r="AJ39" s="5">
        <f t="shared" si="165"/>
        <v>-4287228.4188754037</v>
      </c>
      <c r="AK39" s="5">
        <v>-24371.209523040267</v>
      </c>
      <c r="AL39" s="5">
        <f t="shared" si="166"/>
        <v>-4311599.6283984436</v>
      </c>
      <c r="AM39" s="5">
        <v>-24367.045709709713</v>
      </c>
      <c r="AN39" s="5">
        <f t="shared" si="167"/>
        <v>-4335966.6741081532</v>
      </c>
      <c r="AO39" s="5">
        <v>-24362.881896379156</v>
      </c>
      <c r="AP39" s="5">
        <f t="shared" si="168"/>
        <v>-4360329.5560045326</v>
      </c>
      <c r="AQ39" s="5">
        <v>-24358.7180830486</v>
      </c>
      <c r="AR39" s="5">
        <f t="shared" si="169"/>
        <v>-4384688.2740875809</v>
      </c>
      <c r="AS39" s="5">
        <v>-24354.554269718046</v>
      </c>
      <c r="AT39" s="5">
        <f t="shared" si="170"/>
        <v>-4409042.8283572989</v>
      </c>
      <c r="AU39" s="5">
        <v>-24350.390456387486</v>
      </c>
      <c r="AV39" s="5">
        <f t="shared" si="171"/>
        <v>-4433393.2188136866</v>
      </c>
      <c r="AW39" s="5">
        <v>-24346.226643056929</v>
      </c>
      <c r="AX39" s="5">
        <f t="shared" si="172"/>
        <v>-4457739.4454567432</v>
      </c>
      <c r="AY39" s="5">
        <v>-24342.062829726376</v>
      </c>
      <c r="AZ39" s="5">
        <f t="shared" si="173"/>
        <v>-4482081.5082864696</v>
      </c>
      <c r="BA39" s="5">
        <v>-24337.899016395819</v>
      </c>
      <c r="BB39" s="5">
        <f t="shared" si="174"/>
        <v>-4506419.4073028658</v>
      </c>
      <c r="BC39" s="5">
        <v>-24333.735203065266</v>
      </c>
      <c r="BD39" s="5">
        <f t="shared" si="175"/>
        <v>-4530753.1425059307</v>
      </c>
      <c r="BE39" s="5">
        <v>-24329.571389734705</v>
      </c>
      <c r="BF39" s="5">
        <f t="shared" si="176"/>
        <v>-4555082.7138956655</v>
      </c>
      <c r="BG39" s="5">
        <v>-24325.407576404148</v>
      </c>
      <c r="BH39" s="5">
        <f t="shared" si="177"/>
        <v>-4579408.12147207</v>
      </c>
      <c r="BI39" s="5">
        <v>-24321.243763073595</v>
      </c>
      <c r="BJ39" s="5">
        <f t="shared" si="178"/>
        <v>-4603729.3652351433</v>
      </c>
      <c r="BK39" s="5">
        <v>-24317.079949743038</v>
      </c>
      <c r="BL39" s="5">
        <f t="shared" si="179"/>
        <v>-4628046.4451848865</v>
      </c>
      <c r="BM39" s="5">
        <v>-24312.916136412485</v>
      </c>
      <c r="BN39" s="5">
        <f t="shared" si="180"/>
        <v>-4652359.3613212993</v>
      </c>
      <c r="BO39" s="5">
        <v>-24308.752323081924</v>
      </c>
      <c r="BP39" s="5">
        <f t="shared" si="181"/>
        <v>-4676668.1136443811</v>
      </c>
      <c r="BQ39" s="5">
        <v>-24304.588509751367</v>
      </c>
      <c r="BR39" s="5">
        <f t="shared" si="182"/>
        <v>-4700972.7021541325</v>
      </c>
      <c r="BS39" s="5">
        <v>-24300.424696420814</v>
      </c>
      <c r="BT39" s="5">
        <f t="shared" si="183"/>
        <v>-4725273.1268505538</v>
      </c>
      <c r="BU39" s="5">
        <v>-24296.260883090257</v>
      </c>
      <c r="BV39" s="5">
        <f t="shared" si="184"/>
        <v>-4749569.3877336439</v>
      </c>
      <c r="BW39" s="5">
        <v>-24292.097069759704</v>
      </c>
      <c r="BX39" s="5">
        <f t="shared" si="185"/>
        <v>-4773861.4848034037</v>
      </c>
      <c r="BY39" s="5">
        <v>-24287.933256429144</v>
      </c>
      <c r="BZ39" s="5">
        <f t="shared" si="186"/>
        <v>-4798149.4180598324</v>
      </c>
      <c r="CA39" s="5">
        <v>-24283.769443098587</v>
      </c>
      <c r="CB39" s="5">
        <f t="shared" si="187"/>
        <v>-4822433.1875029309</v>
      </c>
      <c r="CC39" s="5">
        <v>-24279.605629768033</v>
      </c>
      <c r="CD39" s="5">
        <f t="shared" si="188"/>
        <v>-4846712.7931326991</v>
      </c>
      <c r="CE39" s="5">
        <v>-24275.441816437477</v>
      </c>
      <c r="CF39" s="5">
        <f t="shared" si="189"/>
        <v>-4870988.2349491362</v>
      </c>
      <c r="CG39" s="5">
        <v>-24271.278003106916</v>
      </c>
      <c r="CH39" s="5">
        <f t="shared" si="190"/>
        <v>-4895259.512952243</v>
      </c>
      <c r="CI39" s="5">
        <v>-24267.114189776363</v>
      </c>
      <c r="CJ39" s="5">
        <f t="shared" si="191"/>
        <v>-4919526.6271420196</v>
      </c>
      <c r="CK39" s="5">
        <v>-24262.950376445806</v>
      </c>
      <c r="CL39" s="5">
        <f t="shared" si="192"/>
        <v>-4943789.577518465</v>
      </c>
      <c r="CM39" s="5">
        <v>-24258.786563115253</v>
      </c>
      <c r="CN39" s="5">
        <f t="shared" si="193"/>
        <v>-4968048.3640815802</v>
      </c>
      <c r="CP39" s="138">
        <f t="shared" si="194"/>
        <v>-4530727.8126415024</v>
      </c>
      <c r="CQ39" s="138">
        <f t="shared" si="195"/>
        <v>-291680.04499700107</v>
      </c>
      <c r="CR39" s="138">
        <f t="shared" si="196"/>
        <v>-4822407.8576385034</v>
      </c>
    </row>
    <row r="40" spans="1:96" s="5" customFormat="1" x14ac:dyDescent="0.2">
      <c r="A40" s="109" t="s">
        <v>83</v>
      </c>
      <c r="B40" s="109" t="str">
        <f t="shared" si="149"/>
        <v>JBG</v>
      </c>
      <c r="C40" s="109" t="s">
        <v>18</v>
      </c>
      <c r="D40" s="109" t="s">
        <v>77</v>
      </c>
      <c r="E40" s="109" t="s">
        <v>95</v>
      </c>
      <c r="F40" s="109" t="str">
        <f t="shared" si="150"/>
        <v>DTRNPJBG</v>
      </c>
      <c r="G40" s="109" t="str">
        <f t="shared" si="151"/>
        <v>TRNPJBG</v>
      </c>
      <c r="H40" s="5">
        <v>0</v>
      </c>
      <c r="I40" s="5">
        <v>0</v>
      </c>
      <c r="J40" s="5">
        <f t="shared" si="152"/>
        <v>0</v>
      </c>
      <c r="K40" s="5">
        <v>0</v>
      </c>
      <c r="L40" s="5">
        <f t="shared" si="153"/>
        <v>0</v>
      </c>
      <c r="M40" s="5">
        <v>0</v>
      </c>
      <c r="N40" s="5">
        <f t="shared" si="154"/>
        <v>0</v>
      </c>
      <c r="O40" s="5">
        <v>0</v>
      </c>
      <c r="P40" s="5">
        <f t="shared" si="155"/>
        <v>0</v>
      </c>
      <c r="Q40" s="5">
        <v>0</v>
      </c>
      <c r="R40" s="5">
        <f t="shared" si="156"/>
        <v>0</v>
      </c>
      <c r="S40" s="5">
        <v>0</v>
      </c>
      <c r="T40" s="5">
        <f t="shared" si="157"/>
        <v>0</v>
      </c>
      <c r="U40" s="5">
        <v>0</v>
      </c>
      <c r="V40" s="5">
        <f t="shared" si="158"/>
        <v>0</v>
      </c>
      <c r="W40" s="5">
        <v>0</v>
      </c>
      <c r="X40" s="5">
        <f t="shared" si="159"/>
        <v>0</v>
      </c>
      <c r="Y40" s="5">
        <v>0</v>
      </c>
      <c r="Z40" s="5">
        <f t="shared" si="160"/>
        <v>0</v>
      </c>
      <c r="AA40" s="5">
        <v>0</v>
      </c>
      <c r="AB40" s="5">
        <f t="shared" si="161"/>
        <v>0</v>
      </c>
      <c r="AC40" s="5">
        <v>0</v>
      </c>
      <c r="AD40" s="5">
        <f t="shared" si="162"/>
        <v>0</v>
      </c>
      <c r="AE40" s="5">
        <v>0</v>
      </c>
      <c r="AF40" s="5">
        <f t="shared" si="163"/>
        <v>0</v>
      </c>
      <c r="AG40" s="5">
        <v>0</v>
      </c>
      <c r="AH40" s="5">
        <f t="shared" si="164"/>
        <v>0</v>
      </c>
      <c r="AI40" s="5">
        <v>0</v>
      </c>
      <c r="AJ40" s="5">
        <f t="shared" si="165"/>
        <v>0</v>
      </c>
      <c r="AK40" s="5">
        <v>0</v>
      </c>
      <c r="AL40" s="5">
        <f t="shared" si="166"/>
        <v>0</v>
      </c>
      <c r="AM40" s="5">
        <v>0</v>
      </c>
      <c r="AN40" s="5">
        <f t="shared" si="167"/>
        <v>0</v>
      </c>
      <c r="AO40" s="5">
        <v>0</v>
      </c>
      <c r="AP40" s="5">
        <f t="shared" si="168"/>
        <v>0</v>
      </c>
      <c r="AQ40" s="5">
        <v>0</v>
      </c>
      <c r="AR40" s="5">
        <f t="shared" si="169"/>
        <v>0</v>
      </c>
      <c r="AS40" s="5">
        <v>0</v>
      </c>
      <c r="AT40" s="5">
        <f t="shared" si="170"/>
        <v>0</v>
      </c>
      <c r="AU40" s="5">
        <v>0</v>
      </c>
      <c r="AV40" s="5">
        <f t="shared" si="171"/>
        <v>0</v>
      </c>
      <c r="AW40" s="5">
        <v>0</v>
      </c>
      <c r="AX40" s="5">
        <f t="shared" si="172"/>
        <v>0</v>
      </c>
      <c r="AY40" s="5">
        <v>0</v>
      </c>
      <c r="AZ40" s="5">
        <f t="shared" si="173"/>
        <v>0</v>
      </c>
      <c r="BA40" s="5">
        <v>0</v>
      </c>
      <c r="BB40" s="5">
        <f t="shared" si="174"/>
        <v>0</v>
      </c>
      <c r="BC40" s="5">
        <v>0</v>
      </c>
      <c r="BD40" s="5">
        <f t="shared" si="175"/>
        <v>0</v>
      </c>
      <c r="BE40" s="5">
        <v>0</v>
      </c>
      <c r="BF40" s="5">
        <f t="shared" si="176"/>
        <v>0</v>
      </c>
      <c r="BG40" s="5">
        <v>0</v>
      </c>
      <c r="BH40" s="5">
        <f t="shared" si="177"/>
        <v>0</v>
      </c>
      <c r="BI40" s="5">
        <v>0</v>
      </c>
      <c r="BJ40" s="5">
        <f t="shared" si="178"/>
        <v>0</v>
      </c>
      <c r="BK40" s="5">
        <v>0</v>
      </c>
      <c r="BL40" s="5">
        <f t="shared" si="179"/>
        <v>0</v>
      </c>
      <c r="BM40" s="5">
        <v>0</v>
      </c>
      <c r="BN40" s="5">
        <f t="shared" si="180"/>
        <v>0</v>
      </c>
      <c r="BO40" s="5">
        <v>0</v>
      </c>
      <c r="BP40" s="5">
        <f t="shared" si="181"/>
        <v>0</v>
      </c>
      <c r="BQ40" s="5">
        <v>0</v>
      </c>
      <c r="BR40" s="5">
        <f t="shared" si="182"/>
        <v>0</v>
      </c>
      <c r="BS40" s="5">
        <v>0</v>
      </c>
      <c r="BT40" s="5">
        <f t="shared" si="183"/>
        <v>0</v>
      </c>
      <c r="BU40" s="5">
        <v>0</v>
      </c>
      <c r="BV40" s="5">
        <f t="shared" si="184"/>
        <v>0</v>
      </c>
      <c r="BW40" s="5">
        <v>0</v>
      </c>
      <c r="BX40" s="5">
        <f t="shared" si="185"/>
        <v>0</v>
      </c>
      <c r="BY40" s="5">
        <v>0</v>
      </c>
      <c r="BZ40" s="5">
        <f t="shared" si="186"/>
        <v>0</v>
      </c>
      <c r="CA40" s="5">
        <v>0</v>
      </c>
      <c r="CB40" s="5">
        <f t="shared" si="187"/>
        <v>0</v>
      </c>
      <c r="CC40" s="5">
        <v>0</v>
      </c>
      <c r="CD40" s="5">
        <f t="shared" si="188"/>
        <v>0</v>
      </c>
      <c r="CE40" s="5">
        <v>0</v>
      </c>
      <c r="CF40" s="5">
        <f t="shared" si="189"/>
        <v>0</v>
      </c>
      <c r="CG40" s="5">
        <v>0</v>
      </c>
      <c r="CH40" s="5">
        <f t="shared" si="190"/>
        <v>0</v>
      </c>
      <c r="CI40" s="5">
        <v>0</v>
      </c>
      <c r="CJ40" s="5">
        <f t="shared" si="191"/>
        <v>0</v>
      </c>
      <c r="CK40" s="5">
        <v>0</v>
      </c>
      <c r="CL40" s="5">
        <f t="shared" si="192"/>
        <v>0</v>
      </c>
      <c r="CM40" s="5">
        <v>0</v>
      </c>
      <c r="CN40" s="5">
        <f t="shared" si="193"/>
        <v>0</v>
      </c>
      <c r="CP40" s="138">
        <f t="shared" si="194"/>
        <v>0</v>
      </c>
      <c r="CQ40" s="138">
        <f t="shared" si="195"/>
        <v>0</v>
      </c>
      <c r="CR40" s="138">
        <f t="shared" si="196"/>
        <v>0</v>
      </c>
    </row>
    <row r="41" spans="1:96" s="5" customFormat="1" x14ac:dyDescent="0.2">
      <c r="A41" s="109" t="s">
        <v>80</v>
      </c>
      <c r="B41" s="109" t="str">
        <f t="shared" si="149"/>
        <v>SG</v>
      </c>
      <c r="C41" s="109" t="s">
        <v>16</v>
      </c>
      <c r="D41" s="109" t="s">
        <v>77</v>
      </c>
      <c r="E41" s="109" t="s">
        <v>95</v>
      </c>
      <c r="F41" s="109" t="str">
        <f t="shared" si="150"/>
        <v>DTRNPSG</v>
      </c>
      <c r="G41" s="109" t="str">
        <f t="shared" si="151"/>
        <v>TRNPSG</v>
      </c>
      <c r="H41" s="5">
        <v>-2028451388.2472196</v>
      </c>
      <c r="I41" s="5">
        <v>-8987113.0234300364</v>
      </c>
      <c r="J41" s="5">
        <f t="shared" si="152"/>
        <v>-2037438501.2706497</v>
      </c>
      <c r="K41" s="5">
        <v>-8997508.405081952</v>
      </c>
      <c r="L41" s="5">
        <f t="shared" si="153"/>
        <v>-2046436009.6757317</v>
      </c>
      <c r="M41" s="5">
        <v>-9014361.2286945228</v>
      </c>
      <c r="N41" s="5">
        <f t="shared" si="154"/>
        <v>-2055450370.9044261</v>
      </c>
      <c r="O41" s="5">
        <v>-9025199.3248205576</v>
      </c>
      <c r="P41" s="5">
        <f t="shared" si="155"/>
        <v>-2064475570.2292466</v>
      </c>
      <c r="Q41" s="5">
        <v>-9050049.5053709112</v>
      </c>
      <c r="R41" s="5">
        <f t="shared" si="156"/>
        <v>-2073525619.7346175</v>
      </c>
      <c r="S41" s="5">
        <v>-9097283.7277915236</v>
      </c>
      <c r="T41" s="5">
        <f t="shared" si="157"/>
        <v>-2082622903.462409</v>
      </c>
      <c r="U41" s="5">
        <v>-9124867.9713269304</v>
      </c>
      <c r="V41" s="5">
        <f t="shared" si="158"/>
        <v>-2091747771.4337358</v>
      </c>
      <c r="W41" s="5">
        <v>-9128469.6536462978</v>
      </c>
      <c r="X41" s="5">
        <f t="shared" si="159"/>
        <v>-2100876241.0873821</v>
      </c>
      <c r="Y41" s="5">
        <v>-9142400.0325243939</v>
      </c>
      <c r="Z41" s="5">
        <f t="shared" si="160"/>
        <v>-2110018641.1199064</v>
      </c>
      <c r="AA41" s="5">
        <v>-9159878.0334645864</v>
      </c>
      <c r="AB41" s="5">
        <f t="shared" si="161"/>
        <v>-2119178519.1533711</v>
      </c>
      <c r="AC41" s="5">
        <v>-9184186.4625276215</v>
      </c>
      <c r="AD41" s="5">
        <f t="shared" si="162"/>
        <v>-2128362705.6158986</v>
      </c>
      <c r="AE41" s="5">
        <v>-9218893.2060324345</v>
      </c>
      <c r="AF41" s="5">
        <f t="shared" si="163"/>
        <v>-2137581598.8219311</v>
      </c>
      <c r="AG41" s="5">
        <v>-9239796.6086548176</v>
      </c>
      <c r="AH41" s="5">
        <f t="shared" si="164"/>
        <v>-2146821395.4305859</v>
      </c>
      <c r="AI41" s="5">
        <v>-9254690.770420948</v>
      </c>
      <c r="AJ41" s="5">
        <f t="shared" si="165"/>
        <v>-2156076086.2010069</v>
      </c>
      <c r="AK41" s="5">
        <v>-9266876.0910198893</v>
      </c>
      <c r="AL41" s="5">
        <f t="shared" si="166"/>
        <v>-2165342962.292027</v>
      </c>
      <c r="AM41" s="5">
        <v>-9296245.2335634138</v>
      </c>
      <c r="AN41" s="5">
        <f t="shared" si="167"/>
        <v>-2174639207.5255904</v>
      </c>
      <c r="AO41" s="5">
        <v>-9375020.9831729569</v>
      </c>
      <c r="AP41" s="5">
        <f t="shared" si="168"/>
        <v>-2184014228.5087633</v>
      </c>
      <c r="AQ41" s="5">
        <v>-9467362.9265479632</v>
      </c>
      <c r="AR41" s="5">
        <f t="shared" si="169"/>
        <v>-2193481591.4353113</v>
      </c>
      <c r="AS41" s="5">
        <v>-9508892.5005932171</v>
      </c>
      <c r="AT41" s="5">
        <f t="shared" si="170"/>
        <v>-2202990483.9359045</v>
      </c>
      <c r="AU41" s="5">
        <v>-9515078.1423495226</v>
      </c>
      <c r="AV41" s="5">
        <f t="shared" si="171"/>
        <v>-2212505562.0782542</v>
      </c>
      <c r="AW41" s="5">
        <v>-9522166.6604580246</v>
      </c>
      <c r="AX41" s="5">
        <f t="shared" si="172"/>
        <v>-2222027728.7387123</v>
      </c>
      <c r="AY41" s="5">
        <v>-9526514.2432890199</v>
      </c>
      <c r="AZ41" s="5">
        <f t="shared" si="173"/>
        <v>-2231554242.9820013</v>
      </c>
      <c r="BA41" s="5">
        <v>-9566130.4835719857</v>
      </c>
      <c r="BB41" s="5">
        <f t="shared" si="174"/>
        <v>-2241120373.4655733</v>
      </c>
      <c r="BC41" s="5">
        <v>-9665411.2384911086</v>
      </c>
      <c r="BD41" s="5">
        <f t="shared" si="175"/>
        <v>-2250785784.7040644</v>
      </c>
      <c r="BE41" s="5">
        <v>-9733855.3358201571</v>
      </c>
      <c r="BF41" s="5">
        <f t="shared" si="176"/>
        <v>-2260519640.0398846</v>
      </c>
      <c r="BG41" s="5">
        <v>-9786617.0964766182</v>
      </c>
      <c r="BH41" s="5">
        <f t="shared" si="177"/>
        <v>-2270306257.1363611</v>
      </c>
      <c r="BI41" s="5">
        <v>-9850152.1064966302</v>
      </c>
      <c r="BJ41" s="5">
        <f t="shared" si="178"/>
        <v>-2280156409.2428579</v>
      </c>
      <c r="BK41" s="5">
        <v>-9879053.22155804</v>
      </c>
      <c r="BL41" s="5">
        <f t="shared" si="179"/>
        <v>-2290035462.464416</v>
      </c>
      <c r="BM41" s="5">
        <v>-9906258.7178090569</v>
      </c>
      <c r="BN41" s="5">
        <f t="shared" si="180"/>
        <v>-2299941721.1822252</v>
      </c>
      <c r="BO41" s="5">
        <v>-9983318.3800365888</v>
      </c>
      <c r="BP41" s="5">
        <f t="shared" si="181"/>
        <v>-2309925039.5622616</v>
      </c>
      <c r="BQ41" s="5">
        <v>-10093761.04248021</v>
      </c>
      <c r="BR41" s="5">
        <f t="shared" si="182"/>
        <v>-2320018800.6047416</v>
      </c>
      <c r="BS41" s="5">
        <v>-10145568.730254265</v>
      </c>
      <c r="BT41" s="5">
        <f t="shared" si="183"/>
        <v>-2330164369.3349957</v>
      </c>
      <c r="BU41" s="5">
        <v>-10160123.733262634</v>
      </c>
      <c r="BV41" s="5">
        <f t="shared" si="184"/>
        <v>-2340324493.0682583</v>
      </c>
      <c r="BW41" s="5">
        <v>-10176334.552750615</v>
      </c>
      <c r="BX41" s="5">
        <f t="shared" si="185"/>
        <v>-2350500827.6210089</v>
      </c>
      <c r="BY41" s="5">
        <v>-10207270.942012945</v>
      </c>
      <c r="BZ41" s="5">
        <f t="shared" si="186"/>
        <v>-2360708098.5630217</v>
      </c>
      <c r="CA41" s="5">
        <v>-10239604.676812863</v>
      </c>
      <c r="CB41" s="5">
        <f t="shared" si="187"/>
        <v>-2370947703.2398343</v>
      </c>
      <c r="CC41" s="5">
        <v>-10259270.712321589</v>
      </c>
      <c r="CD41" s="5">
        <f t="shared" si="188"/>
        <v>-2381206973.9521561</v>
      </c>
      <c r="CE41" s="5">
        <v>-10277978.487614548</v>
      </c>
      <c r="CF41" s="5">
        <f t="shared" si="189"/>
        <v>-2391484952.4397707</v>
      </c>
      <c r="CG41" s="5">
        <v>-10292591.901740456</v>
      </c>
      <c r="CH41" s="5">
        <f t="shared" si="190"/>
        <v>-2401777544.3415112</v>
      </c>
      <c r="CI41" s="5">
        <v>-10313719.658252541</v>
      </c>
      <c r="CJ41" s="5">
        <f t="shared" si="191"/>
        <v>-2412091263.999764</v>
      </c>
      <c r="CK41" s="5">
        <v>-10334894.149591643</v>
      </c>
      <c r="CL41" s="5">
        <f t="shared" si="192"/>
        <v>-2422426158.1493554</v>
      </c>
      <c r="CM41" s="5">
        <v>-10393314.196680745</v>
      </c>
      <c r="CN41" s="5">
        <f t="shared" si="193"/>
        <v>-2432819472.346036</v>
      </c>
      <c r="CP41" s="138">
        <f t="shared" si="194"/>
        <v>-2251137248.4557533</v>
      </c>
      <c r="CQ41" s="138">
        <f t="shared" si="195"/>
        <v>-119948038.31662703</v>
      </c>
      <c r="CR41" s="138">
        <f t="shared" si="196"/>
        <v>-2371085286.7723804</v>
      </c>
    </row>
    <row r="42" spans="1:96" s="5" customFormat="1" hidden="1" x14ac:dyDescent="0.2">
      <c r="A42" s="109"/>
      <c r="B42" s="109"/>
      <c r="C42" s="109"/>
      <c r="D42" s="109"/>
      <c r="E42" s="109"/>
      <c r="F42" s="109"/>
      <c r="G42" s="109"/>
      <c r="CP42" s="138"/>
      <c r="CQ42" s="138"/>
      <c r="CR42" s="138"/>
    </row>
    <row r="43" spans="1:96" s="5" customFormat="1" hidden="1" x14ac:dyDescent="0.2">
      <c r="A43" s="109"/>
      <c r="B43" s="109"/>
      <c r="C43" s="109"/>
      <c r="D43" s="109"/>
      <c r="E43" s="109"/>
      <c r="F43" s="109"/>
      <c r="G43" s="109"/>
      <c r="CP43" s="138"/>
      <c r="CQ43" s="138"/>
      <c r="CR43" s="138"/>
    </row>
    <row r="44" spans="1:96" s="5" customFormat="1" hidden="1" x14ac:dyDescent="0.2">
      <c r="A44" s="109"/>
      <c r="B44" s="109"/>
      <c r="C44" s="109"/>
      <c r="D44" s="109"/>
      <c r="E44" s="109"/>
      <c r="F44" s="109"/>
      <c r="G44" s="109"/>
      <c r="CP44" s="138"/>
      <c r="CQ44" s="138"/>
      <c r="CR44" s="138"/>
    </row>
    <row r="45" spans="1:96" s="5" customFormat="1" hidden="1" x14ac:dyDescent="0.2">
      <c r="A45" s="109"/>
      <c r="B45" s="109"/>
      <c r="C45" s="109"/>
      <c r="D45" s="109"/>
      <c r="E45" s="109"/>
      <c r="F45" s="109"/>
      <c r="G45" s="109"/>
      <c r="CP45" s="138"/>
      <c r="CQ45" s="138"/>
      <c r="CR45" s="138"/>
    </row>
    <row r="46" spans="1:96" s="5" customFormat="1" x14ac:dyDescent="0.2">
      <c r="A46" s="109" t="s">
        <v>96</v>
      </c>
      <c r="B46" s="109"/>
      <c r="C46" s="109"/>
      <c r="D46" s="109"/>
      <c r="E46" s="109"/>
      <c r="F46" s="109"/>
      <c r="G46" s="109"/>
      <c r="H46" s="6">
        <f t="shared" ref="H46:BS46" si="197">SUBTOTAL(9,H38:H45)</f>
        <v>-2080393173.9194119</v>
      </c>
      <c r="I46" s="6">
        <f t="shared" si="197"/>
        <v>-9251869.0187242273</v>
      </c>
      <c r="J46" s="6">
        <f t="shared" si="197"/>
        <v>-2089645042.9381363</v>
      </c>
      <c r="K46" s="6">
        <f t="shared" si="197"/>
        <v>-9262260.2365628127</v>
      </c>
      <c r="L46" s="6">
        <f t="shared" si="197"/>
        <v>-2098907303.1746991</v>
      </c>
      <c r="M46" s="6">
        <f t="shared" si="197"/>
        <v>-9279108.8963620514</v>
      </c>
      <c r="N46" s="6">
        <f t="shared" si="197"/>
        <v>-2108186412.0710611</v>
      </c>
      <c r="O46" s="6">
        <f t="shared" si="197"/>
        <v>-9290359.612537507</v>
      </c>
      <c r="P46" s="6">
        <f t="shared" si="197"/>
        <v>-2117476771.6835985</v>
      </c>
      <c r="Q46" s="6">
        <f t="shared" si="197"/>
        <v>-9315622.4131372795</v>
      </c>
      <c r="R46" s="6">
        <f t="shared" si="197"/>
        <v>-2126792394.0967357</v>
      </c>
      <c r="S46" s="6">
        <f t="shared" si="197"/>
        <v>-9362852.4717445616</v>
      </c>
      <c r="T46" s="6">
        <f t="shared" si="197"/>
        <v>-2136155246.5684803</v>
      </c>
      <c r="U46" s="6">
        <f t="shared" si="197"/>
        <v>-9390432.5514666382</v>
      </c>
      <c r="V46" s="6">
        <f t="shared" si="197"/>
        <v>-2145545679.119947</v>
      </c>
      <c r="W46" s="6">
        <f t="shared" si="197"/>
        <v>-9394030.0699726734</v>
      </c>
      <c r="X46" s="6">
        <f t="shared" si="197"/>
        <v>-2154939709.1899195</v>
      </c>
      <c r="Y46" s="6">
        <f t="shared" si="197"/>
        <v>-9407956.2850374393</v>
      </c>
      <c r="Z46" s="6">
        <f t="shared" si="197"/>
        <v>-2164347665.474957</v>
      </c>
      <c r="AA46" s="6">
        <f t="shared" si="197"/>
        <v>-9425430.1221643016</v>
      </c>
      <c r="AB46" s="6">
        <f t="shared" si="197"/>
        <v>-2173773095.5971212</v>
      </c>
      <c r="AC46" s="6">
        <f t="shared" si="197"/>
        <v>-9449734.3874140065</v>
      </c>
      <c r="AD46" s="6">
        <f t="shared" si="197"/>
        <v>-2183222829.9845352</v>
      </c>
      <c r="AE46" s="6">
        <f t="shared" si="197"/>
        <v>-9484436.9671054892</v>
      </c>
      <c r="AF46" s="6">
        <f t="shared" si="197"/>
        <v>-2192707266.9516406</v>
      </c>
      <c r="AG46" s="6">
        <f t="shared" si="197"/>
        <v>-9505336.2059145421</v>
      </c>
      <c r="AH46" s="6">
        <f t="shared" si="197"/>
        <v>-2202212603.1575551</v>
      </c>
      <c r="AI46" s="6">
        <f t="shared" si="197"/>
        <v>-9520226.2038673405</v>
      </c>
      <c r="AJ46" s="6">
        <f t="shared" si="197"/>
        <v>-2211732829.3614225</v>
      </c>
      <c r="AK46" s="6">
        <f t="shared" si="197"/>
        <v>-9532407.3606529515</v>
      </c>
      <c r="AL46" s="6">
        <f t="shared" si="197"/>
        <v>-2221265236.7220759</v>
      </c>
      <c r="AM46" s="6">
        <f t="shared" si="197"/>
        <v>-9561772.3393831458</v>
      </c>
      <c r="AN46" s="6">
        <f t="shared" si="197"/>
        <v>-2230827009.0614591</v>
      </c>
      <c r="AO46" s="6">
        <f t="shared" si="197"/>
        <v>-9640543.9251793586</v>
      </c>
      <c r="AP46" s="6">
        <f t="shared" si="197"/>
        <v>-2240467552.9866381</v>
      </c>
      <c r="AQ46" s="6">
        <f t="shared" si="197"/>
        <v>-9732881.7047410347</v>
      </c>
      <c r="AR46" s="6">
        <f t="shared" si="197"/>
        <v>-2250200434.6913795</v>
      </c>
      <c r="AS46" s="6">
        <f t="shared" si="197"/>
        <v>-9774407.1149729583</v>
      </c>
      <c r="AT46" s="6">
        <f t="shared" si="197"/>
        <v>-2259974841.8063521</v>
      </c>
      <c r="AU46" s="6">
        <f t="shared" si="197"/>
        <v>-9780588.5929159317</v>
      </c>
      <c r="AV46" s="6">
        <f t="shared" si="197"/>
        <v>-2269755430.3992686</v>
      </c>
      <c r="AW46" s="6">
        <f t="shared" si="197"/>
        <v>-9787672.9472111035</v>
      </c>
      <c r="AX46" s="6">
        <f t="shared" si="197"/>
        <v>-2279543103.3464794</v>
      </c>
      <c r="AY46" s="6">
        <f t="shared" si="197"/>
        <v>-9792016.3662287686</v>
      </c>
      <c r="AZ46" s="6">
        <f t="shared" si="197"/>
        <v>-2289335119.7127085</v>
      </c>
      <c r="BA46" s="6">
        <f t="shared" si="197"/>
        <v>-9831628.4426984042</v>
      </c>
      <c r="BB46" s="6">
        <f t="shared" si="197"/>
        <v>-2299166748.155407</v>
      </c>
      <c r="BC46" s="6">
        <f t="shared" si="197"/>
        <v>-9930905.0338041969</v>
      </c>
      <c r="BD46" s="6">
        <f t="shared" si="197"/>
        <v>-2309097653.1892109</v>
      </c>
      <c r="BE46" s="6">
        <f t="shared" si="197"/>
        <v>-9999344.9673199151</v>
      </c>
      <c r="BF46" s="6">
        <f t="shared" si="197"/>
        <v>-2319096998.1565309</v>
      </c>
      <c r="BG46" s="6">
        <f t="shared" si="197"/>
        <v>-10052102.564163044</v>
      </c>
      <c r="BH46" s="6">
        <f t="shared" si="197"/>
        <v>-2329149100.7206941</v>
      </c>
      <c r="BI46" s="6">
        <f t="shared" si="197"/>
        <v>-10115633.410369726</v>
      </c>
      <c r="BJ46" s="6">
        <f t="shared" si="197"/>
        <v>-2339264734.1310639</v>
      </c>
      <c r="BK46" s="6">
        <f t="shared" si="197"/>
        <v>-10144530.361617805</v>
      </c>
      <c r="BL46" s="6">
        <f t="shared" si="197"/>
        <v>-2349409264.4926815</v>
      </c>
      <c r="BM46" s="6">
        <f t="shared" si="197"/>
        <v>-10171731.694055492</v>
      </c>
      <c r="BN46" s="6">
        <f t="shared" si="197"/>
        <v>-2359580996.1867371</v>
      </c>
      <c r="BO46" s="6">
        <f t="shared" si="197"/>
        <v>-10248787.192469694</v>
      </c>
      <c r="BP46" s="6">
        <f t="shared" si="197"/>
        <v>-2369829783.3792067</v>
      </c>
      <c r="BQ46" s="6">
        <f t="shared" si="197"/>
        <v>-10359225.691099983</v>
      </c>
      <c r="BR46" s="6">
        <f t="shared" si="197"/>
        <v>-2380189009.0703063</v>
      </c>
      <c r="BS46" s="6">
        <f t="shared" si="197"/>
        <v>-10411029.215060707</v>
      </c>
      <c r="BT46" s="6">
        <f t="shared" ref="BT46:CN46" si="198">SUBTOTAL(9,BT38:BT45)</f>
        <v>-2390600038.285367</v>
      </c>
      <c r="BU46" s="6">
        <f t="shared" si="198"/>
        <v>-10425580.054255746</v>
      </c>
      <c r="BV46" s="6">
        <f t="shared" si="198"/>
        <v>-2401025618.339623</v>
      </c>
      <c r="BW46" s="6">
        <f t="shared" si="198"/>
        <v>-10441786.709930398</v>
      </c>
      <c r="BX46" s="6">
        <f t="shared" si="198"/>
        <v>-2411467405.0495529</v>
      </c>
      <c r="BY46" s="6">
        <f t="shared" si="198"/>
        <v>-10472718.935379397</v>
      </c>
      <c r="BZ46" s="6">
        <f t="shared" si="198"/>
        <v>-2421940123.9849324</v>
      </c>
      <c r="CA46" s="6">
        <f t="shared" si="198"/>
        <v>-10505048.506365985</v>
      </c>
      <c r="CB46" s="6">
        <f t="shared" si="198"/>
        <v>-2432445172.4912982</v>
      </c>
      <c r="CC46" s="6">
        <f t="shared" si="198"/>
        <v>-10524710.378061378</v>
      </c>
      <c r="CD46" s="6">
        <f t="shared" si="198"/>
        <v>-2442969882.8693595</v>
      </c>
      <c r="CE46" s="6">
        <f t="shared" si="198"/>
        <v>-10543413.989541007</v>
      </c>
      <c r="CF46" s="6">
        <f t="shared" si="198"/>
        <v>-2453513296.858901</v>
      </c>
      <c r="CG46" s="6">
        <f t="shared" si="198"/>
        <v>-10558023.239853585</v>
      </c>
      <c r="CH46" s="6">
        <f t="shared" si="198"/>
        <v>-2464071320.0987544</v>
      </c>
      <c r="CI46" s="6">
        <f t="shared" si="198"/>
        <v>-10579146.83255234</v>
      </c>
      <c r="CJ46" s="6">
        <f t="shared" si="198"/>
        <v>-2474650466.9313068</v>
      </c>
      <c r="CK46" s="6">
        <f t="shared" si="198"/>
        <v>-10600317.160078112</v>
      </c>
      <c r="CL46" s="6">
        <f t="shared" si="198"/>
        <v>-2485250784.0913849</v>
      </c>
      <c r="CM46" s="6">
        <f t="shared" si="198"/>
        <v>-10658733.043353884</v>
      </c>
      <c r="CN46" s="6">
        <f t="shared" si="198"/>
        <v>-2495909517.1347384</v>
      </c>
      <c r="CP46" s="139">
        <f t="shared" ref="CP46:CR46" si="199">SUBTOTAL(9,CP38:CP45)</f>
        <v>-2309449091.6110353</v>
      </c>
      <c r="CQ46" s="139">
        <f t="shared" si="199"/>
        <v>-123133639.08294433</v>
      </c>
      <c r="CR46" s="139">
        <f t="shared" si="199"/>
        <v>-2432582730.6939797</v>
      </c>
    </row>
    <row r="47" spans="1:96" s="5" customFormat="1" x14ac:dyDescent="0.2">
      <c r="A47" s="109"/>
      <c r="B47" s="109"/>
      <c r="C47" s="109"/>
      <c r="D47" s="109"/>
      <c r="E47" s="109"/>
      <c r="F47" s="109"/>
      <c r="G47" s="109"/>
      <c r="CP47" s="138"/>
      <c r="CQ47" s="138"/>
      <c r="CR47" s="138"/>
    </row>
    <row r="48" spans="1:96" s="5" customFormat="1" x14ac:dyDescent="0.2">
      <c r="A48" s="123" t="s">
        <v>97</v>
      </c>
      <c r="B48" s="109"/>
      <c r="C48" s="109"/>
      <c r="D48" s="109"/>
      <c r="E48" s="109"/>
      <c r="F48" s="109"/>
      <c r="G48" s="109"/>
      <c r="CP48" s="138"/>
      <c r="CQ48" s="138"/>
      <c r="CR48" s="138"/>
    </row>
    <row r="49" spans="1:96" s="5" customFormat="1" x14ac:dyDescent="0.2">
      <c r="A49" s="109" t="s">
        <v>98</v>
      </c>
      <c r="B49" s="109" t="s">
        <v>31</v>
      </c>
      <c r="C49" s="109" t="s">
        <v>31</v>
      </c>
      <c r="D49" s="109" t="s">
        <v>77</v>
      </c>
      <c r="E49" s="109" t="s">
        <v>99</v>
      </c>
      <c r="F49" s="109" t="str">
        <f t="shared" ref="F49:F55" si="200">D49&amp;E49&amp;C49</f>
        <v>DDSTPCA</v>
      </c>
      <c r="G49" s="109" t="str">
        <f t="shared" ref="G49:G55" si="201">E49&amp;C49</f>
        <v>DSTPCA</v>
      </c>
      <c r="H49" s="5">
        <v>-153970421.15090001</v>
      </c>
      <c r="I49" s="5">
        <v>-468757.40580441244</v>
      </c>
      <c r="J49" s="5">
        <f t="shared" ref="J49:J55" si="202">H49+I49</f>
        <v>-154439178.55670443</v>
      </c>
      <c r="K49" s="5">
        <v>-469430.99562963459</v>
      </c>
      <c r="L49" s="5">
        <f t="shared" ref="L49:L55" si="203">J49+K49</f>
        <v>-154908609.55233407</v>
      </c>
      <c r="M49" s="5">
        <v>-476145.07438559725</v>
      </c>
      <c r="N49" s="5">
        <f t="shared" ref="N49:N55" si="204">L49+M49</f>
        <v>-155384754.62671965</v>
      </c>
      <c r="O49" s="5">
        <v>-488364.21627848048</v>
      </c>
      <c r="P49" s="5">
        <f t="shared" ref="P49:P55" si="205">N49+O49</f>
        <v>-155873118.84299815</v>
      </c>
      <c r="Q49" s="5">
        <v>-499780.84170334553</v>
      </c>
      <c r="R49" s="5">
        <f t="shared" ref="R49:R55" si="206">P49+Q49</f>
        <v>-156372899.6847015</v>
      </c>
      <c r="S49" s="5">
        <v>-537482.95378155634</v>
      </c>
      <c r="T49" s="5">
        <f t="shared" ref="T49:T55" si="207">R49+S49</f>
        <v>-156910382.63848305</v>
      </c>
      <c r="U49" s="5">
        <v>-569239.31484628038</v>
      </c>
      <c r="V49" s="5">
        <f t="shared" ref="V49:V55" si="208">T49+U49</f>
        <v>-157479621.95332932</v>
      </c>
      <c r="W49" s="5">
        <v>-570745.40432232106</v>
      </c>
      <c r="X49" s="5">
        <f t="shared" ref="X49:X55" si="209">V49+W49</f>
        <v>-158050367.35765165</v>
      </c>
      <c r="Y49" s="5">
        <v>-574695.24917274842</v>
      </c>
      <c r="Z49" s="5">
        <f t="shared" ref="Z49:Z55" si="210">X49+Y49</f>
        <v>-158625062.6068244</v>
      </c>
      <c r="AA49" s="5">
        <v>-578617.8881897945</v>
      </c>
      <c r="AB49" s="5">
        <f t="shared" ref="AB49:AB55" si="211">Z49+AA49</f>
        <v>-159203680.49501419</v>
      </c>
      <c r="AC49" s="5">
        <v>-584217.33248446032</v>
      </c>
      <c r="AD49" s="5">
        <f t="shared" ref="AD49:AD55" si="212">AB49+AC49</f>
        <v>-159787897.82749864</v>
      </c>
      <c r="AE49" s="5">
        <v>-594537.32065250713</v>
      </c>
      <c r="AF49" s="5">
        <f t="shared" ref="AF49:AF55" si="213">AD49+AE49</f>
        <v>-160382435.14815116</v>
      </c>
      <c r="AG49" s="5">
        <v>-604424.47419917549</v>
      </c>
      <c r="AH49" s="5">
        <f t="shared" ref="AH49:AH55" si="214">AF49+AG49</f>
        <v>-160986859.62235034</v>
      </c>
      <c r="AI49" s="5">
        <v>-609377.00369528576</v>
      </c>
      <c r="AJ49" s="5">
        <f t="shared" ref="AJ49:AJ55" si="215">AH49+AI49</f>
        <v>-161596236.62604561</v>
      </c>
      <c r="AK49" s="5">
        <v>-610490.37111593795</v>
      </c>
      <c r="AL49" s="5">
        <f t="shared" ref="AL49:AL55" si="216">AJ49+AK49</f>
        <v>-162206726.99716157</v>
      </c>
      <c r="AM49" s="5">
        <v>-612684.8299180459</v>
      </c>
      <c r="AN49" s="5">
        <f t="shared" ref="AN49:AN55" si="217">AL49+AM49</f>
        <v>-162819411.82707962</v>
      </c>
      <c r="AO49" s="5">
        <v>-615774.92017814179</v>
      </c>
      <c r="AP49" s="5">
        <f t="shared" ref="AP49:AP55" si="218">AN49+AO49</f>
        <v>-163435186.74725777</v>
      </c>
      <c r="AQ49" s="5">
        <v>-678157.67276873428</v>
      </c>
      <c r="AR49" s="5">
        <f t="shared" ref="AR49:AR55" si="219">AP49+AQ49</f>
        <v>-164113344.42002651</v>
      </c>
      <c r="AS49" s="5">
        <v>-739081.00175141043</v>
      </c>
      <c r="AT49" s="5">
        <f t="shared" ref="AT49:AT55" si="220">AR49+AS49</f>
        <v>-164852425.42177793</v>
      </c>
      <c r="AU49" s="5">
        <v>-738885.9009188771</v>
      </c>
      <c r="AV49" s="5">
        <f t="shared" ref="AV49:AV55" si="221">AT49+AU49</f>
        <v>-165591311.32269681</v>
      </c>
      <c r="AW49" s="5">
        <v>-738816.85903341707</v>
      </c>
      <c r="AX49" s="5">
        <f t="shared" ref="AX49:AX55" si="222">AV49+AW49</f>
        <v>-166330128.18173021</v>
      </c>
      <c r="AY49" s="5">
        <v>-738906.00494970614</v>
      </c>
      <c r="AZ49" s="5">
        <f t="shared" ref="AZ49:AZ55" si="223">AX49+AY49</f>
        <v>-167069034.18667993</v>
      </c>
      <c r="BA49" s="5">
        <v>-738995.16335226968</v>
      </c>
      <c r="BB49" s="5">
        <f t="shared" ref="BB49:BB55" si="224">AZ49+BA49</f>
        <v>-167808029.35003221</v>
      </c>
      <c r="BC49" s="5">
        <v>-739098.69034778595</v>
      </c>
      <c r="BD49" s="5">
        <f t="shared" ref="BD49:BD55" si="225">BB49+BC49</f>
        <v>-168547128.04038</v>
      </c>
      <c r="BE49" s="5">
        <v>-739310.56615762867</v>
      </c>
      <c r="BF49" s="5">
        <f t="shared" ref="BF49:BF55" si="226">BD49+BE49</f>
        <v>-169286438.60653764</v>
      </c>
      <c r="BG49" s="5">
        <v>-739524.55902244989</v>
      </c>
      <c r="BH49" s="5">
        <f t="shared" ref="BH49:BH55" si="227">BF49+BG49</f>
        <v>-170025963.1655601</v>
      </c>
      <c r="BI49" s="5">
        <v>-739551.77444149496</v>
      </c>
      <c r="BJ49" s="5">
        <f t="shared" ref="BJ49:BJ55" si="228">BH49+BI49</f>
        <v>-170765514.94000158</v>
      </c>
      <c r="BK49" s="5">
        <v>-739461.89468643349</v>
      </c>
      <c r="BL49" s="5">
        <f t="shared" ref="BL49:BL55" si="229">BJ49+BK49</f>
        <v>-171504976.83468801</v>
      </c>
      <c r="BM49" s="5">
        <v>-739307.87829449086</v>
      </c>
      <c r="BN49" s="5">
        <f t="shared" ref="BN49:BN55" si="230">BL49+BM49</f>
        <v>-172244284.71298251</v>
      </c>
      <c r="BO49" s="5">
        <v>-739195.25721556798</v>
      </c>
      <c r="BP49" s="5">
        <f t="shared" ref="BP49:BP55" si="231">BN49+BO49</f>
        <v>-172983479.97019807</v>
      </c>
      <c r="BQ49" s="5">
        <v>-739798.20455863315</v>
      </c>
      <c r="BR49" s="5">
        <f t="shared" ref="BR49:BR55" si="232">BP49+BQ49</f>
        <v>-173723278.17475671</v>
      </c>
      <c r="BS49" s="5">
        <v>-740923.15478549514</v>
      </c>
      <c r="BT49" s="5">
        <f t="shared" ref="BT49:BT55" si="233">BR49+BS49</f>
        <v>-174464201.32954219</v>
      </c>
      <c r="BU49" s="5">
        <v>-742299.06345827645</v>
      </c>
      <c r="BV49" s="5">
        <f t="shared" ref="BV49:BV55" si="234">BT49+BU49</f>
        <v>-175206500.39300045</v>
      </c>
      <c r="BW49" s="5">
        <v>-744240.11617313186</v>
      </c>
      <c r="BX49" s="5">
        <f t="shared" ref="BX49:BX55" si="235">BV49+BW49</f>
        <v>-175950740.50917357</v>
      </c>
      <c r="BY49" s="5">
        <v>-747831.79275832139</v>
      </c>
      <c r="BZ49" s="5">
        <f t="shared" ref="BZ49:BZ55" si="236">BX49+BY49</f>
        <v>-176698572.30193189</v>
      </c>
      <c r="CA49" s="5">
        <v>-751328.83943871653</v>
      </c>
      <c r="CB49" s="5">
        <f t="shared" ref="CB49:CB55" si="237">BZ49+CA49</f>
        <v>-177449901.14137059</v>
      </c>
      <c r="CC49" s="5">
        <v>-753620.44147664204</v>
      </c>
      <c r="CD49" s="5">
        <f t="shared" ref="CD49:CD55" si="238">CB49+CC49</f>
        <v>-178203521.58284724</v>
      </c>
      <c r="CE49" s="5">
        <v>-756019.08149671822</v>
      </c>
      <c r="CF49" s="5">
        <f t="shared" ref="CF49:CF55" si="239">CD49+CE49</f>
        <v>-178959540.66434395</v>
      </c>
      <c r="CG49" s="5">
        <v>-757846.77730773424</v>
      </c>
      <c r="CH49" s="5">
        <f t="shared" ref="CH49:CH55" si="240">CF49+CG49</f>
        <v>-179717387.4416517</v>
      </c>
      <c r="CI49" s="5">
        <v>-759215.476615094</v>
      </c>
      <c r="CJ49" s="5">
        <f t="shared" ref="CJ49:CJ55" si="241">CH49+CI49</f>
        <v>-180476602.9182668</v>
      </c>
      <c r="CK49" s="5">
        <v>-760288.15460900578</v>
      </c>
      <c r="CL49" s="5">
        <f t="shared" ref="CL49:CL55" si="242">CJ49+CK49</f>
        <v>-181236891.0728758</v>
      </c>
      <c r="CM49" s="5">
        <v>-761402.50014568714</v>
      </c>
      <c r="CN49" s="5">
        <f t="shared" ref="CN49:CN55" si="243">CL49+CM49</f>
        <v>-181998293.57302147</v>
      </c>
      <c r="CP49" s="138">
        <f t="shared" ref="CP49:CP55" si="244">(AR49+BP49+2*SUM(AT49,AV49,AX49,AZ49,BB49,BD49,BF49,BH49,BJ49,BL49,BN49,))/24</f>
        <v>-168547803.91318157</v>
      </c>
      <c r="CQ49" s="138">
        <f t="shared" ref="CQ49:CQ55" si="245">CR49-CP49</f>
        <v>-8917031.4452659488</v>
      </c>
      <c r="CR49" s="138">
        <f t="shared" ref="CR49:CR55" si="246">(BP49+CN49+2*SUM(BR49,BT49,BV49,BX49,BZ49,CB49,CD49,CF49,CH49,CJ49,CL49,))/24</f>
        <v>-177464835.35844752</v>
      </c>
    </row>
    <row r="50" spans="1:96" s="5" customFormat="1" x14ac:dyDescent="0.2">
      <c r="A50" s="109" t="s">
        <v>100</v>
      </c>
      <c r="B50" s="109" t="s">
        <v>33</v>
      </c>
      <c r="C50" s="109" t="s">
        <v>33</v>
      </c>
      <c r="D50" s="109" t="s">
        <v>77</v>
      </c>
      <c r="E50" s="109" t="s">
        <v>99</v>
      </c>
      <c r="F50" s="109" t="str">
        <f t="shared" si="200"/>
        <v>DDSTPOR</v>
      </c>
      <c r="G50" s="109" t="str">
        <f t="shared" si="201"/>
        <v>DSTPOR</v>
      </c>
      <c r="H50" s="5">
        <v>-1115327863.8566134</v>
      </c>
      <c r="I50" s="5">
        <v>-1851364.5622693831</v>
      </c>
      <c r="J50" s="5">
        <f t="shared" si="202"/>
        <v>-1117179228.4188828</v>
      </c>
      <c r="K50" s="5">
        <v>-1866800.4114572508</v>
      </c>
      <c r="L50" s="5">
        <f t="shared" si="203"/>
        <v>-1119046028.8303401</v>
      </c>
      <c r="M50" s="5">
        <v>-1879512.6742670462</v>
      </c>
      <c r="N50" s="5">
        <f t="shared" si="204"/>
        <v>-1120925541.5046072</v>
      </c>
      <c r="O50" s="5">
        <v>-1894364.7374881217</v>
      </c>
      <c r="P50" s="5">
        <f t="shared" si="205"/>
        <v>-1122819906.2420952</v>
      </c>
      <c r="Q50" s="5">
        <v>-1920474.0937149068</v>
      </c>
      <c r="R50" s="5">
        <f t="shared" si="206"/>
        <v>-1124740380.3358102</v>
      </c>
      <c r="S50" s="5">
        <v>-1951589.8943292098</v>
      </c>
      <c r="T50" s="5">
        <f t="shared" si="207"/>
        <v>-1126691970.2301395</v>
      </c>
      <c r="U50" s="5">
        <v>-1966583.1504401667</v>
      </c>
      <c r="V50" s="5">
        <f t="shared" si="208"/>
        <v>-1128658553.3805797</v>
      </c>
      <c r="W50" s="5">
        <v>-1967043.0412034048</v>
      </c>
      <c r="X50" s="5">
        <f t="shared" si="209"/>
        <v>-1130625596.4217832</v>
      </c>
      <c r="Y50" s="5">
        <v>-1979134.1991449501</v>
      </c>
      <c r="Z50" s="5">
        <f t="shared" si="210"/>
        <v>-1132604730.620928</v>
      </c>
      <c r="AA50" s="5">
        <v>-1996290.4687304422</v>
      </c>
      <c r="AB50" s="5">
        <f t="shared" si="211"/>
        <v>-1134601021.0896585</v>
      </c>
      <c r="AC50" s="5">
        <v>-2014196.5435281983</v>
      </c>
      <c r="AD50" s="5">
        <f t="shared" si="212"/>
        <v>-1136615217.6331866</v>
      </c>
      <c r="AE50" s="5">
        <v>-2038657.4366383702</v>
      </c>
      <c r="AF50" s="5">
        <f t="shared" si="213"/>
        <v>-1138653875.0698249</v>
      </c>
      <c r="AG50" s="5">
        <v>-2064962.7010346884</v>
      </c>
      <c r="AH50" s="5">
        <f t="shared" si="214"/>
        <v>-1140718837.7708597</v>
      </c>
      <c r="AI50" s="5">
        <v>-2083615.6946693463</v>
      </c>
      <c r="AJ50" s="5">
        <f t="shared" si="215"/>
        <v>-1142802453.465529</v>
      </c>
      <c r="AK50" s="5">
        <v>-2089786.1507881405</v>
      </c>
      <c r="AL50" s="5">
        <f t="shared" si="216"/>
        <v>-1144892239.616317</v>
      </c>
      <c r="AM50" s="5">
        <v>-2094528.6641369807</v>
      </c>
      <c r="AN50" s="5">
        <f t="shared" si="217"/>
        <v>-1146986768.2804539</v>
      </c>
      <c r="AO50" s="5">
        <v>-2101244.5511634918</v>
      </c>
      <c r="AP50" s="5">
        <f t="shared" si="218"/>
        <v>-1149088012.8316174</v>
      </c>
      <c r="AQ50" s="5">
        <v>-2136819.5213994328</v>
      </c>
      <c r="AR50" s="5">
        <f t="shared" si="219"/>
        <v>-1151224832.3530169</v>
      </c>
      <c r="AS50" s="5">
        <v>-2170717.0524809686</v>
      </c>
      <c r="AT50" s="5">
        <f t="shared" si="220"/>
        <v>-1153395549.4054978</v>
      </c>
      <c r="AU50" s="5">
        <v>-2175601.6474836404</v>
      </c>
      <c r="AV50" s="5">
        <f t="shared" si="221"/>
        <v>-1155571151.0529814</v>
      </c>
      <c r="AW50" s="5">
        <v>-2189814.9254110409</v>
      </c>
      <c r="AX50" s="5">
        <f t="shared" si="222"/>
        <v>-1157760965.9783924</v>
      </c>
      <c r="AY50" s="5">
        <v>-2206804.1333378786</v>
      </c>
      <c r="AZ50" s="5">
        <f t="shared" si="223"/>
        <v>-1159967770.1117303</v>
      </c>
      <c r="BA50" s="5">
        <v>-2234299.603715539</v>
      </c>
      <c r="BB50" s="5">
        <f t="shared" si="224"/>
        <v>-1162202069.715446</v>
      </c>
      <c r="BC50" s="5">
        <v>-2275305.1453896398</v>
      </c>
      <c r="BD50" s="5">
        <f t="shared" si="225"/>
        <v>-1164477374.8608356</v>
      </c>
      <c r="BE50" s="5">
        <v>-2311169.1983612636</v>
      </c>
      <c r="BF50" s="5">
        <f t="shared" si="226"/>
        <v>-1166788544.0591967</v>
      </c>
      <c r="BG50" s="5">
        <v>-2332503.6623985339</v>
      </c>
      <c r="BH50" s="5">
        <f t="shared" si="227"/>
        <v>-1169121047.7215953</v>
      </c>
      <c r="BI50" s="5">
        <v>-2339513.0403372589</v>
      </c>
      <c r="BJ50" s="5">
        <f t="shared" si="228"/>
        <v>-1171460560.7619326</v>
      </c>
      <c r="BK50" s="5">
        <v>-2346402.6912658392</v>
      </c>
      <c r="BL50" s="5">
        <f t="shared" si="229"/>
        <v>-1173806963.4531984</v>
      </c>
      <c r="BM50" s="5">
        <v>-2361094.1378606409</v>
      </c>
      <c r="BN50" s="5">
        <f t="shared" si="230"/>
        <v>-1176168057.591059</v>
      </c>
      <c r="BO50" s="5">
        <v>-2399761.1848088233</v>
      </c>
      <c r="BP50" s="5">
        <f t="shared" si="231"/>
        <v>-1178567818.7758677</v>
      </c>
      <c r="BQ50" s="5">
        <v>-2564527.0483580213</v>
      </c>
      <c r="BR50" s="5">
        <f t="shared" si="232"/>
        <v>-1181132345.8242257</v>
      </c>
      <c r="BS50" s="5">
        <v>-2710379.2801476019</v>
      </c>
      <c r="BT50" s="5">
        <f t="shared" si="233"/>
        <v>-1183842725.1043732</v>
      </c>
      <c r="BU50" s="5">
        <v>-2739853.1713953083</v>
      </c>
      <c r="BV50" s="5">
        <f t="shared" si="234"/>
        <v>-1186582578.2757685</v>
      </c>
      <c r="BW50" s="5">
        <v>-2775969.379764772</v>
      </c>
      <c r="BX50" s="5">
        <f t="shared" si="235"/>
        <v>-1189358547.6555333</v>
      </c>
      <c r="BY50" s="5">
        <v>-2827609.4607935259</v>
      </c>
      <c r="BZ50" s="5">
        <f t="shared" si="236"/>
        <v>-1192186157.1163268</v>
      </c>
      <c r="CA50" s="5">
        <v>-2900248.6512168227</v>
      </c>
      <c r="CB50" s="5">
        <f t="shared" si="237"/>
        <v>-1195086405.7675436</v>
      </c>
      <c r="CC50" s="5">
        <v>-2966434.7455614582</v>
      </c>
      <c r="CD50" s="5">
        <f t="shared" si="238"/>
        <v>-1198052840.5131049</v>
      </c>
      <c r="CE50" s="5">
        <v>-3010681.6616925038</v>
      </c>
      <c r="CF50" s="5">
        <f t="shared" si="239"/>
        <v>-1201063522.1747975</v>
      </c>
      <c r="CG50" s="5">
        <v>-3036953.7447240306</v>
      </c>
      <c r="CH50" s="5">
        <f t="shared" si="240"/>
        <v>-1204100475.9195216</v>
      </c>
      <c r="CI50" s="5">
        <v>-3066192.7598325275</v>
      </c>
      <c r="CJ50" s="5">
        <f t="shared" si="241"/>
        <v>-1207166668.6793542</v>
      </c>
      <c r="CK50" s="5">
        <v>-3096586.2604571283</v>
      </c>
      <c r="CL50" s="5">
        <f t="shared" si="242"/>
        <v>-1210263254.9398112</v>
      </c>
      <c r="CM50" s="5">
        <v>-3143132.6186722452</v>
      </c>
      <c r="CN50" s="5">
        <f t="shared" si="243"/>
        <v>-1213406387.5584834</v>
      </c>
      <c r="CP50" s="138">
        <f t="shared" si="244"/>
        <v>-1164634698.356359</v>
      </c>
      <c r="CQ50" s="138">
        <f t="shared" si="245"/>
        <v>-30767187.071768999</v>
      </c>
      <c r="CR50" s="138">
        <f t="shared" si="246"/>
        <v>-1195401885.428128</v>
      </c>
    </row>
    <row r="51" spans="1:96" s="5" customFormat="1" x14ac:dyDescent="0.2">
      <c r="A51" s="109" t="s">
        <v>101</v>
      </c>
      <c r="B51" s="109" t="s">
        <v>27</v>
      </c>
      <c r="C51" s="109" t="s">
        <v>27</v>
      </c>
      <c r="D51" s="109" t="s">
        <v>77</v>
      </c>
      <c r="E51" s="109" t="s">
        <v>99</v>
      </c>
      <c r="F51" s="109" t="str">
        <f t="shared" si="200"/>
        <v>DDSTPWA</v>
      </c>
      <c r="G51" s="109" t="str">
        <f t="shared" si="201"/>
        <v>DSTPWA</v>
      </c>
      <c r="H51" s="5">
        <v>-284166371.97999996</v>
      </c>
      <c r="I51" s="5">
        <v>-920061.18365117861</v>
      </c>
      <c r="J51" s="5">
        <f t="shared" si="202"/>
        <v>-285086433.16365111</v>
      </c>
      <c r="K51" s="5">
        <v>-923501.35865919548</v>
      </c>
      <c r="L51" s="5">
        <f t="shared" si="203"/>
        <v>-286009934.52231032</v>
      </c>
      <c r="M51" s="5">
        <v>-925386.28134388989</v>
      </c>
      <c r="N51" s="5">
        <f t="shared" si="204"/>
        <v>-286935320.80365419</v>
      </c>
      <c r="O51" s="5">
        <v>-929254.76780382125</v>
      </c>
      <c r="P51" s="5">
        <f t="shared" si="205"/>
        <v>-287864575.57145804</v>
      </c>
      <c r="Q51" s="5">
        <v>-936260.51839961344</v>
      </c>
      <c r="R51" s="5">
        <f t="shared" si="206"/>
        <v>-288800836.08985764</v>
      </c>
      <c r="S51" s="5">
        <v>-946020.76959269191</v>
      </c>
      <c r="T51" s="5">
        <f t="shared" si="207"/>
        <v>-289746856.85945034</v>
      </c>
      <c r="U51" s="5">
        <v>-952692.57999193948</v>
      </c>
      <c r="V51" s="5">
        <f t="shared" si="208"/>
        <v>-290699549.43944228</v>
      </c>
      <c r="W51" s="5">
        <v>-953543.46717384481</v>
      </c>
      <c r="X51" s="5">
        <f t="shared" si="209"/>
        <v>-291653092.90661615</v>
      </c>
      <c r="Y51" s="5">
        <v>-956022.75738994381</v>
      </c>
      <c r="Z51" s="5">
        <f t="shared" si="210"/>
        <v>-292609115.66400611</v>
      </c>
      <c r="AA51" s="5">
        <v>-959603.55551641202</v>
      </c>
      <c r="AB51" s="5">
        <f t="shared" si="211"/>
        <v>-293568719.21952254</v>
      </c>
      <c r="AC51" s="5">
        <v>-963964.52123405691</v>
      </c>
      <c r="AD51" s="5">
        <f t="shared" si="212"/>
        <v>-294532683.74075657</v>
      </c>
      <c r="AE51" s="5">
        <v>-969526.70847324422</v>
      </c>
      <c r="AF51" s="5">
        <f t="shared" si="213"/>
        <v>-295502210.44922984</v>
      </c>
      <c r="AG51" s="5">
        <v>-976894.28375811502</v>
      </c>
      <c r="AH51" s="5">
        <f t="shared" si="214"/>
        <v>-296479104.73298794</v>
      </c>
      <c r="AI51" s="5">
        <v>-982663.26496292232</v>
      </c>
      <c r="AJ51" s="5">
        <f t="shared" si="215"/>
        <v>-297461767.99795085</v>
      </c>
      <c r="AK51" s="5">
        <v>-984472.26177561143</v>
      </c>
      <c r="AL51" s="5">
        <f t="shared" si="216"/>
        <v>-298446240.25972646</v>
      </c>
      <c r="AM51" s="5">
        <v>-986070.06179722305</v>
      </c>
      <c r="AN51" s="5">
        <f t="shared" si="217"/>
        <v>-299432310.32152367</v>
      </c>
      <c r="AO51" s="5">
        <v>-987891.20585568738</v>
      </c>
      <c r="AP51" s="5">
        <f t="shared" si="218"/>
        <v>-300420201.52737933</v>
      </c>
      <c r="AQ51" s="5">
        <v>-996170.29747780017</v>
      </c>
      <c r="AR51" s="5">
        <f t="shared" si="219"/>
        <v>-301416371.82485712</v>
      </c>
      <c r="AS51" s="5">
        <v>-1003655.6859215694</v>
      </c>
      <c r="AT51" s="5">
        <f t="shared" si="220"/>
        <v>-302420027.51077867</v>
      </c>
      <c r="AU51" s="5">
        <v>-1003754.4971808689</v>
      </c>
      <c r="AV51" s="5">
        <f t="shared" si="221"/>
        <v>-303423782.00795954</v>
      </c>
      <c r="AW51" s="5">
        <v>-1004423.8116007131</v>
      </c>
      <c r="AX51" s="5">
        <f t="shared" si="222"/>
        <v>-304428205.81956023</v>
      </c>
      <c r="AY51" s="5">
        <v>-1005723.9042182029</v>
      </c>
      <c r="AZ51" s="5">
        <f t="shared" si="223"/>
        <v>-305433929.72377843</v>
      </c>
      <c r="BA51" s="5">
        <v>-1007084.2056207396</v>
      </c>
      <c r="BB51" s="5">
        <f t="shared" si="224"/>
        <v>-306441013.92939919</v>
      </c>
      <c r="BC51" s="5">
        <v>-1008333.4311087001</v>
      </c>
      <c r="BD51" s="5">
        <f t="shared" si="225"/>
        <v>-307449347.36050791</v>
      </c>
      <c r="BE51" s="5">
        <v>-1009807.9829770564</v>
      </c>
      <c r="BF51" s="5">
        <f t="shared" si="226"/>
        <v>-308459155.34348494</v>
      </c>
      <c r="BG51" s="5">
        <v>-1011326.7441891462</v>
      </c>
      <c r="BH51" s="5">
        <f t="shared" si="227"/>
        <v>-309470482.08767408</v>
      </c>
      <c r="BI51" s="5">
        <v>-1012194.7039880427</v>
      </c>
      <c r="BJ51" s="5">
        <f t="shared" si="228"/>
        <v>-310482676.7916621</v>
      </c>
      <c r="BK51" s="5">
        <v>-1016083.4295888462</v>
      </c>
      <c r="BL51" s="5">
        <f t="shared" si="229"/>
        <v>-311498760.22125095</v>
      </c>
      <c r="BM51" s="5">
        <v>-1021705.8798221883</v>
      </c>
      <c r="BN51" s="5">
        <f t="shared" si="230"/>
        <v>-312520466.10107315</v>
      </c>
      <c r="BO51" s="5">
        <v>-1024167.9689429076</v>
      </c>
      <c r="BP51" s="5">
        <f t="shared" si="231"/>
        <v>-313544634.07001603</v>
      </c>
      <c r="BQ51" s="5">
        <v>-1025835.8650752043</v>
      </c>
      <c r="BR51" s="5">
        <f t="shared" si="232"/>
        <v>-314570469.93509126</v>
      </c>
      <c r="BS51" s="5">
        <v>-1028248.8718796913</v>
      </c>
      <c r="BT51" s="5">
        <f t="shared" si="233"/>
        <v>-315598718.80697095</v>
      </c>
      <c r="BU51" s="5">
        <v>-1032018.6108978919</v>
      </c>
      <c r="BV51" s="5">
        <f t="shared" si="234"/>
        <v>-316630737.41786885</v>
      </c>
      <c r="BW51" s="5">
        <v>-1037422.553655758</v>
      </c>
      <c r="BX51" s="5">
        <f t="shared" si="235"/>
        <v>-317668159.9715246</v>
      </c>
      <c r="BY51" s="5">
        <v>-1043395.9929741321</v>
      </c>
      <c r="BZ51" s="5">
        <f t="shared" si="236"/>
        <v>-318711555.9644987</v>
      </c>
      <c r="CA51" s="5">
        <v>-1049066.9759776113</v>
      </c>
      <c r="CB51" s="5">
        <f t="shared" si="237"/>
        <v>-319760622.9404763</v>
      </c>
      <c r="CC51" s="5">
        <v>-1054881.6156174445</v>
      </c>
      <c r="CD51" s="5">
        <f t="shared" si="238"/>
        <v>-320815504.55609375</v>
      </c>
      <c r="CE51" s="5">
        <v>-1060841.4837871064</v>
      </c>
      <c r="CF51" s="5">
        <f t="shared" si="239"/>
        <v>-321876346.03988087</v>
      </c>
      <c r="CG51" s="5">
        <v>-1065350.6496729215</v>
      </c>
      <c r="CH51" s="5">
        <f t="shared" si="240"/>
        <v>-322941696.6895538</v>
      </c>
      <c r="CI51" s="5">
        <v>-1068763.5162930135</v>
      </c>
      <c r="CJ51" s="5">
        <f t="shared" si="241"/>
        <v>-324010460.20584679</v>
      </c>
      <c r="CK51" s="5">
        <v>-1071866.6703080949</v>
      </c>
      <c r="CL51" s="5">
        <f t="shared" si="242"/>
        <v>-325082326.8761549</v>
      </c>
      <c r="CM51" s="5">
        <v>-1077604.6396137371</v>
      </c>
      <c r="CN51" s="5">
        <f t="shared" si="243"/>
        <v>-326159931.51576865</v>
      </c>
      <c r="CP51" s="138">
        <f t="shared" si="244"/>
        <v>-307459029.15371388</v>
      </c>
      <c r="CQ51" s="138">
        <f t="shared" si="245"/>
        <v>-12334211.029357195</v>
      </c>
      <c r="CR51" s="138">
        <f t="shared" si="246"/>
        <v>-319793240.18307108</v>
      </c>
    </row>
    <row r="52" spans="1:96" s="5" customFormat="1" x14ac:dyDescent="0.2">
      <c r="A52" s="109" t="s">
        <v>102</v>
      </c>
      <c r="B52" s="109" t="s">
        <v>35</v>
      </c>
      <c r="C52" s="109" t="s">
        <v>35</v>
      </c>
      <c r="D52" s="109" t="s">
        <v>77</v>
      </c>
      <c r="E52" s="109" t="s">
        <v>99</v>
      </c>
      <c r="F52" s="109" t="str">
        <f t="shared" si="200"/>
        <v>DDSTPWYP</v>
      </c>
      <c r="G52" s="109" t="str">
        <f t="shared" si="201"/>
        <v>DSTPWYP</v>
      </c>
      <c r="H52" s="5">
        <v>-301755194.48000002</v>
      </c>
      <c r="I52" s="5">
        <v>-1045406.4925787474</v>
      </c>
      <c r="J52" s="5">
        <f t="shared" si="202"/>
        <v>-302800600.97257876</v>
      </c>
      <c r="K52" s="5">
        <v>-1049943.1774716394</v>
      </c>
      <c r="L52" s="5">
        <f t="shared" si="203"/>
        <v>-303850544.1500504</v>
      </c>
      <c r="M52" s="5">
        <v>-1054458.7620196815</v>
      </c>
      <c r="N52" s="5">
        <f t="shared" si="204"/>
        <v>-304905002.9120701</v>
      </c>
      <c r="O52" s="5">
        <v>-1059730.1331403216</v>
      </c>
      <c r="P52" s="5">
        <f t="shared" si="205"/>
        <v>-305964733.04521042</v>
      </c>
      <c r="Q52" s="5">
        <v>-1064848.3939619476</v>
      </c>
      <c r="R52" s="5">
        <f t="shared" si="206"/>
        <v>-307029581.43917239</v>
      </c>
      <c r="S52" s="5">
        <v>-1070835.0839328009</v>
      </c>
      <c r="T52" s="5">
        <f t="shared" si="207"/>
        <v>-308100416.5231052</v>
      </c>
      <c r="U52" s="5">
        <v>-1076733.6310469636</v>
      </c>
      <c r="V52" s="5">
        <f t="shared" si="208"/>
        <v>-309177150.15415215</v>
      </c>
      <c r="W52" s="5">
        <v>-1079306.3184499193</v>
      </c>
      <c r="X52" s="5">
        <f t="shared" si="209"/>
        <v>-310256456.47260207</v>
      </c>
      <c r="Y52" s="5">
        <v>-1082312.6002762823</v>
      </c>
      <c r="Z52" s="5">
        <f t="shared" si="210"/>
        <v>-311338769.07287836</v>
      </c>
      <c r="AA52" s="5">
        <v>-1085706.6613130474</v>
      </c>
      <c r="AB52" s="5">
        <f t="shared" si="211"/>
        <v>-312424475.73419142</v>
      </c>
      <c r="AC52" s="5">
        <v>-1089180.9937380638</v>
      </c>
      <c r="AD52" s="5">
        <f t="shared" si="212"/>
        <v>-313513656.72792947</v>
      </c>
      <c r="AE52" s="5">
        <v>-1093045.1331295406</v>
      </c>
      <c r="AF52" s="5">
        <f t="shared" si="213"/>
        <v>-314606701.86105901</v>
      </c>
      <c r="AG52" s="5">
        <v>-1097017.3924997405</v>
      </c>
      <c r="AH52" s="5">
        <f t="shared" si="214"/>
        <v>-315703719.25355875</v>
      </c>
      <c r="AI52" s="5">
        <v>-1100966.1652729262</v>
      </c>
      <c r="AJ52" s="5">
        <f t="shared" si="215"/>
        <v>-316804685.41883171</v>
      </c>
      <c r="AK52" s="5">
        <v>-1105082.8478113736</v>
      </c>
      <c r="AL52" s="5">
        <f t="shared" si="216"/>
        <v>-317909768.26664311</v>
      </c>
      <c r="AM52" s="5">
        <v>-1108709.0788298843</v>
      </c>
      <c r="AN52" s="5">
        <f t="shared" si="217"/>
        <v>-319018477.34547299</v>
      </c>
      <c r="AO52" s="5">
        <v>-1111810.3310857175</v>
      </c>
      <c r="AP52" s="5">
        <f t="shared" si="218"/>
        <v>-320130287.67655873</v>
      </c>
      <c r="AQ52" s="5">
        <v>-1114755.0060756684</v>
      </c>
      <c r="AR52" s="5">
        <f t="shared" si="219"/>
        <v>-321245042.68263441</v>
      </c>
      <c r="AS52" s="5">
        <v>-1117307.7111198886</v>
      </c>
      <c r="AT52" s="5">
        <f t="shared" si="220"/>
        <v>-322362350.3937543</v>
      </c>
      <c r="AU52" s="5">
        <v>-1119649.8252587698</v>
      </c>
      <c r="AV52" s="5">
        <f t="shared" si="221"/>
        <v>-323482000.21901309</v>
      </c>
      <c r="AW52" s="5">
        <v>-1122481.0113951897</v>
      </c>
      <c r="AX52" s="5">
        <f t="shared" si="222"/>
        <v>-324604481.23040831</v>
      </c>
      <c r="AY52" s="5">
        <v>-1125730.5555108998</v>
      </c>
      <c r="AZ52" s="5">
        <f t="shared" si="223"/>
        <v>-325730211.78591919</v>
      </c>
      <c r="BA52" s="5">
        <v>-1143552.1198024589</v>
      </c>
      <c r="BB52" s="5">
        <f t="shared" si="224"/>
        <v>-326873763.90572166</v>
      </c>
      <c r="BC52" s="5">
        <v>-1161757.6871626333</v>
      </c>
      <c r="BD52" s="5">
        <f t="shared" si="225"/>
        <v>-328035521.5928843</v>
      </c>
      <c r="BE52" s="5">
        <v>-1165567.2522813741</v>
      </c>
      <c r="BF52" s="5">
        <f t="shared" si="226"/>
        <v>-329201088.84516567</v>
      </c>
      <c r="BG52" s="5">
        <v>-1169344.4037156219</v>
      </c>
      <c r="BH52" s="5">
        <f t="shared" si="227"/>
        <v>-330370433.24888128</v>
      </c>
      <c r="BI52" s="5">
        <v>-1173282.2264779436</v>
      </c>
      <c r="BJ52" s="5">
        <f t="shared" si="228"/>
        <v>-331543715.4753592</v>
      </c>
      <c r="BK52" s="5">
        <v>-1176704.9907398417</v>
      </c>
      <c r="BL52" s="5">
        <f t="shared" si="229"/>
        <v>-332720420.46609902</v>
      </c>
      <c r="BM52" s="5">
        <v>-1179584.5666966483</v>
      </c>
      <c r="BN52" s="5">
        <f t="shared" si="230"/>
        <v>-333900005.03279567</v>
      </c>
      <c r="BO52" s="5">
        <v>-1187103.9540036612</v>
      </c>
      <c r="BP52" s="5">
        <f t="shared" si="231"/>
        <v>-335087108.9867993</v>
      </c>
      <c r="BQ52" s="5">
        <v>-1194542.0860436403</v>
      </c>
      <c r="BR52" s="5">
        <f t="shared" si="232"/>
        <v>-336281651.07284296</v>
      </c>
      <c r="BS52" s="5">
        <v>-1197251.1784014271</v>
      </c>
      <c r="BT52" s="5">
        <f t="shared" si="233"/>
        <v>-337478902.25124437</v>
      </c>
      <c r="BU52" s="5">
        <v>-1200485.3002284339</v>
      </c>
      <c r="BV52" s="5">
        <f t="shared" si="234"/>
        <v>-338679387.55147278</v>
      </c>
      <c r="BW52" s="5">
        <v>-1206908.0403360554</v>
      </c>
      <c r="BX52" s="5">
        <f t="shared" si="235"/>
        <v>-339886295.59180886</v>
      </c>
      <c r="BY52" s="5">
        <v>-1214455.0838976621</v>
      </c>
      <c r="BZ52" s="5">
        <f t="shared" si="236"/>
        <v>-341100750.67570651</v>
      </c>
      <c r="CA52" s="5">
        <v>-1220689.2910569373</v>
      </c>
      <c r="CB52" s="5">
        <f t="shared" si="237"/>
        <v>-342321439.96676344</v>
      </c>
      <c r="CC52" s="5">
        <v>-1228672.626603185</v>
      </c>
      <c r="CD52" s="5">
        <f t="shared" si="238"/>
        <v>-343550112.59336662</v>
      </c>
      <c r="CE52" s="5">
        <v>-1238346.0675523744</v>
      </c>
      <c r="CF52" s="5">
        <f t="shared" si="239"/>
        <v>-344788458.66091901</v>
      </c>
      <c r="CG52" s="5">
        <v>-1248102.0488934552</v>
      </c>
      <c r="CH52" s="5">
        <f t="shared" si="240"/>
        <v>-346036560.70981246</v>
      </c>
      <c r="CI52" s="5">
        <v>-1257208.2599360298</v>
      </c>
      <c r="CJ52" s="5">
        <f t="shared" si="241"/>
        <v>-347293768.9697485</v>
      </c>
      <c r="CK52" s="5">
        <v>-1269521.3405952209</v>
      </c>
      <c r="CL52" s="5">
        <f t="shared" si="242"/>
        <v>-348563290.31034374</v>
      </c>
      <c r="CM52" s="5">
        <v>-1284267.5250613436</v>
      </c>
      <c r="CN52" s="5">
        <f t="shared" si="243"/>
        <v>-349847557.83540511</v>
      </c>
      <c r="CP52" s="138">
        <f t="shared" si="244"/>
        <v>-328082505.66922659</v>
      </c>
      <c r="CQ52" s="138">
        <f t="shared" si="245"/>
        <v>-14288156.977867723</v>
      </c>
      <c r="CR52" s="138">
        <f t="shared" si="246"/>
        <v>-342370662.64709431</v>
      </c>
    </row>
    <row r="53" spans="1:96" s="5" customFormat="1" x14ac:dyDescent="0.2">
      <c r="A53" s="109" t="s">
        <v>103</v>
      </c>
      <c r="B53" s="109" t="s">
        <v>34</v>
      </c>
      <c r="C53" s="109" t="s">
        <v>34</v>
      </c>
      <c r="D53" s="109" t="s">
        <v>77</v>
      </c>
      <c r="E53" s="109" t="s">
        <v>99</v>
      </c>
      <c r="F53" s="109" t="str">
        <f t="shared" si="200"/>
        <v>DDSTPUT</v>
      </c>
      <c r="G53" s="109" t="str">
        <f t="shared" si="201"/>
        <v>DSTPUT</v>
      </c>
      <c r="H53" s="5">
        <v>-1109335649.71</v>
      </c>
      <c r="I53" s="5">
        <v>-4970218.7409458486</v>
      </c>
      <c r="J53" s="5">
        <f t="shared" si="202"/>
        <v>-1114305868.4509459</v>
      </c>
      <c r="K53" s="5">
        <v>-5023314.6553582307</v>
      </c>
      <c r="L53" s="5">
        <f t="shared" si="203"/>
        <v>-1119329183.1063042</v>
      </c>
      <c r="M53" s="5">
        <v>-5062545.8790477952</v>
      </c>
      <c r="N53" s="5">
        <f t="shared" si="204"/>
        <v>-1124391728.985352</v>
      </c>
      <c r="O53" s="5">
        <v>-5100157.3802307574</v>
      </c>
      <c r="P53" s="5">
        <f t="shared" si="205"/>
        <v>-1129491886.3655827</v>
      </c>
      <c r="Q53" s="5">
        <v>-5129516.380350478</v>
      </c>
      <c r="R53" s="5">
        <f t="shared" si="206"/>
        <v>-1134621402.7459333</v>
      </c>
      <c r="S53" s="5">
        <v>-5165343.4915666431</v>
      </c>
      <c r="T53" s="5">
        <f t="shared" si="207"/>
        <v>-1139786746.2375</v>
      </c>
      <c r="U53" s="5">
        <v>-5202632.6416871203</v>
      </c>
      <c r="V53" s="5">
        <f t="shared" si="208"/>
        <v>-1144989378.8791871</v>
      </c>
      <c r="W53" s="5">
        <v>-5233925.0683128033</v>
      </c>
      <c r="X53" s="5">
        <f t="shared" si="209"/>
        <v>-1150223303.9475</v>
      </c>
      <c r="Y53" s="5">
        <v>-5266644.3744286317</v>
      </c>
      <c r="Z53" s="5">
        <f t="shared" si="210"/>
        <v>-1155489948.3219287</v>
      </c>
      <c r="AA53" s="5">
        <v>-5294258.0107349772</v>
      </c>
      <c r="AB53" s="5">
        <f t="shared" si="211"/>
        <v>-1160784206.3326638</v>
      </c>
      <c r="AC53" s="5">
        <v>-5391466.7327185366</v>
      </c>
      <c r="AD53" s="5">
        <f t="shared" si="212"/>
        <v>-1166175673.0653822</v>
      </c>
      <c r="AE53" s="5">
        <v>-5501734.0538062938</v>
      </c>
      <c r="AF53" s="5">
        <f t="shared" si="213"/>
        <v>-1171677407.1191885</v>
      </c>
      <c r="AG53" s="5">
        <v>-5542628.452367126</v>
      </c>
      <c r="AH53" s="5">
        <f t="shared" si="214"/>
        <v>-1177220035.5715556</v>
      </c>
      <c r="AI53" s="5">
        <v>-5571589.1150159342</v>
      </c>
      <c r="AJ53" s="5">
        <f t="shared" si="215"/>
        <v>-1182791624.6865716</v>
      </c>
      <c r="AK53" s="5">
        <v>-5602822.5083885416</v>
      </c>
      <c r="AL53" s="5">
        <f t="shared" si="216"/>
        <v>-1188394447.1949601</v>
      </c>
      <c r="AM53" s="5">
        <v>-5641293.282908692</v>
      </c>
      <c r="AN53" s="5">
        <f t="shared" si="217"/>
        <v>-1194035740.4778688</v>
      </c>
      <c r="AO53" s="5">
        <v>-5681219.7716374733</v>
      </c>
      <c r="AP53" s="5">
        <f t="shared" si="218"/>
        <v>-1199716960.2495062</v>
      </c>
      <c r="AQ53" s="5">
        <v>-5779126.2898805607</v>
      </c>
      <c r="AR53" s="5">
        <f t="shared" si="219"/>
        <v>-1205496086.5393867</v>
      </c>
      <c r="AS53" s="5">
        <v>-5866941.7847686615</v>
      </c>
      <c r="AT53" s="5">
        <f t="shared" si="220"/>
        <v>-1211363028.3241553</v>
      </c>
      <c r="AU53" s="5">
        <v>-5889732.6154985605</v>
      </c>
      <c r="AV53" s="5">
        <f t="shared" si="221"/>
        <v>-1217252760.9396539</v>
      </c>
      <c r="AW53" s="5">
        <v>-5915540.139602107</v>
      </c>
      <c r="AX53" s="5">
        <f t="shared" si="222"/>
        <v>-1223168301.0792561</v>
      </c>
      <c r="AY53" s="5">
        <v>-5946441.4947458701</v>
      </c>
      <c r="AZ53" s="5">
        <f t="shared" si="223"/>
        <v>-1229114742.574002</v>
      </c>
      <c r="BA53" s="5">
        <v>-6015088.7451708624</v>
      </c>
      <c r="BB53" s="5">
        <f t="shared" si="224"/>
        <v>-1235129831.3191729</v>
      </c>
      <c r="BC53" s="5">
        <v>-6089781.4051805818</v>
      </c>
      <c r="BD53" s="5">
        <f t="shared" si="225"/>
        <v>-1241219612.7243536</v>
      </c>
      <c r="BE53" s="5">
        <v>-6135254.3804615447</v>
      </c>
      <c r="BF53" s="5">
        <f t="shared" si="226"/>
        <v>-1247354867.104815</v>
      </c>
      <c r="BG53" s="5">
        <v>-6180303.1369578997</v>
      </c>
      <c r="BH53" s="5">
        <f t="shared" si="227"/>
        <v>-1253535170.2417729</v>
      </c>
      <c r="BI53" s="5">
        <v>-6223620.4126969622</v>
      </c>
      <c r="BJ53" s="5">
        <f t="shared" si="228"/>
        <v>-1259758790.65447</v>
      </c>
      <c r="BK53" s="5">
        <v>-6259344.4515536586</v>
      </c>
      <c r="BL53" s="5">
        <f t="shared" si="229"/>
        <v>-1266018135.1060236</v>
      </c>
      <c r="BM53" s="5">
        <v>-6288586.34936867</v>
      </c>
      <c r="BN53" s="5">
        <f t="shared" si="230"/>
        <v>-1272306721.4553921</v>
      </c>
      <c r="BO53" s="5">
        <v>-6347013.6000401033</v>
      </c>
      <c r="BP53" s="5">
        <f t="shared" si="231"/>
        <v>-1278653735.0554323</v>
      </c>
      <c r="BQ53" s="5">
        <v>-6404059.0123166041</v>
      </c>
      <c r="BR53" s="5">
        <f t="shared" si="232"/>
        <v>-1285057794.067749</v>
      </c>
      <c r="BS53" s="5">
        <v>-6423567.7305936003</v>
      </c>
      <c r="BT53" s="5">
        <f t="shared" si="233"/>
        <v>-1291481361.7983427</v>
      </c>
      <c r="BU53" s="5">
        <v>-6457354.3299203338</v>
      </c>
      <c r="BV53" s="5">
        <f t="shared" si="234"/>
        <v>-1297938716.128263</v>
      </c>
      <c r="BW53" s="5">
        <v>-6499631.780550166</v>
      </c>
      <c r="BX53" s="5">
        <f t="shared" si="235"/>
        <v>-1304438347.9088132</v>
      </c>
      <c r="BY53" s="5">
        <v>-6571457.2084992351</v>
      </c>
      <c r="BZ53" s="5">
        <f t="shared" si="236"/>
        <v>-1311009805.1173124</v>
      </c>
      <c r="CA53" s="5">
        <v>-6642852.9227433158</v>
      </c>
      <c r="CB53" s="5">
        <f t="shared" si="237"/>
        <v>-1317652658.0400558</v>
      </c>
      <c r="CC53" s="5">
        <v>-6678175.2401792305</v>
      </c>
      <c r="CD53" s="5">
        <f t="shared" si="238"/>
        <v>-1324330833.2802351</v>
      </c>
      <c r="CE53" s="5">
        <v>-6718832.9188910974</v>
      </c>
      <c r="CF53" s="5">
        <f t="shared" si="239"/>
        <v>-1331049666.1991262</v>
      </c>
      <c r="CG53" s="5">
        <v>-6761768.1701156525</v>
      </c>
      <c r="CH53" s="5">
        <f t="shared" si="240"/>
        <v>-1337811434.369242</v>
      </c>
      <c r="CI53" s="5">
        <v>-6797494.9987220475</v>
      </c>
      <c r="CJ53" s="5">
        <f t="shared" si="241"/>
        <v>-1344608929.367964</v>
      </c>
      <c r="CK53" s="5">
        <v>-6828735.6225578031</v>
      </c>
      <c r="CL53" s="5">
        <f t="shared" si="242"/>
        <v>-1351437664.9905219</v>
      </c>
      <c r="CM53" s="5">
        <v>-6885938.7272140672</v>
      </c>
      <c r="CN53" s="5">
        <f t="shared" si="243"/>
        <v>-1358323603.717736</v>
      </c>
      <c r="CP53" s="138">
        <f t="shared" si="244"/>
        <v>-1241524739.3600399</v>
      </c>
      <c r="CQ53" s="138">
        <f t="shared" si="245"/>
        <v>-76417417.361144066</v>
      </c>
      <c r="CR53" s="138">
        <f t="shared" si="246"/>
        <v>-1317942156.721184</v>
      </c>
    </row>
    <row r="54" spans="1:96" s="5" customFormat="1" x14ac:dyDescent="0.2">
      <c r="A54" s="109" t="s">
        <v>104</v>
      </c>
      <c r="B54" s="109" t="s">
        <v>32</v>
      </c>
      <c r="C54" s="109" t="s">
        <v>32</v>
      </c>
      <c r="D54" s="109" t="s">
        <v>77</v>
      </c>
      <c r="E54" s="109" t="s">
        <v>99</v>
      </c>
      <c r="F54" s="109" t="str">
        <f t="shared" si="200"/>
        <v>DDSTPID</v>
      </c>
      <c r="G54" s="109" t="str">
        <f t="shared" si="201"/>
        <v>DSTPID</v>
      </c>
      <c r="H54" s="5">
        <v>-159159749.13</v>
      </c>
      <c r="I54" s="5">
        <v>-581820.97933663137</v>
      </c>
      <c r="J54" s="5">
        <f t="shared" si="202"/>
        <v>-159741570.10933661</v>
      </c>
      <c r="K54" s="5">
        <v>-589095.67190822493</v>
      </c>
      <c r="L54" s="5">
        <f t="shared" si="203"/>
        <v>-160330665.78124484</v>
      </c>
      <c r="M54" s="5">
        <v>-594586.62316415505</v>
      </c>
      <c r="N54" s="5">
        <f t="shared" si="204"/>
        <v>-160925252.40440899</v>
      </c>
      <c r="O54" s="5">
        <v>-601967.41555126943</v>
      </c>
      <c r="P54" s="5">
        <f t="shared" si="205"/>
        <v>-161527219.81996027</v>
      </c>
      <c r="Q54" s="5">
        <v>-605816.6566319844</v>
      </c>
      <c r="R54" s="5">
        <f t="shared" si="206"/>
        <v>-162133036.47659224</v>
      </c>
      <c r="S54" s="5">
        <v>-610339.5941503722</v>
      </c>
      <c r="T54" s="5">
        <f t="shared" si="207"/>
        <v>-162743376.07074261</v>
      </c>
      <c r="U54" s="5">
        <v>-614678.43580874999</v>
      </c>
      <c r="V54" s="5">
        <f t="shared" si="208"/>
        <v>-163358054.50655136</v>
      </c>
      <c r="W54" s="5">
        <v>-616924.31336895202</v>
      </c>
      <c r="X54" s="5">
        <f t="shared" si="209"/>
        <v>-163974978.8199203</v>
      </c>
      <c r="Y54" s="5">
        <v>-619615.00437456707</v>
      </c>
      <c r="Z54" s="5">
        <f t="shared" si="210"/>
        <v>-164594593.82429487</v>
      </c>
      <c r="AA54" s="5">
        <v>-622750.96322896669</v>
      </c>
      <c r="AB54" s="5">
        <f t="shared" si="211"/>
        <v>-165217344.78752384</v>
      </c>
      <c r="AC54" s="5">
        <v>-625835.53959897161</v>
      </c>
      <c r="AD54" s="5">
        <f t="shared" si="212"/>
        <v>-165843180.32712281</v>
      </c>
      <c r="AE54" s="5">
        <v>-631307.61813839851</v>
      </c>
      <c r="AF54" s="5">
        <f t="shared" si="213"/>
        <v>-166474487.94526121</v>
      </c>
      <c r="AG54" s="5">
        <v>-636797.8366739148</v>
      </c>
      <c r="AH54" s="5">
        <f t="shared" si="214"/>
        <v>-167111285.78193513</v>
      </c>
      <c r="AI54" s="5">
        <v>-640048.55449642998</v>
      </c>
      <c r="AJ54" s="5">
        <f t="shared" si="215"/>
        <v>-167751334.33643156</v>
      </c>
      <c r="AK54" s="5">
        <v>-643626.93479370757</v>
      </c>
      <c r="AL54" s="5">
        <f t="shared" si="216"/>
        <v>-168394961.27122527</v>
      </c>
      <c r="AM54" s="5">
        <v>-646957.01721140707</v>
      </c>
      <c r="AN54" s="5">
        <f t="shared" si="217"/>
        <v>-169041918.28843668</v>
      </c>
      <c r="AO54" s="5">
        <v>-649798.94696011581</v>
      </c>
      <c r="AP54" s="5">
        <f t="shared" si="218"/>
        <v>-169691717.2353968</v>
      </c>
      <c r="AQ54" s="5">
        <v>-652514.49440244259</v>
      </c>
      <c r="AR54" s="5">
        <f t="shared" si="219"/>
        <v>-170344231.72979924</v>
      </c>
      <c r="AS54" s="5">
        <v>-654921.17909725627</v>
      </c>
      <c r="AT54" s="5">
        <f t="shared" si="220"/>
        <v>-170999152.90889651</v>
      </c>
      <c r="AU54" s="5">
        <v>-657067.07763737591</v>
      </c>
      <c r="AV54" s="5">
        <f t="shared" si="221"/>
        <v>-171656219.98653388</v>
      </c>
      <c r="AW54" s="5">
        <v>-659697.93185085116</v>
      </c>
      <c r="AX54" s="5">
        <f t="shared" si="222"/>
        <v>-172315917.91838473</v>
      </c>
      <c r="AY54" s="5">
        <v>-662812.71141834976</v>
      </c>
      <c r="AZ54" s="5">
        <f t="shared" si="223"/>
        <v>-172978730.62980309</v>
      </c>
      <c r="BA54" s="5">
        <v>-675418.32720552117</v>
      </c>
      <c r="BB54" s="5">
        <f t="shared" si="224"/>
        <v>-173654148.9570086</v>
      </c>
      <c r="BC54" s="5">
        <v>-688119.72465094447</v>
      </c>
      <c r="BD54" s="5">
        <f t="shared" si="225"/>
        <v>-174342268.68165955</v>
      </c>
      <c r="BE54" s="5">
        <v>-691332.15170913935</v>
      </c>
      <c r="BF54" s="5">
        <f t="shared" si="226"/>
        <v>-175033600.83336869</v>
      </c>
      <c r="BG54" s="5">
        <v>-694656.04019871668</v>
      </c>
      <c r="BH54" s="5">
        <f t="shared" si="227"/>
        <v>-175728256.8735674</v>
      </c>
      <c r="BI54" s="5">
        <v>-698333.90135669766</v>
      </c>
      <c r="BJ54" s="5">
        <f t="shared" si="228"/>
        <v>-176426590.7749241</v>
      </c>
      <c r="BK54" s="5">
        <v>-701713.11369957344</v>
      </c>
      <c r="BL54" s="5">
        <f t="shared" si="229"/>
        <v>-177128303.88862368</v>
      </c>
      <c r="BM54" s="5">
        <v>-704553.72582323663</v>
      </c>
      <c r="BN54" s="5">
        <f t="shared" si="230"/>
        <v>-177832857.61444691</v>
      </c>
      <c r="BO54" s="5">
        <v>-707258.67862037232</v>
      </c>
      <c r="BP54" s="5">
        <f t="shared" si="231"/>
        <v>-178540116.29306728</v>
      </c>
      <c r="BQ54" s="5">
        <v>-709902.15648324613</v>
      </c>
      <c r="BR54" s="5">
        <f t="shared" si="232"/>
        <v>-179250018.44955051</v>
      </c>
      <c r="BS54" s="5">
        <v>-712490.42704789713</v>
      </c>
      <c r="BT54" s="5">
        <f t="shared" si="233"/>
        <v>-179962508.87659842</v>
      </c>
      <c r="BU54" s="5">
        <v>-715589.40666000452</v>
      </c>
      <c r="BV54" s="5">
        <f t="shared" si="234"/>
        <v>-180678098.28325841</v>
      </c>
      <c r="BW54" s="5">
        <v>-719217.25505726726</v>
      </c>
      <c r="BX54" s="5">
        <f t="shared" si="235"/>
        <v>-181397315.53831568</v>
      </c>
      <c r="BY54" s="5">
        <v>-722826.33578184817</v>
      </c>
      <c r="BZ54" s="5">
        <f t="shared" si="236"/>
        <v>-182120141.87409753</v>
      </c>
      <c r="CA54" s="5">
        <v>-726556.60948950343</v>
      </c>
      <c r="CB54" s="5">
        <f t="shared" si="237"/>
        <v>-182846698.48358703</v>
      </c>
      <c r="CC54" s="5">
        <v>-730329.3451901488</v>
      </c>
      <c r="CD54" s="5">
        <f t="shared" si="238"/>
        <v>-183577027.82877716</v>
      </c>
      <c r="CE54" s="5">
        <v>-734252.9125625263</v>
      </c>
      <c r="CF54" s="5">
        <f t="shared" si="239"/>
        <v>-184311280.74133968</v>
      </c>
      <c r="CG54" s="5">
        <v>-738456.25565633492</v>
      </c>
      <c r="CH54" s="5">
        <f t="shared" si="240"/>
        <v>-185049736.99699602</v>
      </c>
      <c r="CI54" s="5">
        <v>-742242.19717535761</v>
      </c>
      <c r="CJ54" s="5">
        <f t="shared" si="241"/>
        <v>-185791979.19417137</v>
      </c>
      <c r="CK54" s="5">
        <v>-745451.06711149949</v>
      </c>
      <c r="CL54" s="5">
        <f t="shared" si="242"/>
        <v>-186537430.26128286</v>
      </c>
      <c r="CM54" s="5">
        <v>-748559.20999307034</v>
      </c>
      <c r="CN54" s="5">
        <f t="shared" si="243"/>
        <v>-187285989.47127593</v>
      </c>
      <c r="CP54" s="138">
        <f t="shared" si="244"/>
        <v>-174378185.25655422</v>
      </c>
      <c r="CQ54" s="138">
        <f t="shared" si="245"/>
        <v>-8491422.1942912936</v>
      </c>
      <c r="CR54" s="138">
        <f t="shared" si="246"/>
        <v>-182869607.45084551</v>
      </c>
    </row>
    <row r="55" spans="1:96" s="5" customFormat="1" x14ac:dyDescent="0.2">
      <c r="A55" s="109" t="s">
        <v>105</v>
      </c>
      <c r="B55" s="109" t="s">
        <v>40</v>
      </c>
      <c r="C55" s="109" t="s">
        <v>40</v>
      </c>
      <c r="D55" s="109" t="s">
        <v>77</v>
      </c>
      <c r="E55" s="109" t="s">
        <v>99</v>
      </c>
      <c r="F55" s="109" t="str">
        <f t="shared" si="200"/>
        <v>DDSTPWYU</v>
      </c>
      <c r="G55" s="109" t="str">
        <f t="shared" si="201"/>
        <v>DSTPWYU</v>
      </c>
      <c r="H55" s="5">
        <v>-64617293.500000007</v>
      </c>
      <c r="I55" s="5">
        <v>-298315.44904270553</v>
      </c>
      <c r="J55" s="5">
        <f t="shared" si="202"/>
        <v>-64915608.949042715</v>
      </c>
      <c r="K55" s="5">
        <v>-298810.6099541008</v>
      </c>
      <c r="L55" s="5">
        <f t="shared" si="203"/>
        <v>-65214419.558996819</v>
      </c>
      <c r="M55" s="5">
        <v>-300144.55587251647</v>
      </c>
      <c r="N55" s="5">
        <f t="shared" si="204"/>
        <v>-65514564.114869334</v>
      </c>
      <c r="O55" s="5">
        <v>-301975.98566452553</v>
      </c>
      <c r="P55" s="5">
        <f t="shared" si="205"/>
        <v>-65816540.100533858</v>
      </c>
      <c r="Q55" s="5">
        <v>-303142.79830223136</v>
      </c>
      <c r="R55" s="5">
        <f t="shared" si="206"/>
        <v>-66119682.898836091</v>
      </c>
      <c r="S55" s="5">
        <v>-303757.70455052634</v>
      </c>
      <c r="T55" s="5">
        <f t="shared" si="207"/>
        <v>-66423440.603386618</v>
      </c>
      <c r="U55" s="5">
        <v>-303970.0403888846</v>
      </c>
      <c r="V55" s="5">
        <f t="shared" si="208"/>
        <v>-66727410.6437755</v>
      </c>
      <c r="W55" s="5">
        <v>-303900.80143118999</v>
      </c>
      <c r="X55" s="5">
        <f t="shared" si="209"/>
        <v>-67031311.445206687</v>
      </c>
      <c r="Y55" s="5">
        <v>-303831.56247349537</v>
      </c>
      <c r="Z55" s="5">
        <f t="shared" si="210"/>
        <v>-67335143.007680178</v>
      </c>
      <c r="AA55" s="5">
        <v>-303762.32351580082</v>
      </c>
      <c r="AB55" s="5">
        <f t="shared" si="211"/>
        <v>-67638905.33119598</v>
      </c>
      <c r="AC55" s="5">
        <v>-303693.0845581062</v>
      </c>
      <c r="AD55" s="5">
        <f t="shared" si="212"/>
        <v>-67942598.41575408</v>
      </c>
      <c r="AE55" s="5">
        <v>-303623.84560041165</v>
      </c>
      <c r="AF55" s="5">
        <f t="shared" si="213"/>
        <v>-68246222.261354491</v>
      </c>
      <c r="AG55" s="5">
        <v>-303554.60664271703</v>
      </c>
      <c r="AH55" s="5">
        <f t="shared" si="214"/>
        <v>-68549776.867997214</v>
      </c>
      <c r="AI55" s="5">
        <v>-303485.36768502241</v>
      </c>
      <c r="AJ55" s="5">
        <f t="shared" si="215"/>
        <v>-68853262.235682234</v>
      </c>
      <c r="AK55" s="5">
        <v>-303416.1287273278</v>
      </c>
      <c r="AL55" s="5">
        <f t="shared" si="216"/>
        <v>-69156678.364409566</v>
      </c>
      <c r="AM55" s="5">
        <v>-303346.88976963324</v>
      </c>
      <c r="AN55" s="5">
        <f t="shared" si="217"/>
        <v>-69460025.254179195</v>
      </c>
      <c r="AO55" s="5">
        <v>-303277.65081193863</v>
      </c>
      <c r="AP55" s="5">
        <f t="shared" si="218"/>
        <v>-69763302.904991135</v>
      </c>
      <c r="AQ55" s="5">
        <v>-303208.41185424407</v>
      </c>
      <c r="AR55" s="5">
        <f t="shared" si="219"/>
        <v>-70066511.316845372</v>
      </c>
      <c r="AS55" s="5">
        <v>-303139.17289654945</v>
      </c>
      <c r="AT55" s="5">
        <f t="shared" si="220"/>
        <v>-70369650.489741921</v>
      </c>
      <c r="AU55" s="5">
        <v>-303069.93393885484</v>
      </c>
      <c r="AV55" s="5">
        <f t="shared" si="221"/>
        <v>-70672720.423680782</v>
      </c>
      <c r="AW55" s="5">
        <v>-303000.69498116022</v>
      </c>
      <c r="AX55" s="5">
        <f t="shared" si="222"/>
        <v>-70975721.11866194</v>
      </c>
      <c r="AY55" s="5">
        <v>-302931.45602346567</v>
      </c>
      <c r="AZ55" s="5">
        <f t="shared" si="223"/>
        <v>-71278652.57468541</v>
      </c>
      <c r="BA55" s="5">
        <v>-302862.21706577105</v>
      </c>
      <c r="BB55" s="5">
        <f t="shared" si="224"/>
        <v>-71581514.791751176</v>
      </c>
      <c r="BC55" s="5">
        <v>-302792.9781080765</v>
      </c>
      <c r="BD55" s="5">
        <f t="shared" si="225"/>
        <v>-71884307.769859254</v>
      </c>
      <c r="BE55" s="5">
        <v>-302723.73915038188</v>
      </c>
      <c r="BF55" s="5">
        <f t="shared" si="226"/>
        <v>-72187031.509009629</v>
      </c>
      <c r="BG55" s="5">
        <v>-302654.50019268726</v>
      </c>
      <c r="BH55" s="5">
        <f t="shared" si="227"/>
        <v>-72489686.009202316</v>
      </c>
      <c r="BI55" s="5">
        <v>-302585.26123499265</v>
      </c>
      <c r="BJ55" s="5">
        <f t="shared" si="228"/>
        <v>-72792271.270437315</v>
      </c>
      <c r="BK55" s="5">
        <v>-302516.02227729809</v>
      </c>
      <c r="BL55" s="5">
        <f t="shared" si="229"/>
        <v>-73094787.292714611</v>
      </c>
      <c r="BM55" s="5">
        <v>-302446.78331960348</v>
      </c>
      <c r="BN55" s="5">
        <f t="shared" si="230"/>
        <v>-73397234.076034218</v>
      </c>
      <c r="BO55" s="5">
        <v>-302377.54436190892</v>
      </c>
      <c r="BP55" s="5">
        <f t="shared" si="231"/>
        <v>-73699611.620396122</v>
      </c>
      <c r="BQ55" s="5">
        <v>-302308.3054042143</v>
      </c>
      <c r="BR55" s="5">
        <f t="shared" si="232"/>
        <v>-74001919.925800338</v>
      </c>
      <c r="BS55" s="5">
        <v>-302239.06644651969</v>
      </c>
      <c r="BT55" s="5">
        <f t="shared" si="233"/>
        <v>-74304158.992246851</v>
      </c>
      <c r="BU55" s="5">
        <v>-302169.82748882507</v>
      </c>
      <c r="BV55" s="5">
        <f t="shared" si="234"/>
        <v>-74606328.819735676</v>
      </c>
      <c r="BW55" s="5">
        <v>-302100.58853113052</v>
      </c>
      <c r="BX55" s="5">
        <f t="shared" si="235"/>
        <v>-74908429.408266813</v>
      </c>
      <c r="BY55" s="5">
        <v>-302031.3495734359</v>
      </c>
      <c r="BZ55" s="5">
        <f t="shared" si="236"/>
        <v>-75210460.757840246</v>
      </c>
      <c r="CA55" s="5">
        <v>-301962.11061574135</v>
      </c>
      <c r="CB55" s="5">
        <f t="shared" si="237"/>
        <v>-75512422.868455991</v>
      </c>
      <c r="CC55" s="5">
        <v>-301892.87165804673</v>
      </c>
      <c r="CD55" s="5">
        <f t="shared" si="238"/>
        <v>-75814315.740114033</v>
      </c>
      <c r="CE55" s="5">
        <v>-301823.63270035211</v>
      </c>
      <c r="CF55" s="5">
        <f t="shared" si="239"/>
        <v>-76116139.372814387</v>
      </c>
      <c r="CG55" s="5">
        <v>-301754.3937426575</v>
      </c>
      <c r="CH55" s="5">
        <f t="shared" si="240"/>
        <v>-76417893.766557038</v>
      </c>
      <c r="CI55" s="5">
        <v>-301685.15478496294</v>
      </c>
      <c r="CJ55" s="5">
        <f t="shared" si="241"/>
        <v>-76719578.921342</v>
      </c>
      <c r="CK55" s="5">
        <v>-301615.91582726833</v>
      </c>
      <c r="CL55" s="5">
        <f t="shared" si="242"/>
        <v>-77021194.837169275</v>
      </c>
      <c r="CM55" s="5">
        <v>-301546.67686957377</v>
      </c>
      <c r="CN55" s="5">
        <f t="shared" si="243"/>
        <v>-77322741.514038846</v>
      </c>
      <c r="CP55" s="138">
        <f t="shared" si="244"/>
        <v>-71883886.566199943</v>
      </c>
      <c r="CQ55" s="138">
        <f t="shared" si="245"/>
        <v>-3628115.0985967368</v>
      </c>
      <c r="CR55" s="138">
        <f t="shared" si="246"/>
        <v>-75512001.66479668</v>
      </c>
    </row>
    <row r="56" spans="1:96" s="5" customFormat="1" x14ac:dyDescent="0.2">
      <c r="A56" s="109" t="s">
        <v>106</v>
      </c>
      <c r="B56" s="109"/>
      <c r="C56" s="109"/>
      <c r="D56" s="109"/>
      <c r="E56" s="109"/>
      <c r="F56" s="109"/>
      <c r="G56" s="109"/>
      <c r="H56" s="6">
        <f>SUBTOTAL(9,H49:H55)</f>
        <v>-3188332543.8075137</v>
      </c>
      <c r="I56" s="6">
        <f t="shared" ref="I56:CP56" si="247">SUBTOTAL(9,I49:I55)</f>
        <v>-10135944.813628906</v>
      </c>
      <c r="J56" s="6">
        <f t="shared" si="247"/>
        <v>-3198468488.6211429</v>
      </c>
      <c r="K56" s="6">
        <f t="shared" si="247"/>
        <v>-10220896.880438276</v>
      </c>
      <c r="L56" s="6">
        <f t="shared" si="247"/>
        <v>-3208689385.5015802</v>
      </c>
      <c r="M56" s="6">
        <f t="shared" si="247"/>
        <v>-10292779.850100681</v>
      </c>
      <c r="N56" s="6">
        <f t="shared" si="247"/>
        <v>-3218982165.3516812</v>
      </c>
      <c r="O56" s="6">
        <f t="shared" si="247"/>
        <v>-10375814.636157297</v>
      </c>
      <c r="P56" s="6">
        <f t="shared" si="247"/>
        <v>-3229357979.9878387</v>
      </c>
      <c r="Q56" s="6">
        <f t="shared" si="247"/>
        <v>-10459839.683064507</v>
      </c>
      <c r="R56" s="6">
        <f t="shared" si="247"/>
        <v>-3239817819.6709032</v>
      </c>
      <c r="S56" s="6">
        <f t="shared" si="247"/>
        <v>-10585369.491903801</v>
      </c>
      <c r="T56" s="6">
        <f t="shared" si="247"/>
        <v>-3250403189.162807</v>
      </c>
      <c r="U56" s="6">
        <f t="shared" si="247"/>
        <v>-10686529.794210104</v>
      </c>
      <c r="V56" s="6">
        <f t="shared" si="247"/>
        <v>-3261089718.9570169</v>
      </c>
      <c r="W56" s="6">
        <f t="shared" si="247"/>
        <v>-10725388.414262434</v>
      </c>
      <c r="X56" s="6">
        <f t="shared" si="247"/>
        <v>-3271815107.3712807</v>
      </c>
      <c r="Y56" s="6">
        <f t="shared" si="247"/>
        <v>-10782255.747260619</v>
      </c>
      <c r="Z56" s="6">
        <f t="shared" si="247"/>
        <v>-3282597363.1185408</v>
      </c>
      <c r="AA56" s="6">
        <f t="shared" si="247"/>
        <v>-10840989.871229442</v>
      </c>
      <c r="AB56" s="6">
        <f t="shared" si="247"/>
        <v>-3293438352.9897699</v>
      </c>
      <c r="AC56" s="6">
        <f t="shared" si="247"/>
        <v>-10972554.747860394</v>
      </c>
      <c r="AD56" s="6">
        <f t="shared" si="247"/>
        <v>-3304410907.7376308</v>
      </c>
      <c r="AE56" s="6">
        <f t="shared" si="247"/>
        <v>-11132432.116438765</v>
      </c>
      <c r="AF56" s="6">
        <f t="shared" si="247"/>
        <v>-3315543339.8540688</v>
      </c>
      <c r="AG56" s="6">
        <f t="shared" si="247"/>
        <v>-11226279.747175479</v>
      </c>
      <c r="AH56" s="6">
        <f t="shared" si="247"/>
        <v>-3326769619.6012444</v>
      </c>
      <c r="AI56" s="6">
        <f t="shared" si="247"/>
        <v>-11291745.165797867</v>
      </c>
      <c r="AJ56" s="6">
        <f t="shared" si="247"/>
        <v>-3338061364.7670422</v>
      </c>
      <c r="AK56" s="6">
        <f t="shared" si="247"/>
        <v>-11339697.20340064</v>
      </c>
      <c r="AL56" s="6">
        <f t="shared" si="247"/>
        <v>-3349401061.9704432</v>
      </c>
      <c r="AM56" s="6">
        <f t="shared" si="247"/>
        <v>-11393589.824571867</v>
      </c>
      <c r="AN56" s="6">
        <f t="shared" si="247"/>
        <v>-3360794651.7950149</v>
      </c>
      <c r="AO56" s="6">
        <f t="shared" si="247"/>
        <v>-11451017.377692565</v>
      </c>
      <c r="AP56" s="6">
        <f t="shared" si="247"/>
        <v>-3372245669.1727071</v>
      </c>
      <c r="AQ56" s="6">
        <f t="shared" si="247"/>
        <v>-11660751.693858884</v>
      </c>
      <c r="AR56" s="6">
        <f t="shared" si="247"/>
        <v>-3383906420.8665662</v>
      </c>
      <c r="AS56" s="6">
        <f t="shared" si="247"/>
        <v>-11855763.588036304</v>
      </c>
      <c r="AT56" s="6">
        <f t="shared" si="247"/>
        <v>-3395762184.4546022</v>
      </c>
      <c r="AU56" s="6">
        <f t="shared" si="247"/>
        <v>-11887761.497916948</v>
      </c>
      <c r="AV56" s="6">
        <f t="shared" si="247"/>
        <v>-3407649945.9525189</v>
      </c>
      <c r="AW56" s="6">
        <f t="shared" si="247"/>
        <v>-11933775.373874478</v>
      </c>
      <c r="AX56" s="6">
        <f t="shared" si="247"/>
        <v>-3419583721.3263936</v>
      </c>
      <c r="AY56" s="6">
        <f t="shared" si="247"/>
        <v>-11989350.260204373</v>
      </c>
      <c r="AZ56" s="6">
        <f t="shared" si="247"/>
        <v>-3431573071.5865984</v>
      </c>
      <c r="BA56" s="6">
        <f t="shared" si="247"/>
        <v>-12117300.381933162</v>
      </c>
      <c r="BB56" s="6">
        <f t="shared" si="247"/>
        <v>-3443690371.9685321</v>
      </c>
      <c r="BC56" s="6">
        <f t="shared" si="247"/>
        <v>-12265189.061948361</v>
      </c>
      <c r="BD56" s="6">
        <f t="shared" si="247"/>
        <v>-3455955561.0304804</v>
      </c>
      <c r="BE56" s="6">
        <f t="shared" si="247"/>
        <v>-12355165.27109839</v>
      </c>
      <c r="BF56" s="6">
        <f t="shared" si="247"/>
        <v>-3468310726.3015785</v>
      </c>
      <c r="BG56" s="6">
        <f t="shared" si="247"/>
        <v>-12430313.046675056</v>
      </c>
      <c r="BH56" s="6">
        <f t="shared" si="247"/>
        <v>-3480741039.3482537</v>
      </c>
      <c r="BI56" s="6">
        <f t="shared" si="247"/>
        <v>-12489081.320533393</v>
      </c>
      <c r="BJ56" s="6">
        <f t="shared" si="247"/>
        <v>-3493230120.668787</v>
      </c>
      <c r="BK56" s="6">
        <f t="shared" si="247"/>
        <v>-12542226.593811492</v>
      </c>
      <c r="BL56" s="6">
        <f t="shared" si="247"/>
        <v>-3505772347.262598</v>
      </c>
      <c r="BM56" s="6">
        <f t="shared" si="247"/>
        <v>-12597279.321185479</v>
      </c>
      <c r="BN56" s="6">
        <f t="shared" si="247"/>
        <v>-3518369626.5837836</v>
      </c>
      <c r="BO56" s="6">
        <f t="shared" si="247"/>
        <v>-12706878.187993344</v>
      </c>
      <c r="BP56" s="6">
        <f t="shared" si="247"/>
        <v>-3531076504.7717772</v>
      </c>
      <c r="BQ56" s="6">
        <f t="shared" si="247"/>
        <v>-12940972.678239563</v>
      </c>
      <c r="BR56" s="6">
        <f t="shared" si="247"/>
        <v>-3544017477.4500165</v>
      </c>
      <c r="BS56" s="6">
        <f t="shared" si="247"/>
        <v>-13115099.709302234</v>
      </c>
      <c r="BT56" s="6">
        <f t="shared" si="247"/>
        <v>-3557132577.159318</v>
      </c>
      <c r="BU56" s="6">
        <f t="shared" si="247"/>
        <v>-13189769.710049074</v>
      </c>
      <c r="BV56" s="6">
        <f t="shared" si="247"/>
        <v>-3570322346.8693676</v>
      </c>
      <c r="BW56" s="6">
        <f t="shared" si="247"/>
        <v>-13285489.714068282</v>
      </c>
      <c r="BX56" s="6">
        <f t="shared" si="247"/>
        <v>-3583607836.583436</v>
      </c>
      <c r="BY56" s="6">
        <f t="shared" si="247"/>
        <v>-13429607.224278159</v>
      </c>
      <c r="BZ56" s="6">
        <f t="shared" si="247"/>
        <v>-3597037443.807714</v>
      </c>
      <c r="CA56" s="6">
        <f t="shared" si="247"/>
        <v>-13592705.400538649</v>
      </c>
      <c r="CB56" s="6">
        <f t="shared" si="247"/>
        <v>-3610630149.2082529</v>
      </c>
      <c r="CC56" s="6">
        <f t="shared" si="247"/>
        <v>-13714006.886286154</v>
      </c>
      <c r="CD56" s="6">
        <f t="shared" si="247"/>
        <v>-3624344156.0945387</v>
      </c>
      <c r="CE56" s="6">
        <f t="shared" si="247"/>
        <v>-13820797.758682679</v>
      </c>
      <c r="CF56" s="6">
        <f t="shared" si="247"/>
        <v>-3638164953.8532209</v>
      </c>
      <c r="CG56" s="6">
        <f t="shared" si="247"/>
        <v>-13910232.040112788</v>
      </c>
      <c r="CH56" s="6">
        <f t="shared" si="247"/>
        <v>-3652075185.8933344</v>
      </c>
      <c r="CI56" s="6">
        <f t="shared" si="247"/>
        <v>-13992802.363359032</v>
      </c>
      <c r="CJ56" s="6">
        <f t="shared" si="247"/>
        <v>-3666067988.2566934</v>
      </c>
      <c r="CK56" s="6">
        <f t="shared" si="247"/>
        <v>-14074065.03146602</v>
      </c>
      <c r="CL56" s="6">
        <f t="shared" si="247"/>
        <v>-3680142053.2881598</v>
      </c>
      <c r="CM56" s="6">
        <f t="shared" si="247"/>
        <v>-14202451.897569723</v>
      </c>
      <c r="CN56" s="6">
        <f t="shared" si="247"/>
        <v>-3694344505.1857295</v>
      </c>
      <c r="CP56" s="139">
        <f t="shared" si="247"/>
        <v>-3456510848.2752752</v>
      </c>
      <c r="CQ56" s="139">
        <f t="shared" ref="CQ56:CR56" si="248">SUBTOTAL(9,CQ49:CQ55)</f>
        <v>-154843541.17829198</v>
      </c>
      <c r="CR56" s="139">
        <f t="shared" si="248"/>
        <v>-3611354389.4535675</v>
      </c>
    </row>
    <row r="57" spans="1:96" s="5" customFormat="1" x14ac:dyDescent="0.2">
      <c r="A57" s="109"/>
      <c r="B57" s="109"/>
      <c r="C57" s="109"/>
      <c r="D57" s="109"/>
      <c r="E57" s="109"/>
      <c r="F57" s="109"/>
      <c r="G57" s="109"/>
      <c r="CP57" s="138"/>
      <c r="CQ57" s="138"/>
      <c r="CR57" s="138"/>
    </row>
    <row r="58" spans="1:96" s="5" customFormat="1" x14ac:dyDescent="0.2">
      <c r="A58" s="123" t="s">
        <v>107</v>
      </c>
      <c r="B58" s="109"/>
      <c r="C58" s="109"/>
      <c r="D58" s="109"/>
      <c r="E58" s="109"/>
      <c r="F58" s="109"/>
      <c r="G58" s="109"/>
      <c r="CP58" s="138"/>
      <c r="CQ58" s="138"/>
      <c r="CR58" s="138"/>
    </row>
    <row r="59" spans="1:96" s="5" customFormat="1" x14ac:dyDescent="0.2">
      <c r="A59" s="109" t="s">
        <v>98</v>
      </c>
      <c r="B59" s="109" t="str">
        <f t="shared" ref="B59:B69" si="249">C59</f>
        <v>CA</v>
      </c>
      <c r="C59" s="109" t="s">
        <v>31</v>
      </c>
      <c r="D59" s="109" t="s">
        <v>77</v>
      </c>
      <c r="E59" s="109" t="s">
        <v>108</v>
      </c>
      <c r="F59" s="109" t="str">
        <f t="shared" ref="F59:F84" si="250">D59&amp;E59&amp;C59</f>
        <v>DGNLPCA</v>
      </c>
      <c r="G59" s="109" t="str">
        <f t="shared" ref="G59:G84" si="251">E59&amp;C59</f>
        <v>GNLPCA</v>
      </c>
      <c r="H59" s="5">
        <v>-7281649.0999999996</v>
      </c>
      <c r="I59" s="5">
        <v>-26600.793572916191</v>
      </c>
      <c r="J59" s="5">
        <f t="shared" ref="J59:J84" si="252">H59+I59</f>
        <v>-7308249.8935729163</v>
      </c>
      <c r="K59" s="5">
        <v>-26605.204254071483</v>
      </c>
      <c r="L59" s="5">
        <f t="shared" ref="L59:L84" si="253">J59+K59</f>
        <v>-7334855.0978269875</v>
      </c>
      <c r="M59" s="5">
        <v>-26823.992090762265</v>
      </c>
      <c r="N59" s="5">
        <f t="shared" ref="N59:N84" si="254">L59+M59</f>
        <v>-7361679.0899177501</v>
      </c>
      <c r="O59" s="5">
        <v>-27079.546963250548</v>
      </c>
      <c r="P59" s="5">
        <f t="shared" ref="P59:P84" si="255">N59+O59</f>
        <v>-7388758.6368810004</v>
      </c>
      <c r="Q59" s="5">
        <v>-27094.822326646383</v>
      </c>
      <c r="R59" s="5">
        <f t="shared" ref="R59:R84" si="256">P59+Q59</f>
        <v>-7415853.4592076465</v>
      </c>
      <c r="S59" s="5">
        <v>-27016.361116296706</v>
      </c>
      <c r="T59" s="5">
        <f t="shared" ref="T59:T84" si="257">R59+S59</f>
        <v>-7442869.8203239432</v>
      </c>
      <c r="U59" s="5">
        <v>-26944.263850777927</v>
      </c>
      <c r="V59" s="5">
        <f t="shared" ref="V59:V84" si="258">T59+U59</f>
        <v>-7469814.0841747215</v>
      </c>
      <c r="W59" s="5">
        <v>-26860.236160158769</v>
      </c>
      <c r="X59" s="5">
        <f t="shared" ref="X59:X84" si="259">V59+W59</f>
        <v>-7496674.3203348806</v>
      </c>
      <c r="Y59" s="5">
        <v>-26777.791269705507</v>
      </c>
      <c r="Z59" s="5">
        <f t="shared" ref="Z59:Z84" si="260">X59+Y59</f>
        <v>-7523452.1116045862</v>
      </c>
      <c r="AA59" s="5">
        <v>-26693.837090054636</v>
      </c>
      <c r="AB59" s="5">
        <f t="shared" ref="AB59:AB84" si="261">Z59+AA59</f>
        <v>-7550145.9486946408</v>
      </c>
      <c r="AC59" s="5">
        <v>-26612.429867591105</v>
      </c>
      <c r="AD59" s="5">
        <f t="shared" ref="AD59:AD84" si="262">AB59+AC59</f>
        <v>-7576758.3785622315</v>
      </c>
      <c r="AE59" s="5">
        <v>-26544.072408546017</v>
      </c>
      <c r="AF59" s="5">
        <f t="shared" ref="AF59:AF84" si="263">AD59+AE59</f>
        <v>-7603302.4509707773</v>
      </c>
      <c r="AG59" s="5">
        <v>-26494.491792783949</v>
      </c>
      <c r="AH59" s="5">
        <f t="shared" ref="AH59:AH84" si="264">AF59+AG59</f>
        <v>-7629796.9427635614</v>
      </c>
      <c r="AI59" s="5">
        <v>-26439.676680363285</v>
      </c>
      <c r="AJ59" s="5">
        <f t="shared" ref="AJ59:AJ84" si="265">AH59+AI59</f>
        <v>-7656236.6194439251</v>
      </c>
      <c r="AK59" s="5">
        <v>-26609.951203224446</v>
      </c>
      <c r="AL59" s="5">
        <f t="shared" ref="AL59:AL84" si="266">AJ59+AK59</f>
        <v>-7682846.5706471493</v>
      </c>
      <c r="AM59" s="5">
        <v>-26802.397771671407</v>
      </c>
      <c r="AN59" s="5">
        <f t="shared" ref="AN59:AN84" si="267">AL59+AM59</f>
        <v>-7709648.9684188208</v>
      </c>
      <c r="AO59" s="5">
        <v>-26758.544456003183</v>
      </c>
      <c r="AP59" s="5">
        <f t="shared" ref="AP59:AP84" si="268">AN59+AO59</f>
        <v>-7736407.512874824</v>
      </c>
      <c r="AQ59" s="5">
        <v>-28195.621106429862</v>
      </c>
      <c r="AR59" s="5">
        <f t="shared" ref="AR59:AR84" si="269">AP59+AQ59</f>
        <v>-7764603.133981254</v>
      </c>
      <c r="AS59" s="5">
        <v>-29621.442352329635</v>
      </c>
      <c r="AT59" s="5">
        <f t="shared" ref="AT59:AT84" si="270">AR59+AS59</f>
        <v>-7794224.5763335833</v>
      </c>
      <c r="AU59" s="5">
        <v>-29538.086645026495</v>
      </c>
      <c r="AV59" s="5">
        <f t="shared" ref="AV59:AV84" si="271">AT59+AU59</f>
        <v>-7823762.66297861</v>
      </c>
      <c r="AW59" s="5">
        <v>-29456.237803853779</v>
      </c>
      <c r="AX59" s="5">
        <f t="shared" ref="AX59:AX84" si="272">AV59+AW59</f>
        <v>-7853218.9007824641</v>
      </c>
      <c r="AY59" s="5">
        <v>-29372.978468948269</v>
      </c>
      <c r="AZ59" s="5">
        <f t="shared" ref="AZ59:AZ84" si="273">AX59+AY59</f>
        <v>-7882591.8792514121</v>
      </c>
      <c r="BA59" s="5">
        <v>-29292.712499445428</v>
      </c>
      <c r="BB59" s="5">
        <f t="shared" ref="BB59:BB84" si="274">AZ59+BA59</f>
        <v>-7911884.5917508574</v>
      </c>
      <c r="BC59" s="5">
        <v>-29225.849567565841</v>
      </c>
      <c r="BD59" s="5">
        <f t="shared" ref="BD59:BD84" si="275">BB59+BC59</f>
        <v>-7941110.4413184235</v>
      </c>
      <c r="BE59" s="5">
        <v>-29178.735109760681</v>
      </c>
      <c r="BF59" s="5">
        <f t="shared" ref="BF59:BF84" si="276">BD59+BE59</f>
        <v>-7970289.1764281839</v>
      </c>
      <c r="BG59" s="5">
        <v>-29126.641252934722</v>
      </c>
      <c r="BH59" s="5">
        <f t="shared" ref="BH59:BH84" si="277">BF59+BG59</f>
        <v>-7999415.8176811188</v>
      </c>
      <c r="BI59" s="5">
        <v>-29071.378143295275</v>
      </c>
      <c r="BJ59" s="5">
        <f t="shared" ref="BJ59:BJ84" si="278">BH59+BI59</f>
        <v>-8028487.1958244145</v>
      </c>
      <c r="BK59" s="5">
        <v>-29039.450896722694</v>
      </c>
      <c r="BL59" s="5">
        <f t="shared" ref="BL59:BL84" si="279">BJ59+BK59</f>
        <v>-8057526.6467211368</v>
      </c>
      <c r="BM59" s="5">
        <v>-28999.409564219583</v>
      </c>
      <c r="BN59" s="5">
        <f t="shared" ref="BN59:BN84" si="280">BL59+BM59</f>
        <v>-8086526.0562853562</v>
      </c>
      <c r="BO59" s="5">
        <v>-30493.9949471371</v>
      </c>
      <c r="BP59" s="5">
        <f t="shared" ref="BP59:BP84" si="281">BN59+BO59</f>
        <v>-8117020.0512324935</v>
      </c>
      <c r="BQ59" s="5">
        <v>-31994.643618414855</v>
      </c>
      <c r="BR59" s="5">
        <f t="shared" ref="BR59:BR84" si="282">BP59+BQ59</f>
        <v>-8149014.6948509086</v>
      </c>
      <c r="BS59" s="5">
        <v>-31945.296386685332</v>
      </c>
      <c r="BT59" s="5">
        <f t="shared" ref="BT59:BT84" si="283">BR59+BS59</f>
        <v>-8180959.9912375938</v>
      </c>
      <c r="BU59" s="5">
        <v>-31897.802749979739</v>
      </c>
      <c r="BV59" s="5">
        <f t="shared" ref="BV59:BV84" si="284">BT59+BU59</f>
        <v>-8212857.7939875731</v>
      </c>
      <c r="BW59" s="5">
        <v>-31837.799628949193</v>
      </c>
      <c r="BX59" s="5">
        <f t="shared" ref="BX59:BX84" si="285">BV59+BW59</f>
        <v>-8244695.5936165219</v>
      </c>
      <c r="BY59" s="5">
        <v>-31779.09667029816</v>
      </c>
      <c r="BZ59" s="5">
        <f t="shared" ref="BZ59:BZ84" si="286">BX59+BY59</f>
        <v>-8276474.6902868198</v>
      </c>
      <c r="CA59" s="5">
        <v>-31775.908631756167</v>
      </c>
      <c r="CB59" s="5">
        <f t="shared" ref="CB59:CB84" si="287">BZ59+CA59</f>
        <v>-8308250.5989185758</v>
      </c>
      <c r="CC59" s="5">
        <v>-31836.794735006253</v>
      </c>
      <c r="CD59" s="5">
        <f t="shared" ref="CD59:CD84" si="288">CB59+CC59</f>
        <v>-8340087.3936535819</v>
      </c>
      <c r="CE59" s="5">
        <v>-31855.593835096595</v>
      </c>
      <c r="CF59" s="5">
        <f t="shared" ref="CF59:CF84" si="289">CD59+CE59</f>
        <v>-8371942.9874886787</v>
      </c>
      <c r="CG59" s="5">
        <v>-32109.477584208515</v>
      </c>
      <c r="CH59" s="5">
        <f t="shared" ref="CH59:CH84" si="290">CF59+CG59</f>
        <v>-8404052.465072887</v>
      </c>
      <c r="CI59" s="5">
        <v>-32555.500469267608</v>
      </c>
      <c r="CJ59" s="5">
        <f t="shared" ref="CJ59:CJ84" si="291">CH59+CI59</f>
        <v>-8436607.9655421544</v>
      </c>
      <c r="CK59" s="5">
        <v>-32702.364651119824</v>
      </c>
      <c r="CL59" s="5">
        <f t="shared" ref="CL59:CL84" si="292">CJ59+CK59</f>
        <v>-8469310.3301932737</v>
      </c>
      <c r="CM59" s="5">
        <v>-34544.480663289571</v>
      </c>
      <c r="CN59" s="5">
        <f t="shared" ref="CN59:CN84" si="293">CL59+CM59</f>
        <v>-8503854.810856564</v>
      </c>
      <c r="CP59" s="138">
        <f t="shared" ref="CP59:CP84" si="294">(AR59+BP59+2*SUM(AT59,AV59,AX59,AZ59,BB59,BD59,BF59,BH59,BJ59,BL59,BN59,))/24</f>
        <v>-7940820.7948302031</v>
      </c>
      <c r="CQ59" s="138">
        <f t="shared" ref="CQ59:CQ84" si="295">CR59-CP59</f>
        <v>-367903.53316088859</v>
      </c>
      <c r="CR59" s="138">
        <f t="shared" ref="CR59:CR84" si="296">(BP59+CN59+2*SUM(BR59,BT59,BV59,BX59,BZ59,CB59,CD59,CF59,CH59,CJ59,CL59,))/24</f>
        <v>-8308724.3279910916</v>
      </c>
    </row>
    <row r="60" spans="1:96" s="5" customFormat="1" x14ac:dyDescent="0.2">
      <c r="A60" s="109" t="s">
        <v>100</v>
      </c>
      <c r="B60" s="109" t="str">
        <f t="shared" si="249"/>
        <v>OR</v>
      </c>
      <c r="C60" s="109" t="s">
        <v>33</v>
      </c>
      <c r="D60" s="109" t="s">
        <v>77</v>
      </c>
      <c r="E60" s="109" t="s">
        <v>108</v>
      </c>
      <c r="F60" s="109" t="str">
        <f t="shared" si="250"/>
        <v>DGNLPOR</v>
      </c>
      <c r="G60" s="109" t="str">
        <f t="shared" si="251"/>
        <v>GNLPOR</v>
      </c>
      <c r="H60" s="5">
        <v>-87362705.260000005</v>
      </c>
      <c r="I60" s="5">
        <v>-199298.84630124492</v>
      </c>
      <c r="J60" s="5">
        <f t="shared" si="252"/>
        <v>-87562004.106301248</v>
      </c>
      <c r="K60" s="5">
        <v>-201446.88087820821</v>
      </c>
      <c r="L60" s="5">
        <f t="shared" si="253"/>
        <v>-87763450.987179458</v>
      </c>
      <c r="M60" s="5">
        <v>-203347.07162930898</v>
      </c>
      <c r="N60" s="5">
        <f t="shared" si="254"/>
        <v>-87966798.058808774</v>
      </c>
      <c r="O60" s="5">
        <v>-205140.55405544501</v>
      </c>
      <c r="P60" s="5">
        <f t="shared" si="255"/>
        <v>-88171938.612864226</v>
      </c>
      <c r="Q60" s="5">
        <v>-207432.06686252996</v>
      </c>
      <c r="R60" s="5">
        <f t="shared" si="256"/>
        <v>-88379370.67972675</v>
      </c>
      <c r="S60" s="5">
        <v>-209130.86672723468</v>
      </c>
      <c r="T60" s="5">
        <f t="shared" si="257"/>
        <v>-88588501.546453983</v>
      </c>
      <c r="U60" s="5">
        <v>-209736.03081490647</v>
      </c>
      <c r="V60" s="5">
        <f t="shared" si="258"/>
        <v>-88798237.577268884</v>
      </c>
      <c r="W60" s="5">
        <v>-208632.40456332825</v>
      </c>
      <c r="X60" s="5">
        <f t="shared" si="259"/>
        <v>-89006869.981832206</v>
      </c>
      <c r="Y60" s="5">
        <v>-207547.71001709159</v>
      </c>
      <c r="Z60" s="5">
        <f t="shared" si="260"/>
        <v>-89214417.691849291</v>
      </c>
      <c r="AA60" s="5">
        <v>-206477.28094330698</v>
      </c>
      <c r="AB60" s="5">
        <f t="shared" si="261"/>
        <v>-89420894.972792596</v>
      </c>
      <c r="AC60" s="5">
        <v>-205461.10315821541</v>
      </c>
      <c r="AD60" s="5">
        <f t="shared" si="262"/>
        <v>-89626356.075950816</v>
      </c>
      <c r="AE60" s="5">
        <v>-204502.47294026986</v>
      </c>
      <c r="AF60" s="5">
        <f t="shared" si="263"/>
        <v>-89830858.548891082</v>
      </c>
      <c r="AG60" s="5">
        <v>-203685.45922817895</v>
      </c>
      <c r="AH60" s="5">
        <f t="shared" si="264"/>
        <v>-90034544.008119255</v>
      </c>
      <c r="AI60" s="5">
        <v>-203042.53288664296</v>
      </c>
      <c r="AJ60" s="5">
        <f t="shared" si="265"/>
        <v>-90237586.541005895</v>
      </c>
      <c r="AK60" s="5">
        <v>-202626.47123124683</v>
      </c>
      <c r="AL60" s="5">
        <f t="shared" si="266"/>
        <v>-90440213.012237146</v>
      </c>
      <c r="AM60" s="5">
        <v>-202709.08573432895</v>
      </c>
      <c r="AN60" s="5">
        <f t="shared" si="267"/>
        <v>-90642922.097971469</v>
      </c>
      <c r="AO60" s="5">
        <v>-202535.67836260376</v>
      </c>
      <c r="AP60" s="5">
        <f t="shared" si="268"/>
        <v>-90845457.776334077</v>
      </c>
      <c r="AQ60" s="5">
        <v>-212160.19500579918</v>
      </c>
      <c r="AR60" s="5">
        <f t="shared" si="269"/>
        <v>-91057617.971339881</v>
      </c>
      <c r="AS60" s="5">
        <v>-221594.95922163711</v>
      </c>
      <c r="AT60" s="5">
        <f t="shared" si="270"/>
        <v>-91279212.930561513</v>
      </c>
      <c r="AU60" s="5">
        <v>-220493.84340091911</v>
      </c>
      <c r="AV60" s="5">
        <f t="shared" si="271"/>
        <v>-91499706.773962438</v>
      </c>
      <c r="AW60" s="5">
        <v>-219426.64400297741</v>
      </c>
      <c r="AX60" s="5">
        <f t="shared" si="272"/>
        <v>-91719133.417965412</v>
      </c>
      <c r="AY60" s="5">
        <v>-218419.24077335733</v>
      </c>
      <c r="AZ60" s="5">
        <f t="shared" si="273"/>
        <v>-91937552.658738762</v>
      </c>
      <c r="BA60" s="5">
        <v>-217525.91408291296</v>
      </c>
      <c r="BB60" s="5">
        <f t="shared" si="274"/>
        <v>-92155078.572821677</v>
      </c>
      <c r="BC60" s="5">
        <v>-216688.18784615444</v>
      </c>
      <c r="BD60" s="5">
        <f t="shared" si="275"/>
        <v>-92371766.760667831</v>
      </c>
      <c r="BE60" s="5">
        <v>-216000.9078130991</v>
      </c>
      <c r="BF60" s="5">
        <f t="shared" si="276"/>
        <v>-92587767.668480933</v>
      </c>
      <c r="BG60" s="5">
        <v>-215583.24268785934</v>
      </c>
      <c r="BH60" s="5">
        <f t="shared" si="277"/>
        <v>-92803350.911168799</v>
      </c>
      <c r="BI60" s="5">
        <v>-215082.35661160818</v>
      </c>
      <c r="BJ60" s="5">
        <f t="shared" si="278"/>
        <v>-93018433.267780408</v>
      </c>
      <c r="BK60" s="5">
        <v>-215300.04327222356</v>
      </c>
      <c r="BL60" s="5">
        <f t="shared" si="279"/>
        <v>-93233733.311052635</v>
      </c>
      <c r="BM60" s="5">
        <v>-215662.08972201007</v>
      </c>
      <c r="BN60" s="5">
        <f t="shared" si="280"/>
        <v>-93449395.400774643</v>
      </c>
      <c r="BO60" s="5">
        <v>-263934.96552929468</v>
      </c>
      <c r="BP60" s="5">
        <f t="shared" si="281"/>
        <v>-93713330.366303936</v>
      </c>
      <c r="BQ60" s="5">
        <v>-311844.32369183376</v>
      </c>
      <c r="BR60" s="5">
        <f t="shared" si="282"/>
        <v>-94025174.689995766</v>
      </c>
      <c r="BS60" s="5">
        <v>-310735.58744996379</v>
      </c>
      <c r="BT60" s="5">
        <f t="shared" si="283"/>
        <v>-94335910.277445734</v>
      </c>
      <c r="BU60" s="5">
        <v>-309654.59226081648</v>
      </c>
      <c r="BV60" s="5">
        <f t="shared" si="284"/>
        <v>-94645564.869706556</v>
      </c>
      <c r="BW60" s="5">
        <v>-308640.46444802545</v>
      </c>
      <c r="BX60" s="5">
        <f t="shared" si="285"/>
        <v>-94954205.334154576</v>
      </c>
      <c r="BY60" s="5">
        <v>-307754.71659977932</v>
      </c>
      <c r="BZ60" s="5">
        <f t="shared" si="286"/>
        <v>-95261960.050754353</v>
      </c>
      <c r="CA60" s="5">
        <v>-307036.51580366003</v>
      </c>
      <c r="CB60" s="5">
        <f t="shared" si="287"/>
        <v>-95568996.566558018</v>
      </c>
      <c r="CC60" s="5">
        <v>-306627.44431768684</v>
      </c>
      <c r="CD60" s="5">
        <f t="shared" si="288"/>
        <v>-95875624.010875702</v>
      </c>
      <c r="CE60" s="5">
        <v>-306484.69633093162</v>
      </c>
      <c r="CF60" s="5">
        <f t="shared" si="289"/>
        <v>-96182108.707206637</v>
      </c>
      <c r="CG60" s="5">
        <v>-306235.74884764128</v>
      </c>
      <c r="CH60" s="5">
        <f t="shared" si="290"/>
        <v>-96488344.456054285</v>
      </c>
      <c r="CI60" s="5">
        <v>-305838.3527300508</v>
      </c>
      <c r="CJ60" s="5">
        <f t="shared" si="291"/>
        <v>-96794182.808784336</v>
      </c>
      <c r="CK60" s="5">
        <v>-305206.41394910007</v>
      </c>
      <c r="CL60" s="5">
        <f t="shared" si="292"/>
        <v>-97099389.222733438</v>
      </c>
      <c r="CM60" s="5">
        <v>-391593.2894002893</v>
      </c>
      <c r="CN60" s="5">
        <f t="shared" si="293"/>
        <v>-97490982.512133732</v>
      </c>
      <c r="CP60" s="138">
        <f t="shared" si="294"/>
        <v>-92370050.486899748</v>
      </c>
      <c r="CQ60" s="138">
        <f t="shared" si="295"/>
        <v>-3199417.6325576156</v>
      </c>
      <c r="CR60" s="138">
        <f t="shared" si="296"/>
        <v>-95569468.119457364</v>
      </c>
    </row>
    <row r="61" spans="1:96" s="5" customFormat="1" x14ac:dyDescent="0.2">
      <c r="A61" s="109" t="s">
        <v>101</v>
      </c>
      <c r="B61" s="109" t="str">
        <f t="shared" si="249"/>
        <v>WA</v>
      </c>
      <c r="C61" s="109" t="s">
        <v>27</v>
      </c>
      <c r="D61" s="109" t="s">
        <v>77</v>
      </c>
      <c r="E61" s="109" t="s">
        <v>108</v>
      </c>
      <c r="F61" s="109" t="str">
        <f t="shared" si="250"/>
        <v>DGNLPWA</v>
      </c>
      <c r="G61" s="109" t="str">
        <f t="shared" si="251"/>
        <v>GNLPWA</v>
      </c>
      <c r="H61" s="5">
        <v>-25617075.690000001</v>
      </c>
      <c r="I61" s="5">
        <v>-63100.183256343284</v>
      </c>
      <c r="J61" s="5">
        <f t="shared" si="252"/>
        <v>-25680175.873256344</v>
      </c>
      <c r="K61" s="5">
        <v>-64089.188560340539</v>
      </c>
      <c r="L61" s="5">
        <f t="shared" si="253"/>
        <v>-25744265.061816685</v>
      </c>
      <c r="M61" s="5">
        <v>-64285.640262478308</v>
      </c>
      <c r="N61" s="5">
        <f t="shared" si="254"/>
        <v>-25808550.702079162</v>
      </c>
      <c r="O61" s="5">
        <v>-64194.097916235783</v>
      </c>
      <c r="P61" s="5">
        <f t="shared" si="255"/>
        <v>-25872744.799995396</v>
      </c>
      <c r="Q61" s="5">
        <v>-64356.69353636184</v>
      </c>
      <c r="R61" s="5">
        <f t="shared" si="256"/>
        <v>-25937101.49353176</v>
      </c>
      <c r="S61" s="5">
        <v>-64489.868902977978</v>
      </c>
      <c r="T61" s="5">
        <f t="shared" si="257"/>
        <v>-26001591.362434737</v>
      </c>
      <c r="U61" s="5">
        <v>-64327.773961752056</v>
      </c>
      <c r="V61" s="5">
        <f t="shared" si="258"/>
        <v>-26065919.13639649</v>
      </c>
      <c r="W61" s="5">
        <v>-64129.498208334073</v>
      </c>
      <c r="X61" s="5">
        <f t="shared" si="259"/>
        <v>-26130048.634604823</v>
      </c>
      <c r="Y61" s="5">
        <v>-63933.955195865783</v>
      </c>
      <c r="Z61" s="5">
        <f t="shared" si="260"/>
        <v>-26193982.589800689</v>
      </c>
      <c r="AA61" s="5">
        <v>-63737.105040591312</v>
      </c>
      <c r="AB61" s="5">
        <f t="shared" si="261"/>
        <v>-26257719.694841281</v>
      </c>
      <c r="AC61" s="5">
        <v>-63546.527571633793</v>
      </c>
      <c r="AD61" s="5">
        <f t="shared" si="262"/>
        <v>-26321266.222412914</v>
      </c>
      <c r="AE61" s="5">
        <v>-63376.077318425101</v>
      </c>
      <c r="AF61" s="5">
        <f t="shared" si="263"/>
        <v>-26384642.29973134</v>
      </c>
      <c r="AG61" s="5">
        <v>-63237.604430113584</v>
      </c>
      <c r="AH61" s="5">
        <f t="shared" si="264"/>
        <v>-26447879.904161453</v>
      </c>
      <c r="AI61" s="5">
        <v>-63094.062553402167</v>
      </c>
      <c r="AJ61" s="5">
        <f t="shared" si="265"/>
        <v>-26510973.966714855</v>
      </c>
      <c r="AK61" s="5">
        <v>-62943.420738331552</v>
      </c>
      <c r="AL61" s="5">
        <f t="shared" si="266"/>
        <v>-26573917.387453187</v>
      </c>
      <c r="AM61" s="5">
        <v>-62829.985088844362</v>
      </c>
      <c r="AN61" s="5">
        <f t="shared" si="267"/>
        <v>-26636747.372542031</v>
      </c>
      <c r="AO61" s="5">
        <v>-62707.888768238321</v>
      </c>
      <c r="AP61" s="5">
        <f t="shared" si="268"/>
        <v>-26699455.261310268</v>
      </c>
      <c r="AQ61" s="5">
        <v>-64511.71432702434</v>
      </c>
      <c r="AR61" s="5">
        <f t="shared" si="269"/>
        <v>-26763966.975637294</v>
      </c>
      <c r="AS61" s="5">
        <v>-66291.28139051063</v>
      </c>
      <c r="AT61" s="5">
        <f t="shared" si="270"/>
        <v>-26830258.257027805</v>
      </c>
      <c r="AU61" s="5">
        <v>-66096.094415569693</v>
      </c>
      <c r="AV61" s="5">
        <f t="shared" si="271"/>
        <v>-26896354.351443376</v>
      </c>
      <c r="AW61" s="5">
        <v>-65906.61842386947</v>
      </c>
      <c r="AX61" s="5">
        <f t="shared" si="272"/>
        <v>-26962260.969867244</v>
      </c>
      <c r="AY61" s="5">
        <v>-65719.968125626372</v>
      </c>
      <c r="AZ61" s="5">
        <f t="shared" si="273"/>
        <v>-27027980.937992871</v>
      </c>
      <c r="BA61" s="5">
        <v>-65566.194978719679</v>
      </c>
      <c r="BB61" s="5">
        <f t="shared" si="274"/>
        <v>-27093547.132971592</v>
      </c>
      <c r="BC61" s="5">
        <v>-65455.893558843745</v>
      </c>
      <c r="BD61" s="5">
        <f t="shared" si="275"/>
        <v>-27159003.026530437</v>
      </c>
      <c r="BE61" s="5">
        <v>-65379.955943465306</v>
      </c>
      <c r="BF61" s="5">
        <f t="shared" si="276"/>
        <v>-27224382.982473902</v>
      </c>
      <c r="BG61" s="5">
        <v>-65298.432208374623</v>
      </c>
      <c r="BH61" s="5">
        <f t="shared" si="277"/>
        <v>-27289681.414682277</v>
      </c>
      <c r="BI61" s="5">
        <v>-65207.629851645543</v>
      </c>
      <c r="BJ61" s="5">
        <f t="shared" si="278"/>
        <v>-27354889.044533923</v>
      </c>
      <c r="BK61" s="5">
        <v>-65136.14214160449</v>
      </c>
      <c r="BL61" s="5">
        <f t="shared" si="279"/>
        <v>-27420025.186675526</v>
      </c>
      <c r="BM61" s="5">
        <v>-65035.826669307062</v>
      </c>
      <c r="BN61" s="5">
        <f t="shared" si="280"/>
        <v>-27485061.013344832</v>
      </c>
      <c r="BO61" s="5">
        <v>-68610.691755573629</v>
      </c>
      <c r="BP61" s="5">
        <f t="shared" si="281"/>
        <v>-27553671.705100406</v>
      </c>
      <c r="BQ61" s="5">
        <v>-72172.144706598934</v>
      </c>
      <c r="BR61" s="5">
        <f t="shared" si="282"/>
        <v>-27625843.849807005</v>
      </c>
      <c r="BS61" s="5">
        <v>-72013.998055635355</v>
      </c>
      <c r="BT61" s="5">
        <f t="shared" si="283"/>
        <v>-27697857.847862642</v>
      </c>
      <c r="BU61" s="5">
        <v>-71859.059823101925</v>
      </c>
      <c r="BV61" s="5">
        <f t="shared" si="284"/>
        <v>-27769716.907685746</v>
      </c>
      <c r="BW61" s="5">
        <v>-71689.920243822315</v>
      </c>
      <c r="BX61" s="5">
        <f t="shared" si="285"/>
        <v>-27841406.827929568</v>
      </c>
      <c r="BY61" s="5">
        <v>-71526.470579964094</v>
      </c>
      <c r="BZ61" s="5">
        <f t="shared" si="286"/>
        <v>-27912933.298509531</v>
      </c>
      <c r="CA61" s="5">
        <v>-71433.060368009566</v>
      </c>
      <c r="CB61" s="5">
        <f t="shared" si="287"/>
        <v>-27984366.35887754</v>
      </c>
      <c r="CC61" s="5">
        <v>-71425.158523176317</v>
      </c>
      <c r="CD61" s="5">
        <f t="shared" si="288"/>
        <v>-28055791.517400716</v>
      </c>
      <c r="CE61" s="5">
        <v>-71368.253916091038</v>
      </c>
      <c r="CF61" s="5">
        <f t="shared" si="289"/>
        <v>-28127159.771316808</v>
      </c>
      <c r="CG61" s="5">
        <v>-71293.680792718704</v>
      </c>
      <c r="CH61" s="5">
        <f t="shared" si="290"/>
        <v>-28198453.452109527</v>
      </c>
      <c r="CI61" s="5">
        <v>-71301.509651455402</v>
      </c>
      <c r="CJ61" s="5">
        <f t="shared" si="291"/>
        <v>-28269754.961760983</v>
      </c>
      <c r="CK61" s="5">
        <v>-71235.480012987609</v>
      </c>
      <c r="CL61" s="5">
        <f t="shared" si="292"/>
        <v>-28340990.44177397</v>
      </c>
      <c r="CM61" s="5">
        <v>-74671.218943045518</v>
      </c>
      <c r="CN61" s="5">
        <f t="shared" si="293"/>
        <v>-28415661.660717014</v>
      </c>
      <c r="CP61" s="138">
        <f t="shared" si="294"/>
        <v>-27158521.971492723</v>
      </c>
      <c r="CQ61" s="138">
        <f t="shared" si="295"/>
        <v>-825556.52166916803</v>
      </c>
      <c r="CR61" s="138">
        <f t="shared" si="296"/>
        <v>-27984078.493161891</v>
      </c>
    </row>
    <row r="62" spans="1:96" s="5" customFormat="1" x14ac:dyDescent="0.2">
      <c r="A62" s="109" t="s">
        <v>102</v>
      </c>
      <c r="B62" s="109" t="str">
        <f t="shared" si="249"/>
        <v>WYP</v>
      </c>
      <c r="C62" s="109" t="s">
        <v>35</v>
      </c>
      <c r="D62" s="109" t="s">
        <v>77</v>
      </c>
      <c r="E62" s="109" t="s">
        <v>108</v>
      </c>
      <c r="F62" s="109" t="str">
        <f t="shared" si="250"/>
        <v>DGNLPWYP</v>
      </c>
      <c r="G62" s="109" t="str">
        <f t="shared" si="251"/>
        <v>GNLPWYP</v>
      </c>
      <c r="H62" s="5">
        <v>-30671012.949999999</v>
      </c>
      <c r="I62" s="5">
        <v>-185103.02402189511</v>
      </c>
      <c r="J62" s="5">
        <f t="shared" si="252"/>
        <v>-30856115.974021893</v>
      </c>
      <c r="K62" s="5">
        <v>-188055.45968556413</v>
      </c>
      <c r="L62" s="5">
        <f t="shared" si="253"/>
        <v>-31044171.433707457</v>
      </c>
      <c r="M62" s="5">
        <v>-189858.86538168203</v>
      </c>
      <c r="N62" s="5">
        <f t="shared" si="254"/>
        <v>-31234030.299089137</v>
      </c>
      <c r="O62" s="5">
        <v>-190716.53342449942</v>
      </c>
      <c r="P62" s="5">
        <f t="shared" si="255"/>
        <v>-31424746.832513638</v>
      </c>
      <c r="Q62" s="5">
        <v>-191793.18997478308</v>
      </c>
      <c r="R62" s="5">
        <f t="shared" si="256"/>
        <v>-31616540.022488423</v>
      </c>
      <c r="S62" s="5">
        <v>-197824.22285621506</v>
      </c>
      <c r="T62" s="5">
        <f t="shared" si="257"/>
        <v>-31814364.245344639</v>
      </c>
      <c r="U62" s="5">
        <v>-203760.16678119576</v>
      </c>
      <c r="V62" s="5">
        <f t="shared" si="258"/>
        <v>-32018124.412125833</v>
      </c>
      <c r="W62" s="5">
        <v>-204272.77744993541</v>
      </c>
      <c r="X62" s="5">
        <f t="shared" si="259"/>
        <v>-32222397.189575769</v>
      </c>
      <c r="Y62" s="5">
        <v>-204499.58814215029</v>
      </c>
      <c r="Z62" s="5">
        <f t="shared" si="260"/>
        <v>-32426896.777717918</v>
      </c>
      <c r="AA62" s="5">
        <v>-204769.1265010944</v>
      </c>
      <c r="AB62" s="5">
        <f t="shared" si="261"/>
        <v>-32631665.904219013</v>
      </c>
      <c r="AC62" s="5">
        <v>-206251.75510463756</v>
      </c>
      <c r="AD62" s="5">
        <f t="shared" si="262"/>
        <v>-32837917.659323651</v>
      </c>
      <c r="AE62" s="5">
        <v>-208030.08001565919</v>
      </c>
      <c r="AF62" s="5">
        <f t="shared" si="263"/>
        <v>-33045947.739339311</v>
      </c>
      <c r="AG62" s="5">
        <v>-212739.65511392962</v>
      </c>
      <c r="AH62" s="5">
        <f t="shared" si="264"/>
        <v>-33258687.394453239</v>
      </c>
      <c r="AI62" s="5">
        <v>-217446.23538881596</v>
      </c>
      <c r="AJ62" s="5">
        <f t="shared" si="265"/>
        <v>-33476133.629842054</v>
      </c>
      <c r="AK62" s="5">
        <v>-218133.3702059176</v>
      </c>
      <c r="AL62" s="5">
        <f t="shared" si="266"/>
        <v>-33694267.000047974</v>
      </c>
      <c r="AM62" s="5">
        <v>-218820.16473210879</v>
      </c>
      <c r="AN62" s="5">
        <f t="shared" si="267"/>
        <v>-33913087.16478008</v>
      </c>
      <c r="AO62" s="5">
        <v>-219880.97351040292</v>
      </c>
      <c r="AP62" s="5">
        <f t="shared" si="268"/>
        <v>-34132968.13829048</v>
      </c>
      <c r="AQ62" s="5">
        <v>-221491.81362304217</v>
      </c>
      <c r="AR62" s="5">
        <f t="shared" si="269"/>
        <v>-34354459.951913521</v>
      </c>
      <c r="AS62" s="5">
        <v>-222886.50424766229</v>
      </c>
      <c r="AT62" s="5">
        <f t="shared" si="270"/>
        <v>-34577346.456161186</v>
      </c>
      <c r="AU62" s="5">
        <v>-223386.40296891631</v>
      </c>
      <c r="AV62" s="5">
        <f t="shared" si="271"/>
        <v>-34800732.859130099</v>
      </c>
      <c r="AW62" s="5">
        <v>-226899.32824929085</v>
      </c>
      <c r="AX62" s="5">
        <f t="shared" si="272"/>
        <v>-35027632.18737939</v>
      </c>
      <c r="AY62" s="5">
        <v>-230456.7729586713</v>
      </c>
      <c r="AZ62" s="5">
        <f t="shared" si="273"/>
        <v>-35258088.960338064</v>
      </c>
      <c r="BA62" s="5">
        <v>-230838.78759298622</v>
      </c>
      <c r="BB62" s="5">
        <f t="shared" si="274"/>
        <v>-35488927.747931048</v>
      </c>
      <c r="BC62" s="5">
        <v>-231526.61346130454</v>
      </c>
      <c r="BD62" s="5">
        <f t="shared" si="275"/>
        <v>-35720454.361392356</v>
      </c>
      <c r="BE62" s="5">
        <v>-232173.25189915459</v>
      </c>
      <c r="BF62" s="5">
        <f t="shared" si="276"/>
        <v>-35952627.613291509</v>
      </c>
      <c r="BG62" s="5">
        <v>-232820.09640042644</v>
      </c>
      <c r="BH62" s="5">
        <f t="shared" si="277"/>
        <v>-36185447.709691934</v>
      </c>
      <c r="BI62" s="5">
        <v>-233513.879904367</v>
      </c>
      <c r="BJ62" s="5">
        <f t="shared" si="278"/>
        <v>-36418961.589596301</v>
      </c>
      <c r="BK62" s="5">
        <v>-234209.56151494812</v>
      </c>
      <c r="BL62" s="5">
        <f t="shared" si="279"/>
        <v>-36653171.151111253</v>
      </c>
      <c r="BM62" s="5">
        <v>-236012.04508610794</v>
      </c>
      <c r="BN62" s="5">
        <f t="shared" si="280"/>
        <v>-36889183.196197361</v>
      </c>
      <c r="BO62" s="5">
        <v>-239991.2978427195</v>
      </c>
      <c r="BP62" s="5">
        <f t="shared" si="281"/>
        <v>-37129174.494040079</v>
      </c>
      <c r="BQ62" s="5">
        <v>-243594.06663746896</v>
      </c>
      <c r="BR62" s="5">
        <f t="shared" si="282"/>
        <v>-37372768.560677551</v>
      </c>
      <c r="BS62" s="5">
        <v>-244787.13353506991</v>
      </c>
      <c r="BT62" s="5">
        <f t="shared" si="283"/>
        <v>-37617555.694212623</v>
      </c>
      <c r="BU62" s="5">
        <v>-245292.43925171674</v>
      </c>
      <c r="BV62" s="5">
        <f t="shared" si="284"/>
        <v>-37862848.133464336</v>
      </c>
      <c r="BW62" s="5">
        <v>-250176.55805339591</v>
      </c>
      <c r="BX62" s="5">
        <f t="shared" si="285"/>
        <v>-38113024.691517733</v>
      </c>
      <c r="BY62" s="5">
        <v>-255909.48708156051</v>
      </c>
      <c r="BZ62" s="5">
        <f t="shared" si="286"/>
        <v>-38368934.178599291</v>
      </c>
      <c r="CA62" s="5">
        <v>-258623.0705094279</v>
      </c>
      <c r="CB62" s="5">
        <f t="shared" si="287"/>
        <v>-38627557.249108717</v>
      </c>
      <c r="CC62" s="5">
        <v>-261240.66569591014</v>
      </c>
      <c r="CD62" s="5">
        <f t="shared" si="288"/>
        <v>-38888797.91480463</v>
      </c>
      <c r="CE62" s="5">
        <v>-263861.55560678302</v>
      </c>
      <c r="CF62" s="5">
        <f t="shared" si="289"/>
        <v>-39152659.470411412</v>
      </c>
      <c r="CG62" s="5">
        <v>-266313.70419524715</v>
      </c>
      <c r="CH62" s="5">
        <f t="shared" si="290"/>
        <v>-39418973.174606659</v>
      </c>
      <c r="CI62" s="5">
        <v>-268855.94653753983</v>
      </c>
      <c r="CJ62" s="5">
        <f t="shared" si="291"/>
        <v>-39687829.121144198</v>
      </c>
      <c r="CK62" s="5">
        <v>-272304.63111224747</v>
      </c>
      <c r="CL62" s="5">
        <f t="shared" si="292"/>
        <v>-39960133.752256446</v>
      </c>
      <c r="CM62" s="5">
        <v>-288189.6325525376</v>
      </c>
      <c r="CN62" s="5">
        <f t="shared" si="293"/>
        <v>-40248323.38480898</v>
      </c>
      <c r="CP62" s="138">
        <f t="shared" si="294"/>
        <v>-35726199.254599772</v>
      </c>
      <c r="CQ62" s="138">
        <f t="shared" si="295"/>
        <v>-2920453.3187525719</v>
      </c>
      <c r="CR62" s="138">
        <f t="shared" si="296"/>
        <v>-38646652.573352344</v>
      </c>
    </row>
    <row r="63" spans="1:96" s="5" customFormat="1" x14ac:dyDescent="0.2">
      <c r="A63" s="109" t="s">
        <v>103</v>
      </c>
      <c r="B63" s="109" t="str">
        <f t="shared" si="249"/>
        <v>UT</v>
      </c>
      <c r="C63" s="109" t="s">
        <v>34</v>
      </c>
      <c r="D63" s="109" t="s">
        <v>77</v>
      </c>
      <c r="E63" s="109" t="s">
        <v>108</v>
      </c>
      <c r="F63" s="109" t="str">
        <f t="shared" si="250"/>
        <v>DGNLPUT</v>
      </c>
      <c r="G63" s="109" t="str">
        <f t="shared" si="251"/>
        <v>GNLPUT</v>
      </c>
      <c r="H63" s="5">
        <v>-104002467.29000001</v>
      </c>
      <c r="I63" s="5">
        <v>-601154.22740380163</v>
      </c>
      <c r="J63" s="5">
        <f t="shared" si="252"/>
        <v>-104603621.51740381</v>
      </c>
      <c r="K63" s="5">
        <v>-609563.58479764918</v>
      </c>
      <c r="L63" s="5">
        <f t="shared" si="253"/>
        <v>-105213185.10220146</v>
      </c>
      <c r="M63" s="5">
        <v>-613594.89260781254</v>
      </c>
      <c r="N63" s="5">
        <f t="shared" si="254"/>
        <v>-105826779.99480927</v>
      </c>
      <c r="O63" s="5">
        <v>-618727.77571042604</v>
      </c>
      <c r="P63" s="5">
        <f t="shared" si="255"/>
        <v>-106445507.77051969</v>
      </c>
      <c r="Q63" s="5">
        <v>-622724.20021444908</v>
      </c>
      <c r="R63" s="5">
        <f t="shared" si="256"/>
        <v>-107068231.97073413</v>
      </c>
      <c r="S63" s="5">
        <v>-624729.26337292464</v>
      </c>
      <c r="T63" s="5">
        <f t="shared" si="257"/>
        <v>-107692961.23410706</v>
      </c>
      <c r="U63" s="5">
        <v>-626486.55566132208</v>
      </c>
      <c r="V63" s="5">
        <f t="shared" si="258"/>
        <v>-108319447.78976838</v>
      </c>
      <c r="W63" s="5">
        <v>-627702.48722544569</v>
      </c>
      <c r="X63" s="5">
        <f t="shared" si="259"/>
        <v>-108947150.27699383</v>
      </c>
      <c r="Y63" s="5">
        <v>-628279.42594313482</v>
      </c>
      <c r="Z63" s="5">
        <f t="shared" si="260"/>
        <v>-109575429.70293696</v>
      </c>
      <c r="AA63" s="5">
        <v>-628958.39980215207</v>
      </c>
      <c r="AB63" s="5">
        <f t="shared" si="261"/>
        <v>-110204388.10273911</v>
      </c>
      <c r="AC63" s="5">
        <v>-629606.44776805723</v>
      </c>
      <c r="AD63" s="5">
        <f t="shared" si="262"/>
        <v>-110833994.55050717</v>
      </c>
      <c r="AE63" s="5">
        <v>-631040.78288342152</v>
      </c>
      <c r="AF63" s="5">
        <f t="shared" si="263"/>
        <v>-111465035.33339059</v>
      </c>
      <c r="AG63" s="5">
        <v>-632408.68721852708</v>
      </c>
      <c r="AH63" s="5">
        <f t="shared" si="264"/>
        <v>-112097444.02060913</v>
      </c>
      <c r="AI63" s="5">
        <v>-633562.28489564103</v>
      </c>
      <c r="AJ63" s="5">
        <f t="shared" si="265"/>
        <v>-112731006.30550477</v>
      </c>
      <c r="AK63" s="5">
        <v>-634980.46460740617</v>
      </c>
      <c r="AL63" s="5">
        <f t="shared" si="266"/>
        <v>-113365986.77011217</v>
      </c>
      <c r="AM63" s="5">
        <v>-637434.93689137511</v>
      </c>
      <c r="AN63" s="5">
        <f t="shared" si="267"/>
        <v>-114003421.70700355</v>
      </c>
      <c r="AO63" s="5">
        <v>-640734.05956476275</v>
      </c>
      <c r="AP63" s="5">
        <f t="shared" si="268"/>
        <v>-114644155.76656832</v>
      </c>
      <c r="AQ63" s="5">
        <v>-644972.64016483794</v>
      </c>
      <c r="AR63" s="5">
        <f t="shared" si="269"/>
        <v>-115289128.40673316</v>
      </c>
      <c r="AS63" s="5">
        <v>-648473.43978336314</v>
      </c>
      <c r="AT63" s="5">
        <f t="shared" si="270"/>
        <v>-115937601.84651652</v>
      </c>
      <c r="AU63" s="5">
        <v>-649292.80598916276</v>
      </c>
      <c r="AV63" s="5">
        <f t="shared" si="271"/>
        <v>-116586894.65250568</v>
      </c>
      <c r="AW63" s="5">
        <v>-649527.99925705465</v>
      </c>
      <c r="AX63" s="5">
        <f t="shared" si="272"/>
        <v>-117236422.65176274</v>
      </c>
      <c r="AY63" s="5">
        <v>-649853.47616820503</v>
      </c>
      <c r="AZ63" s="5">
        <f t="shared" si="273"/>
        <v>-117886276.12793094</v>
      </c>
      <c r="BA63" s="5">
        <v>-650438.64455544343</v>
      </c>
      <c r="BB63" s="5">
        <f t="shared" si="274"/>
        <v>-118536714.77248639</v>
      </c>
      <c r="BC63" s="5">
        <v>-651635.15293338289</v>
      </c>
      <c r="BD63" s="5">
        <f t="shared" si="275"/>
        <v>-119188349.92541978</v>
      </c>
      <c r="BE63" s="5">
        <v>-652748.99389411835</v>
      </c>
      <c r="BF63" s="5">
        <f t="shared" si="276"/>
        <v>-119841098.91931389</v>
      </c>
      <c r="BG63" s="5">
        <v>-653863.43946064776</v>
      </c>
      <c r="BH63" s="5">
        <f t="shared" si="277"/>
        <v>-120494962.35877454</v>
      </c>
      <c r="BI63" s="5">
        <v>-655367.13559247833</v>
      </c>
      <c r="BJ63" s="5">
        <f t="shared" si="278"/>
        <v>-121150329.49436702</v>
      </c>
      <c r="BK63" s="5">
        <v>-656872.81555990293</v>
      </c>
      <c r="BL63" s="5">
        <f t="shared" si="279"/>
        <v>-121807202.30992693</v>
      </c>
      <c r="BM63" s="5">
        <v>-659454.75405834801</v>
      </c>
      <c r="BN63" s="5">
        <f t="shared" si="280"/>
        <v>-122466657.06398527</v>
      </c>
      <c r="BO63" s="5">
        <v>-663704.5198949005</v>
      </c>
      <c r="BP63" s="5">
        <f t="shared" si="281"/>
        <v>-123130361.58388017</v>
      </c>
      <c r="BQ63" s="5">
        <v>-668045.45331796305</v>
      </c>
      <c r="BR63" s="5">
        <f t="shared" si="282"/>
        <v>-123798407.03719814</v>
      </c>
      <c r="BS63" s="5">
        <v>-670255.09856033744</v>
      </c>
      <c r="BT63" s="5">
        <f t="shared" si="283"/>
        <v>-124468662.13575847</v>
      </c>
      <c r="BU63" s="5">
        <v>-671087.50811985973</v>
      </c>
      <c r="BV63" s="5">
        <f t="shared" si="284"/>
        <v>-125139749.64387834</v>
      </c>
      <c r="BW63" s="5">
        <v>-672126.56152715627</v>
      </c>
      <c r="BX63" s="5">
        <f t="shared" si="285"/>
        <v>-125811876.2054055</v>
      </c>
      <c r="BY63" s="5">
        <v>-673771.95946124988</v>
      </c>
      <c r="BZ63" s="5">
        <f t="shared" si="286"/>
        <v>-126485648.16486676</v>
      </c>
      <c r="CA63" s="5">
        <v>-676834.97377197933</v>
      </c>
      <c r="CB63" s="5">
        <f t="shared" si="287"/>
        <v>-127162483.13863873</v>
      </c>
      <c r="CC63" s="5">
        <v>-679699.65017117956</v>
      </c>
      <c r="CD63" s="5">
        <f t="shared" si="288"/>
        <v>-127842182.78880991</v>
      </c>
      <c r="CE63" s="5">
        <v>-682564.62406978384</v>
      </c>
      <c r="CF63" s="5">
        <f t="shared" si="289"/>
        <v>-128524747.41287969</v>
      </c>
      <c r="CG63" s="5">
        <v>-695008.67519337405</v>
      </c>
      <c r="CH63" s="5">
        <f t="shared" si="290"/>
        <v>-129219756.08807306</v>
      </c>
      <c r="CI63" s="5">
        <v>-727834.35683842259</v>
      </c>
      <c r="CJ63" s="5">
        <f t="shared" si="291"/>
        <v>-129947590.44491148</v>
      </c>
      <c r="CK63" s="5">
        <v>-756719.35665215878</v>
      </c>
      <c r="CL63" s="5">
        <f t="shared" si="292"/>
        <v>-130704309.80156364</v>
      </c>
      <c r="CM63" s="5">
        <v>-772356.41628446407</v>
      </c>
      <c r="CN63" s="5">
        <f t="shared" si="293"/>
        <v>-131476666.21784809</v>
      </c>
      <c r="CP63" s="138">
        <f t="shared" si="294"/>
        <v>-119195187.92652471</v>
      </c>
      <c r="CQ63" s="138">
        <f t="shared" si="295"/>
        <v>-8005555.9703792781</v>
      </c>
      <c r="CR63" s="138">
        <f t="shared" si="296"/>
        <v>-127200743.89690399</v>
      </c>
    </row>
    <row r="64" spans="1:96" s="5" customFormat="1" x14ac:dyDescent="0.2">
      <c r="A64" s="109" t="s">
        <v>104</v>
      </c>
      <c r="B64" s="109" t="str">
        <f t="shared" si="249"/>
        <v>ID</v>
      </c>
      <c r="C64" s="109" t="s">
        <v>32</v>
      </c>
      <c r="D64" s="109" t="s">
        <v>77</v>
      </c>
      <c r="E64" s="109" t="s">
        <v>108</v>
      </c>
      <c r="F64" s="109" t="str">
        <f t="shared" si="250"/>
        <v>DGNLPID</v>
      </c>
      <c r="G64" s="109" t="str">
        <f t="shared" si="251"/>
        <v>GNLPID</v>
      </c>
      <c r="H64" s="5">
        <v>-22343911.289999999</v>
      </c>
      <c r="I64" s="5">
        <v>-154816.33162341311</v>
      </c>
      <c r="J64" s="5">
        <f t="shared" si="252"/>
        <v>-22498727.621623412</v>
      </c>
      <c r="K64" s="5">
        <v>-154978.81135201151</v>
      </c>
      <c r="L64" s="5">
        <f t="shared" si="253"/>
        <v>-22653706.432975423</v>
      </c>
      <c r="M64" s="5">
        <v>-155253.63119228504</v>
      </c>
      <c r="N64" s="5">
        <f t="shared" si="254"/>
        <v>-22808960.064167708</v>
      </c>
      <c r="O64" s="5">
        <v>-155541.72394977469</v>
      </c>
      <c r="P64" s="5">
        <f t="shared" si="255"/>
        <v>-22964501.788117483</v>
      </c>
      <c r="Q64" s="5">
        <v>-155914.35935144307</v>
      </c>
      <c r="R64" s="5">
        <f t="shared" si="256"/>
        <v>-23120416.147468925</v>
      </c>
      <c r="S64" s="5">
        <v>-157113.47888586606</v>
      </c>
      <c r="T64" s="5">
        <f t="shared" si="257"/>
        <v>-23277529.626354791</v>
      </c>
      <c r="U64" s="5">
        <v>-158290.50453296377</v>
      </c>
      <c r="V64" s="5">
        <f t="shared" si="258"/>
        <v>-23435820.130887754</v>
      </c>
      <c r="W64" s="5">
        <v>-158585.11791957467</v>
      </c>
      <c r="X64" s="5">
        <f t="shared" si="259"/>
        <v>-23594405.24880733</v>
      </c>
      <c r="Y64" s="5">
        <v>-158742.32465473525</v>
      </c>
      <c r="Z64" s="5">
        <f t="shared" si="260"/>
        <v>-23753147.573462065</v>
      </c>
      <c r="AA64" s="5">
        <v>-158848.6374156801</v>
      </c>
      <c r="AB64" s="5">
        <f t="shared" si="261"/>
        <v>-23911996.210877746</v>
      </c>
      <c r="AC64" s="5">
        <v>-158987.04355155636</v>
      </c>
      <c r="AD64" s="5">
        <f t="shared" si="262"/>
        <v>-24070983.254429303</v>
      </c>
      <c r="AE64" s="5">
        <v>-159203.01476617559</v>
      </c>
      <c r="AF64" s="5">
        <f t="shared" si="263"/>
        <v>-24230186.269195478</v>
      </c>
      <c r="AG64" s="5">
        <v>-159408.2414747455</v>
      </c>
      <c r="AH64" s="5">
        <f t="shared" si="264"/>
        <v>-24389594.510670222</v>
      </c>
      <c r="AI64" s="5">
        <v>-159612.75383571797</v>
      </c>
      <c r="AJ64" s="5">
        <f t="shared" si="265"/>
        <v>-24549207.264505941</v>
      </c>
      <c r="AK64" s="5">
        <v>-159829.25965762063</v>
      </c>
      <c r="AL64" s="5">
        <f t="shared" si="266"/>
        <v>-24709036.524163563</v>
      </c>
      <c r="AM64" s="5">
        <v>-160045.9128463844</v>
      </c>
      <c r="AN64" s="5">
        <f t="shared" si="267"/>
        <v>-24869082.437009946</v>
      </c>
      <c r="AO64" s="5">
        <v>-160360.08831862887</v>
      </c>
      <c r="AP64" s="5">
        <f t="shared" si="268"/>
        <v>-25029442.525328573</v>
      </c>
      <c r="AQ64" s="5">
        <v>-161160.63908899511</v>
      </c>
      <c r="AR64" s="5">
        <f t="shared" si="269"/>
        <v>-25190603.164417569</v>
      </c>
      <c r="AS64" s="5">
        <v>-161916.914873481</v>
      </c>
      <c r="AT64" s="5">
        <f t="shared" si="270"/>
        <v>-25352520.079291049</v>
      </c>
      <c r="AU64" s="5">
        <v>-162106.98606707467</v>
      </c>
      <c r="AV64" s="5">
        <f t="shared" si="271"/>
        <v>-25514627.065358125</v>
      </c>
      <c r="AW64" s="5">
        <v>-162219.40859106238</v>
      </c>
      <c r="AX64" s="5">
        <f t="shared" si="272"/>
        <v>-25676846.473949187</v>
      </c>
      <c r="AY64" s="5">
        <v>-162343.57999480702</v>
      </c>
      <c r="AZ64" s="5">
        <f t="shared" si="273"/>
        <v>-25839190.053943992</v>
      </c>
      <c r="BA64" s="5">
        <v>-162501.12383778571</v>
      </c>
      <c r="BB64" s="5">
        <f t="shared" si="274"/>
        <v>-26001691.177781776</v>
      </c>
      <c r="BC64" s="5">
        <v>-162739.33859219463</v>
      </c>
      <c r="BD64" s="5">
        <f t="shared" si="275"/>
        <v>-26164430.51637397</v>
      </c>
      <c r="BE64" s="5">
        <v>-162966.49128579572</v>
      </c>
      <c r="BF64" s="5">
        <f t="shared" si="276"/>
        <v>-26327397.007659767</v>
      </c>
      <c r="BG64" s="5">
        <v>-163192.92334816378</v>
      </c>
      <c r="BH64" s="5">
        <f t="shared" si="277"/>
        <v>-26490589.931007929</v>
      </c>
      <c r="BI64" s="5">
        <v>-163548.40657860128</v>
      </c>
      <c r="BJ64" s="5">
        <f t="shared" si="278"/>
        <v>-26654138.33758653</v>
      </c>
      <c r="BK64" s="5">
        <v>-163904.10713558254</v>
      </c>
      <c r="BL64" s="5">
        <f t="shared" si="279"/>
        <v>-26818042.444722112</v>
      </c>
      <c r="BM64" s="5">
        <v>-164244.5595990392</v>
      </c>
      <c r="BN64" s="5">
        <f t="shared" si="280"/>
        <v>-26982287.00432115</v>
      </c>
      <c r="BO64" s="5">
        <v>-165618.50669389259</v>
      </c>
      <c r="BP64" s="5">
        <f t="shared" si="281"/>
        <v>-27147905.511015043</v>
      </c>
      <c r="BQ64" s="5">
        <v>-167087.01372433687</v>
      </c>
      <c r="BR64" s="5">
        <f t="shared" si="282"/>
        <v>-27314992.524739381</v>
      </c>
      <c r="BS64" s="5">
        <v>-167462.17771408262</v>
      </c>
      <c r="BT64" s="5">
        <f t="shared" si="283"/>
        <v>-27482454.702453464</v>
      </c>
      <c r="BU64" s="5">
        <v>-167653.94771388557</v>
      </c>
      <c r="BV64" s="5">
        <f t="shared" si="284"/>
        <v>-27650108.65016735</v>
      </c>
      <c r="BW64" s="5">
        <v>-167872.67655096366</v>
      </c>
      <c r="BX64" s="5">
        <f t="shared" si="285"/>
        <v>-27817981.326718312</v>
      </c>
      <c r="BY64" s="5">
        <v>-168170.22714431793</v>
      </c>
      <c r="BZ64" s="5">
        <f t="shared" si="286"/>
        <v>-27986151.553862631</v>
      </c>
      <c r="CA64" s="5">
        <v>-168654.50030834836</v>
      </c>
      <c r="CB64" s="5">
        <f t="shared" si="287"/>
        <v>-28154806.054170981</v>
      </c>
      <c r="CC64" s="5">
        <v>-169112.5934946097</v>
      </c>
      <c r="CD64" s="5">
        <f t="shared" si="288"/>
        <v>-28323918.64766559</v>
      </c>
      <c r="CE64" s="5">
        <v>-169569.97626284292</v>
      </c>
      <c r="CF64" s="5">
        <f t="shared" si="289"/>
        <v>-28493488.623928431</v>
      </c>
      <c r="CG64" s="5">
        <v>-170055.13125641248</v>
      </c>
      <c r="CH64" s="5">
        <f t="shared" si="290"/>
        <v>-28663543.755184844</v>
      </c>
      <c r="CI64" s="5">
        <v>-170540.52708145179</v>
      </c>
      <c r="CJ64" s="5">
        <f t="shared" si="291"/>
        <v>-28834084.282266296</v>
      </c>
      <c r="CK64" s="5">
        <v>-171263.42253699049</v>
      </c>
      <c r="CL64" s="5">
        <f t="shared" si="292"/>
        <v>-29005347.704803288</v>
      </c>
      <c r="CM64" s="5">
        <v>-172785.34763186978</v>
      </c>
      <c r="CN64" s="5">
        <f t="shared" si="293"/>
        <v>-29178133.052435156</v>
      </c>
      <c r="CP64" s="138">
        <f t="shared" si="294"/>
        <v>-26165917.869142655</v>
      </c>
      <c r="CQ64" s="138">
        <f t="shared" si="295"/>
        <v>-1991573.5564978197</v>
      </c>
      <c r="CR64" s="138">
        <f t="shared" si="296"/>
        <v>-28157491.425640475</v>
      </c>
    </row>
    <row r="65" spans="1:96" s="5" customFormat="1" x14ac:dyDescent="0.2">
      <c r="A65" s="109" t="s">
        <v>105</v>
      </c>
      <c r="B65" s="109" t="str">
        <f t="shared" si="249"/>
        <v>WYU</v>
      </c>
      <c r="C65" s="109" t="s">
        <v>40</v>
      </c>
      <c r="D65" s="109" t="s">
        <v>77</v>
      </c>
      <c r="E65" s="109" t="s">
        <v>108</v>
      </c>
      <c r="F65" s="109" t="str">
        <f t="shared" si="250"/>
        <v>DGNLPWYU</v>
      </c>
      <c r="G65" s="109" t="str">
        <f t="shared" si="251"/>
        <v>GNLPWYU</v>
      </c>
      <c r="H65" s="5">
        <v>-7216510.54</v>
      </c>
      <c r="I65" s="5">
        <v>-44758.311489496555</v>
      </c>
      <c r="J65" s="5">
        <f t="shared" si="252"/>
        <v>-7261268.8514894964</v>
      </c>
      <c r="K65" s="5">
        <v>-45067.9250464504</v>
      </c>
      <c r="L65" s="5">
        <f t="shared" si="253"/>
        <v>-7306336.7765359469</v>
      </c>
      <c r="M65" s="5">
        <v>-45197.007452233418</v>
      </c>
      <c r="N65" s="5">
        <f t="shared" si="254"/>
        <v>-7351533.7839881806</v>
      </c>
      <c r="O65" s="5">
        <v>-45515.73618838274</v>
      </c>
      <c r="P65" s="5">
        <f t="shared" si="255"/>
        <v>-7397049.5201765634</v>
      </c>
      <c r="Q65" s="5">
        <v>-45738.657392967973</v>
      </c>
      <c r="R65" s="5">
        <f t="shared" si="256"/>
        <v>-7442788.1775695318</v>
      </c>
      <c r="S65" s="5">
        <v>-45694.933783554283</v>
      </c>
      <c r="T65" s="5">
        <f t="shared" si="257"/>
        <v>-7488483.1113530863</v>
      </c>
      <c r="U65" s="5">
        <v>-45650.984009193096</v>
      </c>
      <c r="V65" s="5">
        <f t="shared" si="258"/>
        <v>-7534134.0953622796</v>
      </c>
      <c r="W65" s="5">
        <v>-45604.073521353042</v>
      </c>
      <c r="X65" s="5">
        <f t="shared" si="259"/>
        <v>-7579738.1688836329</v>
      </c>
      <c r="Y65" s="5">
        <v>-45557.163033512988</v>
      </c>
      <c r="Z65" s="5">
        <f t="shared" si="260"/>
        <v>-7625295.3319171462</v>
      </c>
      <c r="AA65" s="5">
        <v>-45510.25254567292</v>
      </c>
      <c r="AB65" s="5">
        <f t="shared" si="261"/>
        <v>-7670805.5844628187</v>
      </c>
      <c r="AC65" s="5">
        <v>-45463.342057832881</v>
      </c>
      <c r="AD65" s="5">
        <f t="shared" si="262"/>
        <v>-7716268.9265206512</v>
      </c>
      <c r="AE65" s="5">
        <v>-45416.431569992812</v>
      </c>
      <c r="AF65" s="5">
        <f t="shared" si="263"/>
        <v>-7761685.3580906438</v>
      </c>
      <c r="AG65" s="5">
        <v>-45369.521082152758</v>
      </c>
      <c r="AH65" s="5">
        <f t="shared" si="264"/>
        <v>-7807054.8791727964</v>
      </c>
      <c r="AI65" s="5">
        <v>-45322.610594312704</v>
      </c>
      <c r="AJ65" s="5">
        <f t="shared" si="265"/>
        <v>-7852377.489767109</v>
      </c>
      <c r="AK65" s="5">
        <v>-45275.70010647265</v>
      </c>
      <c r="AL65" s="5">
        <f t="shared" si="266"/>
        <v>-7897653.1898735818</v>
      </c>
      <c r="AM65" s="5">
        <v>-45228.789618632596</v>
      </c>
      <c r="AN65" s="5">
        <f t="shared" si="267"/>
        <v>-7942881.9794922145</v>
      </c>
      <c r="AO65" s="5">
        <v>-45181.879130792542</v>
      </c>
      <c r="AP65" s="5">
        <f t="shared" si="268"/>
        <v>-7988063.8586230073</v>
      </c>
      <c r="AQ65" s="5">
        <v>-45134.968642952488</v>
      </c>
      <c r="AR65" s="5">
        <f t="shared" si="269"/>
        <v>-8033198.8272659602</v>
      </c>
      <c r="AS65" s="5">
        <v>-45088.058155112434</v>
      </c>
      <c r="AT65" s="5">
        <f t="shared" si="270"/>
        <v>-8078286.8854210731</v>
      </c>
      <c r="AU65" s="5">
        <v>-45041.14766727238</v>
      </c>
      <c r="AV65" s="5">
        <f t="shared" si="271"/>
        <v>-8123328.0330883451</v>
      </c>
      <c r="AW65" s="5">
        <v>-44994.237179432312</v>
      </c>
      <c r="AX65" s="5">
        <f t="shared" si="272"/>
        <v>-8168322.2702677771</v>
      </c>
      <c r="AY65" s="5">
        <v>-44947.326691592272</v>
      </c>
      <c r="AZ65" s="5">
        <f t="shared" si="273"/>
        <v>-8213269.5969593693</v>
      </c>
      <c r="BA65" s="5">
        <v>-44900.416203752204</v>
      </c>
      <c r="BB65" s="5">
        <f t="shared" si="274"/>
        <v>-8258170.0131631214</v>
      </c>
      <c r="BC65" s="5">
        <v>-44853.505715912164</v>
      </c>
      <c r="BD65" s="5">
        <f t="shared" si="275"/>
        <v>-8303023.5188790336</v>
      </c>
      <c r="BE65" s="5">
        <v>-44806.595228072096</v>
      </c>
      <c r="BF65" s="5">
        <f t="shared" si="276"/>
        <v>-8347830.1141071059</v>
      </c>
      <c r="BG65" s="5">
        <v>-44759.684740232042</v>
      </c>
      <c r="BH65" s="5">
        <f t="shared" si="277"/>
        <v>-8392589.7988473382</v>
      </c>
      <c r="BI65" s="5">
        <v>-44712.774252391988</v>
      </c>
      <c r="BJ65" s="5">
        <f t="shared" si="278"/>
        <v>-8437302.5730997305</v>
      </c>
      <c r="BK65" s="5">
        <v>-44665.863764551934</v>
      </c>
      <c r="BL65" s="5">
        <f t="shared" si="279"/>
        <v>-8481968.4368642829</v>
      </c>
      <c r="BM65" s="5">
        <v>-44618.95327671188</v>
      </c>
      <c r="BN65" s="5">
        <f t="shared" si="280"/>
        <v>-8526587.3901409954</v>
      </c>
      <c r="BO65" s="5">
        <v>-44572.042788871826</v>
      </c>
      <c r="BP65" s="5">
        <f t="shared" si="281"/>
        <v>-8571159.4329298679</v>
      </c>
      <c r="BQ65" s="5">
        <v>-44525.132301031772</v>
      </c>
      <c r="BR65" s="5">
        <f t="shared" si="282"/>
        <v>-8615684.5652309004</v>
      </c>
      <c r="BS65" s="5">
        <v>-44478.221813191703</v>
      </c>
      <c r="BT65" s="5">
        <f t="shared" si="283"/>
        <v>-8660162.787044093</v>
      </c>
      <c r="BU65" s="5">
        <v>-44431.311325351664</v>
      </c>
      <c r="BV65" s="5">
        <f t="shared" si="284"/>
        <v>-8704594.0983694438</v>
      </c>
      <c r="BW65" s="5">
        <v>-44384.400837511595</v>
      </c>
      <c r="BX65" s="5">
        <f t="shared" si="285"/>
        <v>-8748978.4992069546</v>
      </c>
      <c r="BY65" s="5">
        <v>-44337.490349671556</v>
      </c>
      <c r="BZ65" s="5">
        <f t="shared" si="286"/>
        <v>-8793315.9895566255</v>
      </c>
      <c r="CA65" s="5">
        <v>-44290.579861831488</v>
      </c>
      <c r="CB65" s="5">
        <f t="shared" si="287"/>
        <v>-8837606.5694184564</v>
      </c>
      <c r="CC65" s="5">
        <v>-44243.669373991434</v>
      </c>
      <c r="CD65" s="5">
        <f t="shared" si="288"/>
        <v>-8881850.2387924474</v>
      </c>
      <c r="CE65" s="5">
        <v>-44196.75888615138</v>
      </c>
      <c r="CF65" s="5">
        <f t="shared" si="289"/>
        <v>-8926046.9976785984</v>
      </c>
      <c r="CG65" s="5">
        <v>-44149.848398311326</v>
      </c>
      <c r="CH65" s="5">
        <f t="shared" si="290"/>
        <v>-8970196.8460769095</v>
      </c>
      <c r="CI65" s="5">
        <v>-44102.937910471272</v>
      </c>
      <c r="CJ65" s="5">
        <f t="shared" si="291"/>
        <v>-9014299.7839873806</v>
      </c>
      <c r="CK65" s="5">
        <v>-44056.027422631218</v>
      </c>
      <c r="CL65" s="5">
        <f t="shared" si="292"/>
        <v>-9058355.8114100117</v>
      </c>
      <c r="CM65" s="5">
        <v>-44009.116934791164</v>
      </c>
      <c r="CN65" s="5">
        <f t="shared" si="293"/>
        <v>-9102364.9283448029</v>
      </c>
      <c r="CP65" s="138">
        <f t="shared" si="294"/>
        <v>-8302738.1467446731</v>
      </c>
      <c r="CQ65" s="138">
        <f t="shared" si="295"/>
        <v>-534583.05053942185</v>
      </c>
      <c r="CR65" s="138">
        <f t="shared" si="296"/>
        <v>-8837321.197284095</v>
      </c>
    </row>
    <row r="66" spans="1:96" s="5" customFormat="1" x14ac:dyDescent="0.2">
      <c r="A66" s="109" t="s">
        <v>76</v>
      </c>
      <c r="B66" s="109" t="str">
        <f t="shared" si="249"/>
        <v>CAGE</v>
      </c>
      <c r="C66" s="109" t="s">
        <v>14</v>
      </c>
      <c r="D66" s="109" t="s">
        <v>77</v>
      </c>
      <c r="E66" s="109" t="s">
        <v>108</v>
      </c>
      <c r="F66" s="109" t="str">
        <f t="shared" si="250"/>
        <v>DGNLPCAGE</v>
      </c>
      <c r="G66" s="109" t="str">
        <f t="shared" si="251"/>
        <v>GNLPCAGE</v>
      </c>
      <c r="H66" s="5">
        <v>-43976157.969999999</v>
      </c>
      <c r="I66" s="5">
        <v>-86692.703417556593</v>
      </c>
      <c r="J66" s="5">
        <f t="shared" si="252"/>
        <v>-44062850.673417553</v>
      </c>
      <c r="K66" s="5">
        <v>-87658.73418098758</v>
      </c>
      <c r="L66" s="5">
        <f t="shared" si="253"/>
        <v>-44150509.40759854</v>
      </c>
      <c r="M66" s="5">
        <v>-88670.09122921509</v>
      </c>
      <c r="N66" s="5">
        <f t="shared" si="254"/>
        <v>-44239179.498827755</v>
      </c>
      <c r="O66" s="5">
        <v>-88889.037809513218</v>
      </c>
      <c r="P66" s="5">
        <f t="shared" si="255"/>
        <v>-44328068.536637269</v>
      </c>
      <c r="Q66" s="5">
        <v>-89293.328181920224</v>
      </c>
      <c r="R66" s="5">
        <f t="shared" si="256"/>
        <v>-44417361.864819191</v>
      </c>
      <c r="S66" s="5">
        <v>-89023.104726193822</v>
      </c>
      <c r="T66" s="5">
        <f t="shared" si="257"/>
        <v>-44506384.969545387</v>
      </c>
      <c r="U66" s="5">
        <v>-88610.26456073625</v>
      </c>
      <c r="V66" s="5">
        <f t="shared" si="258"/>
        <v>-44594995.234106123</v>
      </c>
      <c r="W66" s="5">
        <v>-88049.827895001974</v>
      </c>
      <c r="X66" s="5">
        <f t="shared" si="259"/>
        <v>-44683045.062001124</v>
      </c>
      <c r="Y66" s="5">
        <v>-87482.627563579881</v>
      </c>
      <c r="Z66" s="5">
        <f t="shared" si="260"/>
        <v>-44770527.689564705</v>
      </c>
      <c r="AA66" s="5">
        <v>-86845.669437608973</v>
      </c>
      <c r="AB66" s="5">
        <f t="shared" si="261"/>
        <v>-44857373.359002315</v>
      </c>
      <c r="AC66" s="5">
        <v>-86254.377784502693</v>
      </c>
      <c r="AD66" s="5">
        <f t="shared" si="262"/>
        <v>-44943627.73678682</v>
      </c>
      <c r="AE66" s="5">
        <v>-85660.77522209892</v>
      </c>
      <c r="AF66" s="5">
        <f t="shared" si="263"/>
        <v>-45029288.51200892</v>
      </c>
      <c r="AG66" s="5">
        <v>-85027.683482105727</v>
      </c>
      <c r="AH66" s="5">
        <f t="shared" si="264"/>
        <v>-45114316.195491023</v>
      </c>
      <c r="AI66" s="5">
        <v>-85210.6527803184</v>
      </c>
      <c r="AJ66" s="5">
        <f t="shared" si="265"/>
        <v>-45199526.84827134</v>
      </c>
      <c r="AK66" s="5">
        <v>-85578.905003107386</v>
      </c>
      <c r="AL66" s="5">
        <f t="shared" si="266"/>
        <v>-45285105.753274448</v>
      </c>
      <c r="AM66" s="5">
        <v>-86653.574359871156</v>
      </c>
      <c r="AN66" s="5">
        <f t="shared" si="267"/>
        <v>-45371759.32763432</v>
      </c>
      <c r="AO66" s="5">
        <v>-88502.079704941367</v>
      </c>
      <c r="AP66" s="5">
        <f t="shared" si="268"/>
        <v>-45460261.40733926</v>
      </c>
      <c r="AQ66" s="5">
        <v>-92364.224062726367</v>
      </c>
      <c r="AR66" s="5">
        <f t="shared" si="269"/>
        <v>-45552625.631401986</v>
      </c>
      <c r="AS66" s="5">
        <v>-95250.515864430577</v>
      </c>
      <c r="AT66" s="5">
        <f t="shared" si="270"/>
        <v>-45647876.147266418</v>
      </c>
      <c r="AU66" s="5">
        <v>-94594.755951911502</v>
      </c>
      <c r="AV66" s="5">
        <f t="shared" si="271"/>
        <v>-45742470.903218329</v>
      </c>
      <c r="AW66" s="5">
        <v>-93938.996039392427</v>
      </c>
      <c r="AX66" s="5">
        <f t="shared" si="272"/>
        <v>-45836409.89925772</v>
      </c>
      <c r="AY66" s="5">
        <v>-93283.236126873351</v>
      </c>
      <c r="AZ66" s="5">
        <f t="shared" si="273"/>
        <v>-45929693.135384589</v>
      </c>
      <c r="BA66" s="5">
        <v>-92678.321062427771</v>
      </c>
      <c r="BB66" s="5">
        <f t="shared" si="274"/>
        <v>-46022371.45644702</v>
      </c>
      <c r="BC66" s="5">
        <v>-95978.640173818974</v>
      </c>
      <c r="BD66" s="5">
        <f t="shared" si="275"/>
        <v>-46118350.096620843</v>
      </c>
      <c r="BE66" s="5">
        <v>-99239.877583101799</v>
      </c>
      <c r="BF66" s="5">
        <f t="shared" si="276"/>
        <v>-46217589.974203944</v>
      </c>
      <c r="BG66" s="5">
        <v>-99002.764148535614</v>
      </c>
      <c r="BH66" s="5">
        <f t="shared" si="277"/>
        <v>-46316592.738352478</v>
      </c>
      <c r="BI66" s="5">
        <v>-98957.637995805591</v>
      </c>
      <c r="BJ66" s="5">
        <f t="shared" si="278"/>
        <v>-46415550.376348287</v>
      </c>
      <c r="BK66" s="5">
        <v>-99492.516799117904</v>
      </c>
      <c r="BL66" s="5">
        <f t="shared" si="279"/>
        <v>-46515042.893147402</v>
      </c>
      <c r="BM66" s="5">
        <v>-101063.84274518082</v>
      </c>
      <c r="BN66" s="5">
        <f t="shared" si="280"/>
        <v>-46616106.735892579</v>
      </c>
      <c r="BO66" s="5">
        <v>-102200.31693411688</v>
      </c>
      <c r="BP66" s="5">
        <f t="shared" si="281"/>
        <v>-46718307.052826695</v>
      </c>
      <c r="BQ66" s="5">
        <v>-102098.06401502085</v>
      </c>
      <c r="BR66" s="5">
        <f t="shared" si="282"/>
        <v>-46820405.116841719</v>
      </c>
      <c r="BS66" s="5">
        <v>-101445.24502754153</v>
      </c>
      <c r="BT66" s="5">
        <f t="shared" si="283"/>
        <v>-46921850.361869261</v>
      </c>
      <c r="BU66" s="5">
        <v>-100792.4260400621</v>
      </c>
      <c r="BV66" s="5">
        <f t="shared" si="284"/>
        <v>-47022642.787909321</v>
      </c>
      <c r="BW66" s="5">
        <v>-100139.60705258278</v>
      </c>
      <c r="BX66" s="5">
        <f t="shared" si="285"/>
        <v>-47122782.394961901</v>
      </c>
      <c r="BY66" s="5">
        <v>-99538.906502575206</v>
      </c>
      <c r="BZ66" s="5">
        <f t="shared" si="286"/>
        <v>-47222321.301464476</v>
      </c>
      <c r="CA66" s="5">
        <v>-98938.20595256763</v>
      </c>
      <c r="CB66" s="5">
        <f t="shared" si="287"/>
        <v>-47321259.507417046</v>
      </c>
      <c r="CC66" s="5">
        <v>-98386.433291937981</v>
      </c>
      <c r="CD66" s="5">
        <f t="shared" si="288"/>
        <v>-47419645.94070898</v>
      </c>
      <c r="CE66" s="5">
        <v>-97834.660631308274</v>
      </c>
      <c r="CF66" s="5">
        <f t="shared" si="289"/>
        <v>-47517480.601340286</v>
      </c>
      <c r="CG66" s="5">
        <v>-98225.738838525605</v>
      </c>
      <c r="CH66" s="5">
        <f t="shared" si="290"/>
        <v>-47615706.34017881</v>
      </c>
      <c r="CI66" s="5">
        <v>-99363.191771240556</v>
      </c>
      <c r="CJ66" s="5">
        <f t="shared" si="291"/>
        <v>-47715069.531950049</v>
      </c>
      <c r="CK66" s="5">
        <v>-99898.68596973503</v>
      </c>
      <c r="CL66" s="5">
        <f t="shared" si="292"/>
        <v>-47814968.217919782</v>
      </c>
      <c r="CM66" s="5">
        <v>-102077.18156566063</v>
      </c>
      <c r="CN66" s="5">
        <f t="shared" si="293"/>
        <v>-47917045.399485439</v>
      </c>
      <c r="CP66" s="138">
        <f t="shared" si="294"/>
        <v>-46126126.724854499</v>
      </c>
      <c r="CQ66" s="138">
        <f t="shared" si="295"/>
        <v>-1193190.6358719766</v>
      </c>
      <c r="CR66" s="138">
        <f t="shared" si="296"/>
        <v>-47319317.360726476</v>
      </c>
    </row>
    <row r="67" spans="1:96" s="5" customFormat="1" x14ac:dyDescent="0.2">
      <c r="A67" s="109" t="s">
        <v>79</v>
      </c>
      <c r="B67" s="109" t="str">
        <f t="shared" si="249"/>
        <v>CAGW</v>
      </c>
      <c r="C67" s="109" t="s">
        <v>15</v>
      </c>
      <c r="D67" s="109" t="s">
        <v>77</v>
      </c>
      <c r="E67" s="109" t="s">
        <v>108</v>
      </c>
      <c r="F67" s="109" t="str">
        <f t="shared" si="250"/>
        <v>DGNLPCAGW</v>
      </c>
      <c r="G67" s="109" t="str">
        <f t="shared" si="251"/>
        <v>GNLPCAGW</v>
      </c>
      <c r="H67" s="5">
        <v>-1749913.41</v>
      </c>
      <c r="I67" s="5">
        <v>2740.4421790317647</v>
      </c>
      <c r="J67" s="5">
        <f t="shared" si="252"/>
        <v>-1747172.9678209682</v>
      </c>
      <c r="K67" s="5">
        <v>2805.2748698651703</v>
      </c>
      <c r="L67" s="5">
        <f t="shared" si="253"/>
        <v>-1744367.692951103</v>
      </c>
      <c r="M67" s="5">
        <v>2870.1075606985778</v>
      </c>
      <c r="N67" s="5">
        <f t="shared" si="254"/>
        <v>-1741497.5853904043</v>
      </c>
      <c r="O67" s="5">
        <v>2934.9402515319816</v>
      </c>
      <c r="P67" s="5">
        <f t="shared" si="255"/>
        <v>-1738562.6451388723</v>
      </c>
      <c r="Q67" s="5">
        <v>2999.7729423653891</v>
      </c>
      <c r="R67" s="5">
        <f t="shared" si="256"/>
        <v>-1735562.8721965069</v>
      </c>
      <c r="S67" s="5">
        <v>3064.6056331987929</v>
      </c>
      <c r="T67" s="5">
        <f t="shared" si="257"/>
        <v>-1732498.2665633082</v>
      </c>
      <c r="U67" s="5">
        <v>3129.4383240322004</v>
      </c>
      <c r="V67" s="5">
        <f t="shared" si="258"/>
        <v>-1729368.8282392761</v>
      </c>
      <c r="W67" s="5">
        <v>3194.271014865606</v>
      </c>
      <c r="X67" s="5">
        <f t="shared" si="259"/>
        <v>-1726174.5572244104</v>
      </c>
      <c r="Y67" s="5">
        <v>3259.1037056990135</v>
      </c>
      <c r="Z67" s="5">
        <f t="shared" si="260"/>
        <v>-1722915.4535187113</v>
      </c>
      <c r="AA67" s="5">
        <v>3323.9363965324173</v>
      </c>
      <c r="AB67" s="5">
        <f t="shared" si="261"/>
        <v>-1719591.5171221788</v>
      </c>
      <c r="AC67" s="5">
        <v>3388.7690873658266</v>
      </c>
      <c r="AD67" s="5">
        <f t="shared" si="262"/>
        <v>-1716202.748034813</v>
      </c>
      <c r="AE67" s="5">
        <v>3453.6017781992305</v>
      </c>
      <c r="AF67" s="5">
        <f t="shared" si="263"/>
        <v>-1712749.1462566138</v>
      </c>
      <c r="AG67" s="5">
        <v>3518.4344690326398</v>
      </c>
      <c r="AH67" s="5">
        <f t="shared" si="264"/>
        <v>-1709230.7117875812</v>
      </c>
      <c r="AI67" s="5">
        <v>3583.2671598660418</v>
      </c>
      <c r="AJ67" s="5">
        <f t="shared" si="265"/>
        <v>-1705647.4446277153</v>
      </c>
      <c r="AK67" s="5">
        <v>3432.9097573759173</v>
      </c>
      <c r="AL67" s="5">
        <f t="shared" si="266"/>
        <v>-1702214.5348703393</v>
      </c>
      <c r="AM67" s="5">
        <v>2097.3414556944736</v>
      </c>
      <c r="AN67" s="5">
        <f t="shared" si="267"/>
        <v>-1700117.1934146448</v>
      </c>
      <c r="AO67" s="5">
        <v>90.633415618551226</v>
      </c>
      <c r="AP67" s="5">
        <f t="shared" si="268"/>
        <v>-1700026.5599990264</v>
      </c>
      <c r="AQ67" s="5">
        <v>-3934.6515391287412</v>
      </c>
      <c r="AR67" s="5">
        <f t="shared" si="269"/>
        <v>-1703961.2115381551</v>
      </c>
      <c r="AS67" s="5">
        <v>-7075.7962067350036</v>
      </c>
      <c r="AT67" s="5">
        <f t="shared" si="270"/>
        <v>-1711037.0077448902</v>
      </c>
      <c r="AU67" s="5">
        <v>-7019.7257772676185</v>
      </c>
      <c r="AV67" s="5">
        <f t="shared" si="271"/>
        <v>-1718056.7335221579</v>
      </c>
      <c r="AW67" s="5">
        <v>-6974.6221603263202</v>
      </c>
      <c r="AX67" s="5">
        <f t="shared" si="272"/>
        <v>-1725031.3556824841</v>
      </c>
      <c r="AY67" s="5">
        <v>-6944.8879601750978</v>
      </c>
      <c r="AZ67" s="5">
        <f t="shared" si="273"/>
        <v>-1731976.2436426592</v>
      </c>
      <c r="BA67" s="5">
        <v>-6945.8881338908486</v>
      </c>
      <c r="BB67" s="5">
        <f t="shared" si="274"/>
        <v>-1738922.1317765501</v>
      </c>
      <c r="BC67" s="5">
        <v>-13124.533693307332</v>
      </c>
      <c r="BD67" s="5">
        <f t="shared" si="275"/>
        <v>-1752046.6654698574</v>
      </c>
      <c r="BE67" s="5">
        <v>-19325.320808216988</v>
      </c>
      <c r="BF67" s="5">
        <f t="shared" si="276"/>
        <v>-1771371.9862780743</v>
      </c>
      <c r="BG67" s="5">
        <v>-19710.938234829606</v>
      </c>
      <c r="BH67" s="5">
        <f t="shared" si="277"/>
        <v>-1791082.9245129039</v>
      </c>
      <c r="BI67" s="5">
        <v>-20096.499019359493</v>
      </c>
      <c r="BJ67" s="5">
        <f t="shared" si="278"/>
        <v>-1811179.4235322634</v>
      </c>
      <c r="BK67" s="5">
        <v>-20119.689058989396</v>
      </c>
      <c r="BL67" s="5">
        <f t="shared" si="279"/>
        <v>-1831299.1125912527</v>
      </c>
      <c r="BM67" s="5">
        <v>-20595.132249514805</v>
      </c>
      <c r="BN67" s="5">
        <f t="shared" si="280"/>
        <v>-1851894.2448407675</v>
      </c>
      <c r="BO67" s="5">
        <v>-24325.722425123597</v>
      </c>
      <c r="BP67" s="5">
        <f t="shared" si="281"/>
        <v>-1876219.9672658911</v>
      </c>
      <c r="BQ67" s="5">
        <v>-27538.083805456394</v>
      </c>
      <c r="BR67" s="5">
        <f t="shared" si="282"/>
        <v>-1903758.0510713474</v>
      </c>
      <c r="BS67" s="5">
        <v>-27473.251114622995</v>
      </c>
      <c r="BT67" s="5">
        <f t="shared" si="283"/>
        <v>-1931231.3021859704</v>
      </c>
      <c r="BU67" s="5">
        <v>-27408.418423789575</v>
      </c>
      <c r="BV67" s="5">
        <f t="shared" si="284"/>
        <v>-1958639.7206097599</v>
      </c>
      <c r="BW67" s="5">
        <v>-27343.585732956177</v>
      </c>
      <c r="BX67" s="5">
        <f t="shared" si="285"/>
        <v>-1985983.3063427161</v>
      </c>
      <c r="BY67" s="5">
        <v>-27278.753042122757</v>
      </c>
      <c r="BZ67" s="5">
        <f t="shared" si="286"/>
        <v>-2013262.0593848389</v>
      </c>
      <c r="CA67" s="5">
        <v>-27213.920351289358</v>
      </c>
      <c r="CB67" s="5">
        <f t="shared" si="287"/>
        <v>-2040475.9797361284</v>
      </c>
      <c r="CC67" s="5">
        <v>-27149.087660455945</v>
      </c>
      <c r="CD67" s="5">
        <f t="shared" si="288"/>
        <v>-2067625.0673965842</v>
      </c>
      <c r="CE67" s="5">
        <v>-27084.254969622547</v>
      </c>
      <c r="CF67" s="5">
        <f t="shared" si="289"/>
        <v>-2094709.3223662067</v>
      </c>
      <c r="CG67" s="5">
        <v>-27019.422278789127</v>
      </c>
      <c r="CH67" s="5">
        <f t="shared" si="290"/>
        <v>-2121728.7446449958</v>
      </c>
      <c r="CI67" s="5">
        <v>-27406.501723476889</v>
      </c>
      <c r="CJ67" s="5">
        <f t="shared" si="291"/>
        <v>-2149135.2463684725</v>
      </c>
      <c r="CK67" s="5">
        <v>-27793.58116816463</v>
      </c>
      <c r="CL67" s="5">
        <f t="shared" si="292"/>
        <v>-2176928.827536637</v>
      </c>
      <c r="CM67" s="5">
        <v>-28993.095052275057</v>
      </c>
      <c r="CN67" s="5">
        <f t="shared" si="293"/>
        <v>-2205921.9225889118</v>
      </c>
      <c r="CP67" s="138">
        <f t="shared" si="294"/>
        <v>-1768665.7015829904</v>
      </c>
      <c r="CQ67" s="138">
        <f t="shared" si="295"/>
        <v>-271713.3461312647</v>
      </c>
      <c r="CR67" s="138">
        <f t="shared" si="296"/>
        <v>-2040379.0477142551</v>
      </c>
    </row>
    <row r="68" spans="1:96" s="5" customFormat="1" x14ac:dyDescent="0.2">
      <c r="A68" s="109" t="s">
        <v>80</v>
      </c>
      <c r="B68" s="109" t="str">
        <f t="shared" si="249"/>
        <v>SG</v>
      </c>
      <c r="C68" s="109" t="s">
        <v>16</v>
      </c>
      <c r="D68" s="109" t="s">
        <v>77</v>
      </c>
      <c r="E68" s="109" t="s">
        <v>108</v>
      </c>
      <c r="F68" s="109" t="str">
        <f t="shared" si="250"/>
        <v>DGNLPSG</v>
      </c>
      <c r="G68" s="109" t="str">
        <f t="shared" si="251"/>
        <v>GNLPSG</v>
      </c>
      <c r="H68" s="5">
        <v>-80973421.200000003</v>
      </c>
      <c r="I68" s="5">
        <v>-400042.31154068763</v>
      </c>
      <c r="J68" s="5">
        <f t="shared" si="252"/>
        <v>-81373463.511540696</v>
      </c>
      <c r="K68" s="5">
        <v>-412006.17246453481</v>
      </c>
      <c r="L68" s="5">
        <f t="shared" si="253"/>
        <v>-81785469.684005231</v>
      </c>
      <c r="M68" s="5">
        <v>-421495.18740904221</v>
      </c>
      <c r="N68" s="5">
        <f t="shared" si="254"/>
        <v>-82206964.871414274</v>
      </c>
      <c r="O68" s="5">
        <v>-434766.43811892712</v>
      </c>
      <c r="P68" s="5">
        <f t="shared" si="255"/>
        <v>-82641731.309533194</v>
      </c>
      <c r="Q68" s="5">
        <v>-446269.42151274934</v>
      </c>
      <c r="R68" s="5">
        <f t="shared" si="256"/>
        <v>-83088000.731045946</v>
      </c>
      <c r="S68" s="5">
        <v>-450995.83041039348</v>
      </c>
      <c r="T68" s="5">
        <f t="shared" si="257"/>
        <v>-83538996.561456338</v>
      </c>
      <c r="U68" s="5">
        <v>-453251.88267134625</v>
      </c>
      <c r="V68" s="5">
        <f t="shared" si="258"/>
        <v>-83992248.444127679</v>
      </c>
      <c r="W68" s="5">
        <v>-453762.41989342094</v>
      </c>
      <c r="X68" s="5">
        <f t="shared" si="259"/>
        <v>-84446010.864021093</v>
      </c>
      <c r="Y68" s="5">
        <v>-453114.44606294757</v>
      </c>
      <c r="Z68" s="5">
        <f t="shared" si="260"/>
        <v>-84899125.310084045</v>
      </c>
      <c r="AA68" s="5">
        <v>-452466.47223247396</v>
      </c>
      <c r="AB68" s="5">
        <f t="shared" si="261"/>
        <v>-85351591.782316521</v>
      </c>
      <c r="AC68" s="5">
        <v>-451712.91722089291</v>
      </c>
      <c r="AD68" s="5">
        <f t="shared" si="262"/>
        <v>-85803304.699537411</v>
      </c>
      <c r="AE68" s="5">
        <v>-450959.36220931174</v>
      </c>
      <c r="AF68" s="5">
        <f t="shared" si="263"/>
        <v>-86254264.061746716</v>
      </c>
      <c r="AG68" s="5">
        <v>-450205.8071977307</v>
      </c>
      <c r="AH68" s="5">
        <f t="shared" si="264"/>
        <v>-86704469.868944451</v>
      </c>
      <c r="AI68" s="5">
        <v>-449452.25218614953</v>
      </c>
      <c r="AJ68" s="5">
        <f t="shared" si="265"/>
        <v>-87153922.121130601</v>
      </c>
      <c r="AK68" s="5">
        <v>-448698.69717456849</v>
      </c>
      <c r="AL68" s="5">
        <f t="shared" si="266"/>
        <v>-87602620.818305165</v>
      </c>
      <c r="AM68" s="5">
        <v>-447945.14216298732</v>
      </c>
      <c r="AN68" s="5">
        <f t="shared" si="267"/>
        <v>-88050565.960468158</v>
      </c>
      <c r="AO68" s="5">
        <v>-447191.58715140627</v>
      </c>
      <c r="AP68" s="5">
        <f t="shared" si="268"/>
        <v>-88497757.547619566</v>
      </c>
      <c r="AQ68" s="5">
        <v>-446438.03213982499</v>
      </c>
      <c r="AR68" s="5">
        <f t="shared" si="269"/>
        <v>-88944195.579759389</v>
      </c>
      <c r="AS68" s="5">
        <v>-445700.38989178411</v>
      </c>
      <c r="AT68" s="5">
        <f t="shared" si="270"/>
        <v>-89389895.969651178</v>
      </c>
      <c r="AU68" s="5">
        <v>-444978.66040728352</v>
      </c>
      <c r="AV68" s="5">
        <f t="shared" si="271"/>
        <v>-89834874.630058467</v>
      </c>
      <c r="AW68" s="5">
        <v>-444256.93092278269</v>
      </c>
      <c r="AX68" s="5">
        <f t="shared" si="272"/>
        <v>-90279131.560981244</v>
      </c>
      <c r="AY68" s="5">
        <v>-443535.20143828198</v>
      </c>
      <c r="AZ68" s="5">
        <f t="shared" si="273"/>
        <v>-90722666.762419522</v>
      </c>
      <c r="BA68" s="5">
        <v>-442813.47195378126</v>
      </c>
      <c r="BB68" s="5">
        <f t="shared" si="274"/>
        <v>-91165480.234373301</v>
      </c>
      <c r="BC68" s="5">
        <v>-442091.74246928055</v>
      </c>
      <c r="BD68" s="5">
        <f t="shared" si="275"/>
        <v>-91607571.976842582</v>
      </c>
      <c r="BE68" s="5">
        <v>-441370.01298477984</v>
      </c>
      <c r="BF68" s="5">
        <f t="shared" si="276"/>
        <v>-92048941.989827365</v>
      </c>
      <c r="BG68" s="5">
        <v>-440648.28350027913</v>
      </c>
      <c r="BH68" s="5">
        <f t="shared" si="277"/>
        <v>-92489590.273327649</v>
      </c>
      <c r="BI68" s="5">
        <v>-439926.55401577841</v>
      </c>
      <c r="BJ68" s="5">
        <f t="shared" si="278"/>
        <v>-92929516.827343434</v>
      </c>
      <c r="BK68" s="5">
        <v>-439204.8245312777</v>
      </c>
      <c r="BL68" s="5">
        <f t="shared" si="279"/>
        <v>-93368721.651874706</v>
      </c>
      <c r="BM68" s="5">
        <v>-438483.09504677687</v>
      </c>
      <c r="BN68" s="5">
        <f t="shared" si="280"/>
        <v>-93807204.74692148</v>
      </c>
      <c r="BO68" s="5">
        <v>-437761.36542994244</v>
      </c>
      <c r="BP68" s="5">
        <f t="shared" si="281"/>
        <v>-94244966.112351418</v>
      </c>
      <c r="BQ68" s="5">
        <v>-437045.74109452107</v>
      </c>
      <c r="BR68" s="5">
        <f t="shared" si="282"/>
        <v>-94682011.853445932</v>
      </c>
      <c r="BS68" s="5">
        <v>-436336.22217284649</v>
      </c>
      <c r="BT68" s="5">
        <f t="shared" si="283"/>
        <v>-95118348.075618774</v>
      </c>
      <c r="BU68" s="5">
        <v>-435626.70325117192</v>
      </c>
      <c r="BV68" s="5">
        <f t="shared" si="284"/>
        <v>-95553974.778869942</v>
      </c>
      <c r="BW68" s="5">
        <v>-434917.18432949745</v>
      </c>
      <c r="BX68" s="5">
        <f t="shared" si="285"/>
        <v>-95988891.963199437</v>
      </c>
      <c r="BY68" s="5">
        <v>-434207.66540782287</v>
      </c>
      <c r="BZ68" s="5">
        <f t="shared" si="286"/>
        <v>-96423099.628607258</v>
      </c>
      <c r="CA68" s="5">
        <v>-433498.1464861483</v>
      </c>
      <c r="CB68" s="5">
        <f t="shared" si="287"/>
        <v>-96856597.775093406</v>
      </c>
      <c r="CC68" s="5">
        <v>-432788.62756447372</v>
      </c>
      <c r="CD68" s="5">
        <f t="shared" si="288"/>
        <v>-97289386.402657881</v>
      </c>
      <c r="CE68" s="5">
        <v>-432079.10864279914</v>
      </c>
      <c r="CF68" s="5">
        <f t="shared" si="289"/>
        <v>-97721465.511300683</v>
      </c>
      <c r="CG68" s="5">
        <v>-431369.58972112468</v>
      </c>
      <c r="CH68" s="5">
        <f t="shared" si="290"/>
        <v>-98152835.101021811</v>
      </c>
      <c r="CI68" s="5">
        <v>-430660.0707994501</v>
      </c>
      <c r="CJ68" s="5">
        <f t="shared" si="291"/>
        <v>-98583495.171821266</v>
      </c>
      <c r="CK68" s="5">
        <v>-429950.55191168777</v>
      </c>
      <c r="CL68" s="5">
        <f t="shared" si="292"/>
        <v>-99013445.723732948</v>
      </c>
      <c r="CM68" s="5">
        <v>-429091.98884253221</v>
      </c>
      <c r="CN68" s="5">
        <f t="shared" si="293"/>
        <v>-99442537.71257548</v>
      </c>
      <c r="CP68" s="138">
        <f t="shared" si="294"/>
        <v>-91603181.45580636</v>
      </c>
      <c r="CQ68" s="138">
        <f t="shared" si="295"/>
        <v>-5249093.8690130264</v>
      </c>
      <c r="CR68" s="138">
        <f t="shared" si="296"/>
        <v>-96852275.324819386</v>
      </c>
    </row>
    <row r="69" spans="1:96" s="5" customFormat="1" x14ac:dyDescent="0.2">
      <c r="A69" s="109" t="s">
        <v>109</v>
      </c>
      <c r="B69" s="109" t="str">
        <f t="shared" si="249"/>
        <v>SO</v>
      </c>
      <c r="C69" s="109" t="s">
        <v>42</v>
      </c>
      <c r="D69" s="109" t="s">
        <v>77</v>
      </c>
      <c r="E69" s="109" t="s">
        <v>108</v>
      </c>
      <c r="F69" s="109" t="str">
        <f t="shared" si="250"/>
        <v>DGNLPSO</v>
      </c>
      <c r="G69" s="109" t="str">
        <f t="shared" si="251"/>
        <v>GNLPSO</v>
      </c>
      <c r="H69" s="5">
        <v>-121943863.29000001</v>
      </c>
      <c r="I69" s="5">
        <v>-418769.54883915995</v>
      </c>
      <c r="J69" s="5">
        <f t="shared" si="252"/>
        <v>-122362632.83883917</v>
      </c>
      <c r="K69" s="5">
        <v>-378503.24882123171</v>
      </c>
      <c r="L69" s="5">
        <f t="shared" si="253"/>
        <v>-122741136.0876604</v>
      </c>
      <c r="M69" s="5">
        <v>-367834.79412347748</v>
      </c>
      <c r="N69" s="5">
        <f t="shared" si="254"/>
        <v>-123108970.88178387</v>
      </c>
      <c r="O69" s="5">
        <v>-339714.50731736975</v>
      </c>
      <c r="P69" s="5">
        <f t="shared" si="255"/>
        <v>-123448685.38910124</v>
      </c>
      <c r="Q69" s="5">
        <v>-305223.14577523404</v>
      </c>
      <c r="R69" s="5">
        <f t="shared" si="256"/>
        <v>-123753908.53487647</v>
      </c>
      <c r="S69" s="5">
        <v>-356583.49074786174</v>
      </c>
      <c r="T69" s="5">
        <f t="shared" si="257"/>
        <v>-124110492.02562433</v>
      </c>
      <c r="U69" s="5">
        <v>-414830.68749053794</v>
      </c>
      <c r="V69" s="5">
        <f t="shared" si="258"/>
        <v>-124525322.71311487</v>
      </c>
      <c r="W69" s="5">
        <v>-414912.24279512576</v>
      </c>
      <c r="X69" s="5">
        <f t="shared" si="259"/>
        <v>-124940234.95591</v>
      </c>
      <c r="Y69" s="5">
        <v>-421223.8874675894</v>
      </c>
      <c r="Z69" s="5">
        <f t="shared" si="260"/>
        <v>-125361458.84337759</v>
      </c>
      <c r="AA69" s="5">
        <v>-426034.79714532121</v>
      </c>
      <c r="AB69" s="5">
        <f t="shared" si="261"/>
        <v>-125787493.64052291</v>
      </c>
      <c r="AC69" s="5">
        <v>-426630.03519640927</v>
      </c>
      <c r="AD69" s="5">
        <f t="shared" si="262"/>
        <v>-126214123.67571932</v>
      </c>
      <c r="AE69" s="5">
        <v>-456221.65784417739</v>
      </c>
      <c r="AF69" s="5">
        <f t="shared" si="263"/>
        <v>-126670345.33356349</v>
      </c>
      <c r="AG69" s="5">
        <v>-493899.01251254947</v>
      </c>
      <c r="AH69" s="5">
        <f t="shared" si="264"/>
        <v>-127164244.34607604</v>
      </c>
      <c r="AI69" s="5">
        <v>-503227.6455741282</v>
      </c>
      <c r="AJ69" s="5">
        <f t="shared" si="265"/>
        <v>-127667471.99165016</v>
      </c>
      <c r="AK69" s="5">
        <v>-505527.52513324021</v>
      </c>
      <c r="AL69" s="5">
        <f t="shared" si="266"/>
        <v>-128172999.5167834</v>
      </c>
      <c r="AM69" s="5">
        <v>-507863.52988265612</v>
      </c>
      <c r="AN69" s="5">
        <f t="shared" si="267"/>
        <v>-128680863.04666606</v>
      </c>
      <c r="AO69" s="5">
        <v>-510104.85182836646</v>
      </c>
      <c r="AP69" s="5">
        <f t="shared" si="268"/>
        <v>-129190967.89849442</v>
      </c>
      <c r="AQ69" s="5">
        <v>-518002.80767410126</v>
      </c>
      <c r="AR69" s="5">
        <f t="shared" si="269"/>
        <v>-129708970.70616852</v>
      </c>
      <c r="AS69" s="5">
        <v>-524813.81235868554</v>
      </c>
      <c r="AT69" s="5">
        <f t="shared" si="270"/>
        <v>-130233784.51852721</v>
      </c>
      <c r="AU69" s="5">
        <v>-527220.87775161769</v>
      </c>
      <c r="AV69" s="5">
        <f t="shared" si="271"/>
        <v>-130761005.39627883</v>
      </c>
      <c r="AW69" s="5">
        <v>-531796.53234401555</v>
      </c>
      <c r="AX69" s="5">
        <f t="shared" si="272"/>
        <v>-131292801.92862284</v>
      </c>
      <c r="AY69" s="5">
        <v>-535728.41744374204</v>
      </c>
      <c r="AZ69" s="5">
        <f t="shared" si="273"/>
        <v>-131828530.34606658</v>
      </c>
      <c r="BA69" s="5">
        <v>-536676.80173603701</v>
      </c>
      <c r="BB69" s="5">
        <f t="shared" si="274"/>
        <v>-132365207.14780262</v>
      </c>
      <c r="BC69" s="5">
        <v>-537990.54768002755</v>
      </c>
      <c r="BD69" s="5">
        <f t="shared" si="275"/>
        <v>-132903197.69548264</v>
      </c>
      <c r="BE69" s="5">
        <v>-541875.14620789397</v>
      </c>
      <c r="BF69" s="5">
        <f t="shared" si="276"/>
        <v>-133445072.84169054</v>
      </c>
      <c r="BG69" s="5">
        <v>-544525.06449617259</v>
      </c>
      <c r="BH69" s="5">
        <f t="shared" si="277"/>
        <v>-133989597.90618671</v>
      </c>
      <c r="BI69" s="5">
        <v>-547015.4394491862</v>
      </c>
      <c r="BJ69" s="5">
        <f t="shared" si="278"/>
        <v>-134536613.34563589</v>
      </c>
      <c r="BK69" s="5">
        <v>-548746.288060816</v>
      </c>
      <c r="BL69" s="5">
        <f t="shared" si="279"/>
        <v>-135085359.63369671</v>
      </c>
      <c r="BM69" s="5">
        <v>-550639.55775588029</v>
      </c>
      <c r="BN69" s="5">
        <f t="shared" si="280"/>
        <v>-135635999.19145259</v>
      </c>
      <c r="BO69" s="5">
        <v>-559808.85868035164</v>
      </c>
      <c r="BP69" s="5">
        <f t="shared" si="281"/>
        <v>-136195808.05013293</v>
      </c>
      <c r="BQ69" s="5">
        <v>-567041.18261969625</v>
      </c>
      <c r="BR69" s="5">
        <f t="shared" si="282"/>
        <v>-136762849.23275262</v>
      </c>
      <c r="BS69" s="5">
        <v>-567859.08044040552</v>
      </c>
      <c r="BT69" s="5">
        <f t="shared" si="283"/>
        <v>-137330708.31319302</v>
      </c>
      <c r="BU69" s="5">
        <v>-570824.31283344259</v>
      </c>
      <c r="BV69" s="5">
        <f t="shared" si="284"/>
        <v>-137901532.62602645</v>
      </c>
      <c r="BW69" s="5">
        <v>-573026.23656575545</v>
      </c>
      <c r="BX69" s="5">
        <f t="shared" si="285"/>
        <v>-138474558.86259222</v>
      </c>
      <c r="BY69" s="5">
        <v>-574913.1770023061</v>
      </c>
      <c r="BZ69" s="5">
        <f t="shared" si="286"/>
        <v>-139049472.03959453</v>
      </c>
      <c r="CA69" s="5">
        <v>-584813.51472692937</v>
      </c>
      <c r="CB69" s="5">
        <f t="shared" si="287"/>
        <v>-139634285.55432147</v>
      </c>
      <c r="CC69" s="5">
        <v>-605221.7054570585</v>
      </c>
      <c r="CD69" s="5">
        <f t="shared" si="288"/>
        <v>-140239507.25977853</v>
      </c>
      <c r="CE69" s="5">
        <v>-618174.63713902887</v>
      </c>
      <c r="CF69" s="5">
        <f t="shared" si="289"/>
        <v>-140857681.89691755</v>
      </c>
      <c r="CG69" s="5">
        <v>-622233.96495680138</v>
      </c>
      <c r="CH69" s="5">
        <f t="shared" si="290"/>
        <v>-141479915.86187434</v>
      </c>
      <c r="CI69" s="5">
        <v>-627180.77755158697</v>
      </c>
      <c r="CJ69" s="5">
        <f t="shared" si="291"/>
        <v>-142107096.63942593</v>
      </c>
      <c r="CK69" s="5">
        <v>-631552.3826317878</v>
      </c>
      <c r="CL69" s="5">
        <f t="shared" si="292"/>
        <v>-142738649.02205771</v>
      </c>
      <c r="CM69" s="5">
        <v>-643539.16687776078</v>
      </c>
      <c r="CN69" s="5">
        <f t="shared" si="293"/>
        <v>-143382188.18893546</v>
      </c>
      <c r="CP69" s="138">
        <f t="shared" si="294"/>
        <v>-132919129.9441328</v>
      </c>
      <c r="CQ69" s="138">
        <f t="shared" si="295"/>
        <v>-6777974.674872905</v>
      </c>
      <c r="CR69" s="138">
        <f t="shared" si="296"/>
        <v>-139697104.61900571</v>
      </c>
    </row>
    <row r="70" spans="1:96" s="5" customFormat="1" hidden="1" x14ac:dyDescent="0.2">
      <c r="A70" s="109"/>
      <c r="B70" s="109"/>
      <c r="C70" s="109"/>
      <c r="D70" s="109"/>
      <c r="E70" s="109"/>
      <c r="F70" s="109"/>
      <c r="G70" s="109"/>
      <c r="CP70" s="138"/>
      <c r="CQ70" s="138"/>
      <c r="CR70" s="138"/>
    </row>
    <row r="71" spans="1:96" s="5" customFormat="1" hidden="1" x14ac:dyDescent="0.2">
      <c r="A71" s="109"/>
      <c r="B71" s="109"/>
      <c r="C71" s="109"/>
      <c r="D71" s="109"/>
      <c r="E71" s="109"/>
      <c r="F71" s="109"/>
      <c r="G71" s="109"/>
      <c r="CP71" s="138"/>
      <c r="CQ71" s="138"/>
      <c r="CR71" s="138"/>
    </row>
    <row r="72" spans="1:96" s="5" customFormat="1" hidden="1" x14ac:dyDescent="0.2">
      <c r="A72" s="109"/>
      <c r="B72" s="109"/>
      <c r="C72" s="109"/>
      <c r="D72" s="109"/>
      <c r="E72" s="109"/>
      <c r="F72" s="109"/>
      <c r="G72" s="109"/>
      <c r="CP72" s="138"/>
      <c r="CQ72" s="138"/>
      <c r="CR72" s="138"/>
    </row>
    <row r="73" spans="1:96" s="5" customFormat="1" hidden="1" x14ac:dyDescent="0.2">
      <c r="A73" s="109"/>
      <c r="B73" s="109"/>
      <c r="C73" s="109"/>
      <c r="D73" s="109"/>
      <c r="E73" s="109"/>
      <c r="F73" s="109"/>
      <c r="G73" s="109"/>
      <c r="CP73" s="138"/>
      <c r="CQ73" s="138"/>
      <c r="CR73" s="138"/>
    </row>
    <row r="74" spans="1:96" s="5" customFormat="1" hidden="1" x14ac:dyDescent="0.2">
      <c r="A74" s="109"/>
      <c r="B74" s="109"/>
      <c r="C74" s="109"/>
      <c r="D74" s="109"/>
      <c r="E74" s="109"/>
      <c r="F74" s="109"/>
      <c r="G74" s="109"/>
      <c r="CP74" s="138"/>
      <c r="CQ74" s="138"/>
      <c r="CR74" s="138"/>
    </row>
    <row r="75" spans="1:96" s="5" customFormat="1" hidden="1" x14ac:dyDescent="0.2">
      <c r="A75" s="109"/>
      <c r="B75" s="109"/>
      <c r="C75" s="109"/>
      <c r="D75" s="109"/>
      <c r="E75" s="109"/>
      <c r="F75" s="109"/>
      <c r="G75" s="109"/>
      <c r="CP75" s="138"/>
      <c r="CQ75" s="138"/>
      <c r="CR75" s="138"/>
    </row>
    <row r="76" spans="1:96" s="5" customFormat="1" hidden="1" x14ac:dyDescent="0.2">
      <c r="A76" s="109"/>
      <c r="B76" s="109"/>
      <c r="C76" s="109"/>
      <c r="D76" s="109"/>
      <c r="E76" s="109"/>
      <c r="F76" s="109"/>
      <c r="G76" s="109"/>
      <c r="CP76" s="138"/>
      <c r="CQ76" s="138"/>
      <c r="CR76" s="138"/>
    </row>
    <row r="77" spans="1:96" s="5" customFormat="1" hidden="1" x14ac:dyDescent="0.2">
      <c r="A77" s="109"/>
      <c r="B77" s="109"/>
      <c r="C77" s="109"/>
      <c r="D77" s="109"/>
      <c r="E77" s="109"/>
      <c r="F77" s="109"/>
      <c r="G77" s="109"/>
      <c r="CP77" s="138"/>
      <c r="CQ77" s="138"/>
      <c r="CR77" s="138"/>
    </row>
    <row r="78" spans="1:96" s="5" customFormat="1" hidden="1" x14ac:dyDescent="0.2">
      <c r="A78" s="109"/>
      <c r="B78" s="109"/>
      <c r="C78" s="109"/>
      <c r="D78" s="109"/>
      <c r="E78" s="109"/>
      <c r="F78" s="109"/>
      <c r="G78" s="109"/>
      <c r="CP78" s="138"/>
      <c r="CQ78" s="138"/>
      <c r="CR78" s="138"/>
    </row>
    <row r="79" spans="1:96" s="5" customFormat="1" hidden="1" x14ac:dyDescent="0.2">
      <c r="A79" s="109"/>
      <c r="B79" s="109"/>
      <c r="C79" s="109"/>
      <c r="D79" s="109"/>
      <c r="E79" s="109"/>
      <c r="F79" s="109"/>
      <c r="G79" s="109"/>
      <c r="CP79" s="138"/>
      <c r="CQ79" s="138"/>
      <c r="CR79" s="138"/>
    </row>
    <row r="80" spans="1:96" s="5" customFormat="1" hidden="1" x14ac:dyDescent="0.2">
      <c r="A80" s="109"/>
      <c r="B80" s="109"/>
      <c r="C80" s="109"/>
      <c r="D80" s="109"/>
      <c r="E80" s="109"/>
      <c r="F80" s="109"/>
      <c r="G80" s="109"/>
      <c r="CP80" s="138"/>
      <c r="CQ80" s="138"/>
      <c r="CR80" s="138"/>
    </row>
    <row r="81" spans="1:96" s="5" customFormat="1" x14ac:dyDescent="0.2">
      <c r="A81" s="109" t="s">
        <v>83</v>
      </c>
      <c r="B81" s="109" t="str">
        <f t="shared" ref="B81:B84" si="297">C81</f>
        <v>JBG</v>
      </c>
      <c r="C81" s="109" t="s">
        <v>18</v>
      </c>
      <c r="D81" s="109" t="s">
        <v>77</v>
      </c>
      <c r="E81" s="109" t="s">
        <v>108</v>
      </c>
      <c r="F81" s="109" t="str">
        <f t="shared" si="250"/>
        <v>DGNLPJBG</v>
      </c>
      <c r="G81" s="109" t="str">
        <f t="shared" si="251"/>
        <v>GNLPJBG</v>
      </c>
      <c r="H81" s="5">
        <v>-7821144.7000000002</v>
      </c>
      <c r="I81" s="5">
        <v>-508.82481190009275</v>
      </c>
      <c r="J81" s="5">
        <f t="shared" si="252"/>
        <v>-7821653.5248119002</v>
      </c>
      <c r="K81" s="5">
        <v>-354.19318006077083</v>
      </c>
      <c r="L81" s="5">
        <f t="shared" si="253"/>
        <v>-7822007.7179919612</v>
      </c>
      <c r="M81" s="5">
        <v>-199.56154822147801</v>
      </c>
      <c r="N81" s="5">
        <f t="shared" si="254"/>
        <v>-7822207.279540183</v>
      </c>
      <c r="O81" s="5">
        <v>-59.641267810191493</v>
      </c>
      <c r="P81" s="5">
        <f t="shared" si="255"/>
        <v>-7822266.920807993</v>
      </c>
      <c r="Q81" s="5">
        <v>34.094037336792098</v>
      </c>
      <c r="R81" s="5">
        <f t="shared" si="256"/>
        <v>-7822232.8267706558</v>
      </c>
      <c r="S81" s="5">
        <v>154.18541794497287</v>
      </c>
      <c r="T81" s="5">
        <f t="shared" si="257"/>
        <v>-7822078.6413527112</v>
      </c>
      <c r="U81" s="5">
        <v>320.4617738174129</v>
      </c>
      <c r="V81" s="5">
        <f t="shared" si="258"/>
        <v>-7821758.1795788938</v>
      </c>
      <c r="W81" s="5">
        <v>489.35048185364576</v>
      </c>
      <c r="X81" s="5">
        <f t="shared" si="259"/>
        <v>-7821268.82909704</v>
      </c>
      <c r="Y81" s="5">
        <v>658.23918988989317</v>
      </c>
      <c r="Z81" s="5">
        <f t="shared" si="260"/>
        <v>-7820610.5899071498</v>
      </c>
      <c r="AA81" s="5">
        <v>827.12789792614058</v>
      </c>
      <c r="AB81" s="5">
        <f t="shared" si="261"/>
        <v>-7819783.4620092232</v>
      </c>
      <c r="AC81" s="5">
        <v>996.01660596237343</v>
      </c>
      <c r="AD81" s="5">
        <f t="shared" si="262"/>
        <v>-7818787.4454032611</v>
      </c>
      <c r="AE81" s="5">
        <v>1164.9053139986063</v>
      </c>
      <c r="AF81" s="5">
        <f t="shared" si="263"/>
        <v>-7817622.5400892626</v>
      </c>
      <c r="AG81" s="5">
        <v>1333.7940220348537</v>
      </c>
      <c r="AH81" s="5">
        <f t="shared" si="264"/>
        <v>-7816288.7460672278</v>
      </c>
      <c r="AI81" s="5">
        <v>1502.6827300711011</v>
      </c>
      <c r="AJ81" s="5">
        <f t="shared" si="265"/>
        <v>-7814786.0633371565</v>
      </c>
      <c r="AK81" s="5">
        <v>1671.571438107334</v>
      </c>
      <c r="AL81" s="5">
        <f t="shared" si="266"/>
        <v>-7813114.4918990489</v>
      </c>
      <c r="AM81" s="5">
        <v>1840.4601461435668</v>
      </c>
      <c r="AN81" s="5">
        <f t="shared" si="267"/>
        <v>-7811274.0317529049</v>
      </c>
      <c r="AO81" s="5">
        <v>2009.3488541798142</v>
      </c>
      <c r="AP81" s="5">
        <f t="shared" si="268"/>
        <v>-7809264.6828987254</v>
      </c>
      <c r="AQ81" s="5">
        <v>2178.2375622160616</v>
      </c>
      <c r="AR81" s="5">
        <f t="shared" si="269"/>
        <v>-7807086.4453365095</v>
      </c>
      <c r="AS81" s="5">
        <v>2347.1262702522945</v>
      </c>
      <c r="AT81" s="5">
        <f t="shared" si="270"/>
        <v>-7804739.3190662572</v>
      </c>
      <c r="AU81" s="5">
        <v>2516.0149782885273</v>
      </c>
      <c r="AV81" s="5">
        <f t="shared" si="271"/>
        <v>-7802223.3040879685</v>
      </c>
      <c r="AW81" s="5">
        <v>2684.9036863247748</v>
      </c>
      <c r="AX81" s="5">
        <f t="shared" si="272"/>
        <v>-7799538.4004016435</v>
      </c>
      <c r="AY81" s="5">
        <v>2853.7923943610222</v>
      </c>
      <c r="AZ81" s="5">
        <f t="shared" si="273"/>
        <v>-7796684.608007282</v>
      </c>
      <c r="BA81" s="5">
        <v>3022.681102397255</v>
      </c>
      <c r="BB81" s="5">
        <f t="shared" si="274"/>
        <v>-7793661.9269048851</v>
      </c>
      <c r="BC81" s="5">
        <v>3191.5698104334879</v>
      </c>
      <c r="BD81" s="5">
        <f t="shared" si="275"/>
        <v>-7790470.3570944518</v>
      </c>
      <c r="BE81" s="5">
        <v>3360.4585184697353</v>
      </c>
      <c r="BF81" s="5">
        <f t="shared" si="276"/>
        <v>-7787109.8985759821</v>
      </c>
      <c r="BG81" s="5">
        <v>3529.3472265059827</v>
      </c>
      <c r="BH81" s="5">
        <f t="shared" si="277"/>
        <v>-7783580.551349476</v>
      </c>
      <c r="BI81" s="5">
        <v>3698.2359345422155</v>
      </c>
      <c r="BJ81" s="5">
        <f t="shared" si="278"/>
        <v>-7779882.3154149335</v>
      </c>
      <c r="BK81" s="5">
        <v>3867.124642578463</v>
      </c>
      <c r="BL81" s="5">
        <f t="shared" si="279"/>
        <v>-7776015.1907723546</v>
      </c>
      <c r="BM81" s="5">
        <v>4036.0133506146958</v>
      </c>
      <c r="BN81" s="5">
        <f t="shared" si="280"/>
        <v>-7771979.1774217403</v>
      </c>
      <c r="BO81" s="5">
        <v>4204.9020586509432</v>
      </c>
      <c r="BP81" s="5">
        <f t="shared" si="281"/>
        <v>-7767774.2753630895</v>
      </c>
      <c r="BQ81" s="5">
        <v>4373.7907666871761</v>
      </c>
      <c r="BR81" s="5">
        <f t="shared" si="282"/>
        <v>-7763400.4845964024</v>
      </c>
      <c r="BS81" s="5">
        <v>4542.6794747234235</v>
      </c>
      <c r="BT81" s="5">
        <f t="shared" si="283"/>
        <v>-7758857.8051216789</v>
      </c>
      <c r="BU81" s="5">
        <v>4711.5681827596563</v>
      </c>
      <c r="BV81" s="5">
        <f t="shared" si="284"/>
        <v>-7754146.2369389189</v>
      </c>
      <c r="BW81" s="5">
        <v>4880.4568907959037</v>
      </c>
      <c r="BX81" s="5">
        <f t="shared" si="285"/>
        <v>-7749265.7800481226</v>
      </c>
      <c r="BY81" s="5">
        <v>5049.3455988321366</v>
      </c>
      <c r="BZ81" s="5">
        <f t="shared" si="286"/>
        <v>-7744216.4344492909</v>
      </c>
      <c r="CA81" s="5">
        <v>5218.234306868384</v>
      </c>
      <c r="CB81" s="5">
        <f t="shared" si="287"/>
        <v>-7738998.2001424227</v>
      </c>
      <c r="CC81" s="5">
        <v>5387.1230149046169</v>
      </c>
      <c r="CD81" s="5">
        <f t="shared" si="288"/>
        <v>-7733611.0771275181</v>
      </c>
      <c r="CE81" s="5">
        <v>5556.0117229408643</v>
      </c>
      <c r="CF81" s="5">
        <f t="shared" si="289"/>
        <v>-7728055.0654045772</v>
      </c>
      <c r="CG81" s="5">
        <v>5724.9004309770971</v>
      </c>
      <c r="CH81" s="5">
        <f t="shared" si="290"/>
        <v>-7722330.1649735998</v>
      </c>
      <c r="CI81" s="5">
        <v>5893.7891390133445</v>
      </c>
      <c r="CJ81" s="5">
        <f t="shared" si="291"/>
        <v>-7716436.3758345861</v>
      </c>
      <c r="CK81" s="5">
        <v>6062.6778470495774</v>
      </c>
      <c r="CL81" s="5">
        <f t="shared" si="292"/>
        <v>-7710373.6979875369</v>
      </c>
      <c r="CM81" s="5">
        <v>6231.5665550858248</v>
      </c>
      <c r="CN81" s="5">
        <f t="shared" si="293"/>
        <v>-7704142.1314324513</v>
      </c>
      <c r="CP81" s="138">
        <f t="shared" si="294"/>
        <v>-7789442.9507872313</v>
      </c>
      <c r="CQ81" s="138">
        <f t="shared" si="295"/>
        <v>51472.156952030025</v>
      </c>
      <c r="CR81" s="138">
        <f t="shared" si="296"/>
        <v>-7737970.7938352013</v>
      </c>
    </row>
    <row r="82" spans="1:96" s="5" customFormat="1" x14ac:dyDescent="0.2">
      <c r="A82" s="109" t="s">
        <v>138</v>
      </c>
      <c r="B82" s="109" t="str">
        <f t="shared" si="297"/>
        <v>JBE</v>
      </c>
      <c r="C82" s="109" t="s">
        <v>43</v>
      </c>
      <c r="D82" s="109" t="s">
        <v>77</v>
      </c>
      <c r="E82" s="109" t="s">
        <v>108</v>
      </c>
      <c r="F82" s="109" t="str">
        <f t="shared" si="250"/>
        <v>DGNLPJBE</v>
      </c>
      <c r="G82" s="109" t="str">
        <f t="shared" si="251"/>
        <v>GNLPJBE</v>
      </c>
      <c r="H82" s="5">
        <v>0</v>
      </c>
      <c r="I82" s="5">
        <v>0</v>
      </c>
      <c r="J82" s="5">
        <f t="shared" si="252"/>
        <v>0</v>
      </c>
      <c r="K82" s="5">
        <v>0</v>
      </c>
      <c r="L82" s="5">
        <f t="shared" si="253"/>
        <v>0</v>
      </c>
      <c r="M82" s="5">
        <v>0</v>
      </c>
      <c r="N82" s="5">
        <f t="shared" si="254"/>
        <v>0</v>
      </c>
      <c r="O82" s="5">
        <v>0</v>
      </c>
      <c r="P82" s="5">
        <f t="shared" si="255"/>
        <v>0</v>
      </c>
      <c r="Q82" s="5">
        <v>0</v>
      </c>
      <c r="R82" s="5">
        <f t="shared" si="256"/>
        <v>0</v>
      </c>
      <c r="S82" s="5">
        <v>0</v>
      </c>
      <c r="T82" s="5">
        <f t="shared" si="257"/>
        <v>0</v>
      </c>
      <c r="U82" s="5">
        <v>0</v>
      </c>
      <c r="V82" s="5">
        <f t="shared" si="258"/>
        <v>0</v>
      </c>
      <c r="W82" s="5">
        <v>0</v>
      </c>
      <c r="X82" s="5">
        <f t="shared" si="259"/>
        <v>0</v>
      </c>
      <c r="Y82" s="5">
        <v>0</v>
      </c>
      <c r="Z82" s="5">
        <f t="shared" si="260"/>
        <v>0</v>
      </c>
      <c r="AA82" s="5">
        <v>0</v>
      </c>
      <c r="AB82" s="5">
        <f t="shared" si="261"/>
        <v>0</v>
      </c>
      <c r="AC82" s="5">
        <v>0</v>
      </c>
      <c r="AD82" s="5">
        <f t="shared" si="262"/>
        <v>0</v>
      </c>
      <c r="AE82" s="5">
        <v>0</v>
      </c>
      <c r="AF82" s="5">
        <f t="shared" si="263"/>
        <v>0</v>
      </c>
      <c r="AG82" s="5">
        <v>0</v>
      </c>
      <c r="AH82" s="5">
        <f t="shared" si="264"/>
        <v>0</v>
      </c>
      <c r="AI82" s="5">
        <v>0</v>
      </c>
      <c r="AJ82" s="5">
        <f t="shared" si="265"/>
        <v>0</v>
      </c>
      <c r="AK82" s="5">
        <v>0</v>
      </c>
      <c r="AL82" s="5">
        <f t="shared" si="266"/>
        <v>0</v>
      </c>
      <c r="AM82" s="5">
        <v>0</v>
      </c>
      <c r="AN82" s="5">
        <f t="shared" si="267"/>
        <v>0</v>
      </c>
      <c r="AO82" s="5">
        <v>0</v>
      </c>
      <c r="AP82" s="5">
        <f t="shared" si="268"/>
        <v>0</v>
      </c>
      <c r="AQ82" s="5">
        <v>0</v>
      </c>
      <c r="AR82" s="5">
        <f t="shared" si="269"/>
        <v>0</v>
      </c>
      <c r="AS82" s="5">
        <v>0</v>
      </c>
      <c r="AT82" s="5">
        <f t="shared" si="270"/>
        <v>0</v>
      </c>
      <c r="AU82" s="5">
        <v>0</v>
      </c>
      <c r="AV82" s="5">
        <f t="shared" si="271"/>
        <v>0</v>
      </c>
      <c r="AW82" s="5">
        <v>0</v>
      </c>
      <c r="AX82" s="5">
        <f t="shared" si="272"/>
        <v>0</v>
      </c>
      <c r="AY82" s="5">
        <v>0</v>
      </c>
      <c r="AZ82" s="5">
        <f t="shared" si="273"/>
        <v>0</v>
      </c>
      <c r="BA82" s="5">
        <v>0</v>
      </c>
      <c r="BB82" s="5">
        <f t="shared" si="274"/>
        <v>0</v>
      </c>
      <c r="BC82" s="5">
        <v>0</v>
      </c>
      <c r="BD82" s="5">
        <f t="shared" si="275"/>
        <v>0</v>
      </c>
      <c r="BE82" s="5">
        <v>0</v>
      </c>
      <c r="BF82" s="5">
        <f t="shared" si="276"/>
        <v>0</v>
      </c>
      <c r="BG82" s="5">
        <v>0</v>
      </c>
      <c r="BH82" s="5">
        <f t="shared" si="277"/>
        <v>0</v>
      </c>
      <c r="BI82" s="5">
        <v>0</v>
      </c>
      <c r="BJ82" s="5">
        <f t="shared" si="278"/>
        <v>0</v>
      </c>
      <c r="BK82" s="5">
        <v>0</v>
      </c>
      <c r="BL82" s="5">
        <f t="shared" si="279"/>
        <v>0</v>
      </c>
      <c r="BM82" s="5">
        <v>0</v>
      </c>
      <c r="BN82" s="5">
        <f t="shared" si="280"/>
        <v>0</v>
      </c>
      <c r="BO82" s="5">
        <v>0</v>
      </c>
      <c r="BP82" s="5">
        <f t="shared" si="281"/>
        <v>0</v>
      </c>
      <c r="BQ82" s="5">
        <v>0</v>
      </c>
      <c r="BR82" s="5">
        <f t="shared" si="282"/>
        <v>0</v>
      </c>
      <c r="BS82" s="5">
        <v>0</v>
      </c>
      <c r="BT82" s="5">
        <f t="shared" si="283"/>
        <v>0</v>
      </c>
      <c r="BU82" s="5">
        <v>0</v>
      </c>
      <c r="BV82" s="5">
        <f t="shared" si="284"/>
        <v>0</v>
      </c>
      <c r="BW82" s="5">
        <v>0</v>
      </c>
      <c r="BX82" s="5">
        <f t="shared" si="285"/>
        <v>0</v>
      </c>
      <c r="BY82" s="5">
        <v>0</v>
      </c>
      <c r="BZ82" s="5">
        <f t="shared" si="286"/>
        <v>0</v>
      </c>
      <c r="CA82" s="5">
        <v>0</v>
      </c>
      <c r="CB82" s="5">
        <f t="shared" si="287"/>
        <v>0</v>
      </c>
      <c r="CC82" s="5">
        <v>0</v>
      </c>
      <c r="CD82" s="5">
        <f t="shared" si="288"/>
        <v>0</v>
      </c>
      <c r="CE82" s="5">
        <v>0</v>
      </c>
      <c r="CF82" s="5">
        <f t="shared" si="289"/>
        <v>0</v>
      </c>
      <c r="CG82" s="5">
        <v>0</v>
      </c>
      <c r="CH82" s="5">
        <f t="shared" si="290"/>
        <v>0</v>
      </c>
      <c r="CI82" s="5">
        <v>0</v>
      </c>
      <c r="CJ82" s="5">
        <f t="shared" si="291"/>
        <v>0</v>
      </c>
      <c r="CK82" s="5">
        <v>0</v>
      </c>
      <c r="CL82" s="5">
        <f t="shared" si="292"/>
        <v>0</v>
      </c>
      <c r="CM82" s="5">
        <v>0</v>
      </c>
      <c r="CN82" s="5">
        <f t="shared" si="293"/>
        <v>0</v>
      </c>
      <c r="CP82" s="138">
        <f t="shared" si="294"/>
        <v>0</v>
      </c>
      <c r="CQ82" s="138">
        <f t="shared" si="295"/>
        <v>0</v>
      </c>
      <c r="CR82" s="138">
        <f t="shared" si="296"/>
        <v>0</v>
      </c>
    </row>
    <row r="83" spans="1:96" s="5" customFormat="1" x14ac:dyDescent="0.2">
      <c r="A83" s="109" t="s">
        <v>110</v>
      </c>
      <c r="B83" s="109" t="str">
        <f t="shared" si="297"/>
        <v>CN</v>
      </c>
      <c r="C83" s="109" t="s">
        <v>44</v>
      </c>
      <c r="D83" s="109" t="s">
        <v>77</v>
      </c>
      <c r="E83" s="109" t="s">
        <v>108</v>
      </c>
      <c r="F83" s="109" t="str">
        <f t="shared" si="250"/>
        <v>DGNLPCN</v>
      </c>
      <c r="G83" s="109" t="str">
        <f t="shared" si="251"/>
        <v>GNLPCN</v>
      </c>
      <c r="H83" s="5">
        <v>-7163684.9500000002</v>
      </c>
      <c r="I83" s="5">
        <v>17715.67438595726</v>
      </c>
      <c r="J83" s="5">
        <f t="shared" si="252"/>
        <v>-7145969.2756140428</v>
      </c>
      <c r="K83" s="5">
        <v>16869.631938765189</v>
      </c>
      <c r="L83" s="5">
        <f t="shared" si="253"/>
        <v>-7129099.6436752779</v>
      </c>
      <c r="M83" s="5">
        <v>16538.707243464421</v>
      </c>
      <c r="N83" s="5">
        <f t="shared" si="254"/>
        <v>-7112560.936431814</v>
      </c>
      <c r="O83" s="5">
        <v>16826.531648502394</v>
      </c>
      <c r="P83" s="5">
        <f t="shared" si="255"/>
        <v>-7095734.4047833113</v>
      </c>
      <c r="Q83" s="5">
        <v>17062.306943392687</v>
      </c>
      <c r="R83" s="5">
        <f t="shared" si="256"/>
        <v>-7078672.0978399189</v>
      </c>
      <c r="S83" s="5">
        <v>17118.173328676727</v>
      </c>
      <c r="T83" s="5">
        <f t="shared" si="257"/>
        <v>-7061553.9245112427</v>
      </c>
      <c r="U83" s="5">
        <v>17372.412475273275</v>
      </c>
      <c r="V83" s="5">
        <f t="shared" si="258"/>
        <v>-7044181.5120359696</v>
      </c>
      <c r="W83" s="5">
        <v>17847.49666663332</v>
      </c>
      <c r="X83" s="5">
        <f t="shared" si="259"/>
        <v>-7026334.0153693361</v>
      </c>
      <c r="Y83" s="5">
        <v>18322.580857993336</v>
      </c>
      <c r="Z83" s="5">
        <f t="shared" si="260"/>
        <v>-7008011.434511343</v>
      </c>
      <c r="AA83" s="5">
        <v>18797.665049353382</v>
      </c>
      <c r="AB83" s="5">
        <f t="shared" si="261"/>
        <v>-6989213.7694619894</v>
      </c>
      <c r="AC83" s="5">
        <v>19272.749240713412</v>
      </c>
      <c r="AD83" s="5">
        <f t="shared" si="262"/>
        <v>-6969941.0202212762</v>
      </c>
      <c r="AE83" s="5">
        <v>19747.833432073458</v>
      </c>
      <c r="AF83" s="5">
        <f t="shared" si="263"/>
        <v>-6950193.1867892025</v>
      </c>
      <c r="AG83" s="5">
        <v>20222.917623433488</v>
      </c>
      <c r="AH83" s="5">
        <f t="shared" si="264"/>
        <v>-6929970.2691657692</v>
      </c>
      <c r="AI83" s="5">
        <v>20698.001814793519</v>
      </c>
      <c r="AJ83" s="5">
        <f t="shared" si="265"/>
        <v>-6909272.2673509754</v>
      </c>
      <c r="AK83" s="5">
        <v>21173.08600615355</v>
      </c>
      <c r="AL83" s="5">
        <f t="shared" si="266"/>
        <v>-6888099.181344822</v>
      </c>
      <c r="AM83" s="5">
        <v>21648.170197513595</v>
      </c>
      <c r="AN83" s="5">
        <f t="shared" si="267"/>
        <v>-6866451.0111473082</v>
      </c>
      <c r="AO83" s="5">
        <v>22123.254388873611</v>
      </c>
      <c r="AP83" s="5">
        <f t="shared" si="268"/>
        <v>-6844327.7567584347</v>
      </c>
      <c r="AQ83" s="5">
        <v>22598.338580233656</v>
      </c>
      <c r="AR83" s="5">
        <f t="shared" si="269"/>
        <v>-6821729.4181782007</v>
      </c>
      <c r="AS83" s="5">
        <v>23073.422771593687</v>
      </c>
      <c r="AT83" s="5">
        <f t="shared" si="270"/>
        <v>-6798655.9954066072</v>
      </c>
      <c r="AU83" s="5">
        <v>23548.506962953732</v>
      </c>
      <c r="AV83" s="5">
        <f t="shared" si="271"/>
        <v>-6775107.4884436531</v>
      </c>
      <c r="AW83" s="5">
        <v>24023.591154313763</v>
      </c>
      <c r="AX83" s="5">
        <f t="shared" si="272"/>
        <v>-6751083.8972893395</v>
      </c>
      <c r="AY83" s="5">
        <v>24498.675345673793</v>
      </c>
      <c r="AZ83" s="5">
        <f t="shared" si="273"/>
        <v>-6726585.2219436653</v>
      </c>
      <c r="BA83" s="5">
        <v>24973.759537033824</v>
      </c>
      <c r="BB83" s="5">
        <f t="shared" si="274"/>
        <v>-6701611.4624066316</v>
      </c>
      <c r="BC83" s="5">
        <v>25448.843728393869</v>
      </c>
      <c r="BD83" s="5">
        <f t="shared" si="275"/>
        <v>-6676162.6186782373</v>
      </c>
      <c r="BE83" s="5">
        <v>25923.927919753885</v>
      </c>
      <c r="BF83" s="5">
        <f t="shared" si="276"/>
        <v>-6650238.6907584835</v>
      </c>
      <c r="BG83" s="5">
        <v>26399.012111113931</v>
      </c>
      <c r="BH83" s="5">
        <f t="shared" si="277"/>
        <v>-6623839.6786473691</v>
      </c>
      <c r="BI83" s="5">
        <v>26874.096302473961</v>
      </c>
      <c r="BJ83" s="5">
        <f t="shared" si="278"/>
        <v>-6596965.5823448952</v>
      </c>
      <c r="BK83" s="5">
        <v>27349.180493834006</v>
      </c>
      <c r="BL83" s="5">
        <f t="shared" si="279"/>
        <v>-6569616.4018510608</v>
      </c>
      <c r="BM83" s="5">
        <v>27824.264685194037</v>
      </c>
      <c r="BN83" s="5">
        <f t="shared" si="280"/>
        <v>-6541792.1371658668</v>
      </c>
      <c r="BO83" s="5">
        <v>28299.348876554082</v>
      </c>
      <c r="BP83" s="5">
        <f t="shared" si="281"/>
        <v>-6513492.7882893123</v>
      </c>
      <c r="BQ83" s="5">
        <v>28774.433067914099</v>
      </c>
      <c r="BR83" s="5">
        <f t="shared" si="282"/>
        <v>-6484718.3552213982</v>
      </c>
      <c r="BS83" s="5">
        <v>29249.517259274144</v>
      </c>
      <c r="BT83" s="5">
        <f t="shared" si="283"/>
        <v>-6455468.8379621245</v>
      </c>
      <c r="BU83" s="5">
        <v>29724.60145063416</v>
      </c>
      <c r="BV83" s="5">
        <f t="shared" si="284"/>
        <v>-6425744.2365114903</v>
      </c>
      <c r="BW83" s="5">
        <v>30199.685641994205</v>
      </c>
      <c r="BX83" s="5">
        <f t="shared" si="285"/>
        <v>-6395544.5508694965</v>
      </c>
      <c r="BY83" s="5">
        <v>30674.769833354236</v>
      </c>
      <c r="BZ83" s="5">
        <f t="shared" si="286"/>
        <v>-6364869.7810361423</v>
      </c>
      <c r="CA83" s="5">
        <v>31149.854024714281</v>
      </c>
      <c r="CB83" s="5">
        <f t="shared" si="287"/>
        <v>-6333719.9270114284</v>
      </c>
      <c r="CC83" s="5">
        <v>31624.938216074312</v>
      </c>
      <c r="CD83" s="5">
        <f t="shared" si="288"/>
        <v>-6302094.988795354</v>
      </c>
      <c r="CE83" s="5">
        <v>32100.022407434357</v>
      </c>
      <c r="CF83" s="5">
        <f t="shared" si="289"/>
        <v>-6269994.9663879201</v>
      </c>
      <c r="CG83" s="5">
        <v>32575.106598794373</v>
      </c>
      <c r="CH83" s="5">
        <f t="shared" si="290"/>
        <v>-6237419.8597891256</v>
      </c>
      <c r="CI83" s="5">
        <v>33050.190790154411</v>
      </c>
      <c r="CJ83" s="5">
        <f t="shared" si="291"/>
        <v>-6204369.6689989716</v>
      </c>
      <c r="CK83" s="5">
        <v>33525.274981514442</v>
      </c>
      <c r="CL83" s="5">
        <f t="shared" si="292"/>
        <v>-6170844.394017457</v>
      </c>
      <c r="CM83" s="5">
        <v>34000.359172874487</v>
      </c>
      <c r="CN83" s="5">
        <f t="shared" si="293"/>
        <v>-6136844.0348445829</v>
      </c>
      <c r="CP83" s="138">
        <f t="shared" si="294"/>
        <v>-6673272.5231807968</v>
      </c>
      <c r="CQ83" s="138">
        <f t="shared" si="295"/>
        <v>342442.69166680984</v>
      </c>
      <c r="CR83" s="138">
        <f t="shared" si="296"/>
        <v>-6330829.8315139869</v>
      </c>
    </row>
    <row r="84" spans="1:96" s="5" customFormat="1" x14ac:dyDescent="0.2">
      <c r="A84" s="109" t="s">
        <v>111</v>
      </c>
      <c r="B84" s="109" t="str">
        <f t="shared" si="297"/>
        <v>CAEE</v>
      </c>
      <c r="C84" s="109" t="s">
        <v>45</v>
      </c>
      <c r="D84" s="109" t="s">
        <v>77</v>
      </c>
      <c r="E84" s="109" t="s">
        <v>108</v>
      </c>
      <c r="F84" s="109" t="str">
        <f t="shared" si="250"/>
        <v>DGNLPCAEE</v>
      </c>
      <c r="G84" s="109" t="str">
        <f t="shared" si="251"/>
        <v>GNLPCAEE</v>
      </c>
      <c r="H84" s="5">
        <v>-1663993.63</v>
      </c>
      <c r="I84" s="5">
        <v>-1377.5579824594879</v>
      </c>
      <c r="J84" s="5">
        <f t="shared" si="252"/>
        <v>-1665371.1879824593</v>
      </c>
      <c r="K84" s="5">
        <v>-1362.8980929643112</v>
      </c>
      <c r="L84" s="5">
        <f t="shared" si="253"/>
        <v>-1666734.0860754235</v>
      </c>
      <c r="M84" s="5">
        <v>-1404.2612966504385</v>
      </c>
      <c r="N84" s="5">
        <f t="shared" si="254"/>
        <v>-1668138.3473720739</v>
      </c>
      <c r="O84" s="5">
        <v>-1422.1927593123964</v>
      </c>
      <c r="P84" s="5">
        <f t="shared" si="255"/>
        <v>-1669560.5401313864</v>
      </c>
      <c r="Q84" s="5">
        <v>-1384.1011287930505</v>
      </c>
      <c r="R84" s="5">
        <f t="shared" si="256"/>
        <v>-1670944.6412601795</v>
      </c>
      <c r="S84" s="5">
        <v>-1349.5339702387355</v>
      </c>
      <c r="T84" s="5">
        <f t="shared" si="257"/>
        <v>-1672294.1752304181</v>
      </c>
      <c r="U84" s="5">
        <v>-1314.9668116844186</v>
      </c>
      <c r="V84" s="5">
        <f t="shared" si="258"/>
        <v>-1673609.1420421025</v>
      </c>
      <c r="W84" s="5">
        <v>-1280.3996531301036</v>
      </c>
      <c r="X84" s="5">
        <f t="shared" si="259"/>
        <v>-1674889.5416952327</v>
      </c>
      <c r="Y84" s="5">
        <v>-1245.8324945757868</v>
      </c>
      <c r="Z84" s="5">
        <f t="shared" si="260"/>
        <v>-1676135.3741898085</v>
      </c>
      <c r="AA84" s="5">
        <v>-1211.2653360214699</v>
      </c>
      <c r="AB84" s="5">
        <f t="shared" si="261"/>
        <v>-1677346.63952583</v>
      </c>
      <c r="AC84" s="5">
        <v>-1176.6981774671549</v>
      </c>
      <c r="AD84" s="5">
        <f t="shared" si="262"/>
        <v>-1678523.3377032971</v>
      </c>
      <c r="AE84" s="5">
        <v>-1142.131018912838</v>
      </c>
      <c r="AF84" s="5">
        <f t="shared" si="263"/>
        <v>-1679665.46872221</v>
      </c>
      <c r="AG84" s="5">
        <v>-1107.563860358523</v>
      </c>
      <c r="AH84" s="5">
        <f t="shared" si="264"/>
        <v>-1680773.0325825685</v>
      </c>
      <c r="AI84" s="5">
        <v>-1072.9967018042062</v>
      </c>
      <c r="AJ84" s="5">
        <f t="shared" si="265"/>
        <v>-1681846.0292843727</v>
      </c>
      <c r="AK84" s="5">
        <v>-1038.4295432498893</v>
      </c>
      <c r="AL84" s="5">
        <f t="shared" si="266"/>
        <v>-1682884.4588276225</v>
      </c>
      <c r="AM84" s="5">
        <v>-1003.8623846955725</v>
      </c>
      <c r="AN84" s="5">
        <f t="shared" si="267"/>
        <v>-1683888.321212318</v>
      </c>
      <c r="AO84" s="5">
        <v>-969.29522614125744</v>
      </c>
      <c r="AP84" s="5">
        <f t="shared" si="268"/>
        <v>-1684857.6164384594</v>
      </c>
      <c r="AQ84" s="5">
        <v>-934.72806758694242</v>
      </c>
      <c r="AR84" s="5">
        <f t="shared" si="269"/>
        <v>-1685792.3445060463</v>
      </c>
      <c r="AS84" s="5">
        <v>-900.16090903262557</v>
      </c>
      <c r="AT84" s="5">
        <f t="shared" si="270"/>
        <v>-1686692.505415079</v>
      </c>
      <c r="AU84" s="5">
        <v>-865.59375047830872</v>
      </c>
      <c r="AV84" s="5">
        <f t="shared" si="271"/>
        <v>-1687558.0991655572</v>
      </c>
      <c r="AW84" s="5">
        <v>-831.02659192399187</v>
      </c>
      <c r="AX84" s="5">
        <f t="shared" si="272"/>
        <v>-1688389.1257574812</v>
      </c>
      <c r="AY84" s="5">
        <v>-796.45943336967684</v>
      </c>
      <c r="AZ84" s="5">
        <f t="shared" si="273"/>
        <v>-1689185.5851908508</v>
      </c>
      <c r="BA84" s="5">
        <v>-761.89227481536182</v>
      </c>
      <c r="BB84" s="5">
        <f t="shared" si="274"/>
        <v>-1689947.4774656661</v>
      </c>
      <c r="BC84" s="5">
        <v>-727.32511626104497</v>
      </c>
      <c r="BD84" s="5">
        <f t="shared" si="275"/>
        <v>-1690674.8025819273</v>
      </c>
      <c r="BE84" s="5">
        <v>-692.75795770672812</v>
      </c>
      <c r="BF84" s="5">
        <f t="shared" si="276"/>
        <v>-1691367.560539634</v>
      </c>
      <c r="BG84" s="5">
        <v>-658.19079915241127</v>
      </c>
      <c r="BH84" s="5">
        <f t="shared" si="277"/>
        <v>-1692025.7513387864</v>
      </c>
      <c r="BI84" s="5">
        <v>-623.62364059809624</v>
      </c>
      <c r="BJ84" s="5">
        <f t="shared" si="278"/>
        <v>-1692649.3749793845</v>
      </c>
      <c r="BK84" s="5">
        <v>-589.0564820437794</v>
      </c>
      <c r="BL84" s="5">
        <f t="shared" si="279"/>
        <v>-1693238.4314614283</v>
      </c>
      <c r="BM84" s="5">
        <v>-554.48932348946437</v>
      </c>
      <c r="BN84" s="5">
        <f t="shared" si="280"/>
        <v>-1693792.9207849177</v>
      </c>
      <c r="BO84" s="5">
        <v>-519.92216493514752</v>
      </c>
      <c r="BP84" s="5">
        <f t="shared" si="281"/>
        <v>-1694312.8429498528</v>
      </c>
      <c r="BQ84" s="5">
        <v>-485.35500638083067</v>
      </c>
      <c r="BR84" s="5">
        <f t="shared" si="282"/>
        <v>-1694798.1979562338</v>
      </c>
      <c r="BS84" s="5">
        <v>-450.78784782651564</v>
      </c>
      <c r="BT84" s="5">
        <f t="shared" si="283"/>
        <v>-1695248.9858040602</v>
      </c>
      <c r="BU84" s="5">
        <v>-416.2206892721988</v>
      </c>
      <c r="BV84" s="5">
        <f t="shared" si="284"/>
        <v>-1695665.2064933325</v>
      </c>
      <c r="BW84" s="5">
        <v>-381.65353071788377</v>
      </c>
      <c r="BX84" s="5">
        <f t="shared" si="285"/>
        <v>-1696046.8600240503</v>
      </c>
      <c r="BY84" s="5">
        <v>-347.08637216356692</v>
      </c>
      <c r="BZ84" s="5">
        <f t="shared" si="286"/>
        <v>-1696393.946396214</v>
      </c>
      <c r="CA84" s="5">
        <v>-312.51921360925007</v>
      </c>
      <c r="CB84" s="5">
        <f t="shared" si="287"/>
        <v>-1696706.4656098231</v>
      </c>
      <c r="CC84" s="5">
        <v>-277.95205505493504</v>
      </c>
      <c r="CD84" s="5">
        <f t="shared" si="288"/>
        <v>-1696984.4176648781</v>
      </c>
      <c r="CE84" s="5">
        <v>-243.3848965006182</v>
      </c>
      <c r="CF84" s="5">
        <f t="shared" si="289"/>
        <v>-1697227.8025613786</v>
      </c>
      <c r="CG84" s="5">
        <v>-208.81773794630317</v>
      </c>
      <c r="CH84" s="5">
        <f t="shared" si="290"/>
        <v>-1697436.6202993249</v>
      </c>
      <c r="CI84" s="5">
        <v>-174.25057939198632</v>
      </c>
      <c r="CJ84" s="5">
        <f t="shared" si="291"/>
        <v>-1697610.8708787169</v>
      </c>
      <c r="CK84" s="5">
        <v>-139.68342083766947</v>
      </c>
      <c r="CL84" s="5">
        <f t="shared" si="292"/>
        <v>-1697750.5542995546</v>
      </c>
      <c r="CM84" s="5">
        <v>-105.11626228335444</v>
      </c>
      <c r="CN84" s="5">
        <f t="shared" si="293"/>
        <v>-1697855.670561838</v>
      </c>
      <c r="CP84" s="138">
        <f t="shared" si="294"/>
        <v>-1690464.5190340551</v>
      </c>
      <c r="CQ84" s="138">
        <f t="shared" si="295"/>
        <v>-6031.6630278956145</v>
      </c>
      <c r="CR84" s="138">
        <f t="shared" si="296"/>
        <v>-1696496.1820619507</v>
      </c>
    </row>
    <row r="85" spans="1:96" s="5" customFormat="1" x14ac:dyDescent="0.2">
      <c r="A85" s="109" t="s">
        <v>112</v>
      </c>
      <c r="B85" s="109"/>
      <c r="C85" s="109"/>
      <c r="D85" s="109"/>
      <c r="E85" s="109"/>
      <c r="F85" s="109"/>
      <c r="G85" s="109"/>
      <c r="H85" s="6">
        <f>SUBTOTAL(9,H59:H84)</f>
        <v>-549787511.2700001</v>
      </c>
      <c r="I85" s="6">
        <f t="shared" ref="I85:CP85" si="298">SUBTOTAL(9,I59:I84)</f>
        <v>-2161766.5476958859</v>
      </c>
      <c r="J85" s="6">
        <f t="shared" si="298"/>
        <v>-551949277.81769586</v>
      </c>
      <c r="K85" s="6">
        <f t="shared" si="298"/>
        <v>-2150017.3945054444</v>
      </c>
      <c r="L85" s="6">
        <f t="shared" si="298"/>
        <v>-554099295.21220136</v>
      </c>
      <c r="M85" s="6">
        <f t="shared" si="298"/>
        <v>-2158556.1814190061</v>
      </c>
      <c r="N85" s="6">
        <f t="shared" si="298"/>
        <v>-556257851.39362025</v>
      </c>
      <c r="O85" s="6">
        <f t="shared" si="298"/>
        <v>-2152006.3135809125</v>
      </c>
      <c r="P85" s="6">
        <f t="shared" si="298"/>
        <v>-558409857.70720112</v>
      </c>
      <c r="Q85" s="6">
        <f t="shared" si="298"/>
        <v>-2137127.8123347824</v>
      </c>
      <c r="R85" s="6">
        <f t="shared" si="298"/>
        <v>-560546985.51953602</v>
      </c>
      <c r="S85" s="6">
        <f t="shared" si="298"/>
        <v>-2203613.9911199361</v>
      </c>
      <c r="T85" s="6">
        <f t="shared" si="298"/>
        <v>-562750599.51065576</v>
      </c>
      <c r="U85" s="6">
        <f t="shared" si="298"/>
        <v>-2272381.7685732925</v>
      </c>
      <c r="V85" s="6">
        <f t="shared" si="298"/>
        <v>-565022981.27922928</v>
      </c>
      <c r="W85" s="6">
        <f t="shared" si="298"/>
        <v>-2272260.3671214557</v>
      </c>
      <c r="X85" s="6">
        <f t="shared" si="298"/>
        <v>-567295241.64635062</v>
      </c>
      <c r="Y85" s="6">
        <f t="shared" si="298"/>
        <v>-2276164.8280913071</v>
      </c>
      <c r="Z85" s="6">
        <f t="shared" si="298"/>
        <v>-569571406.47444201</v>
      </c>
      <c r="AA85" s="6">
        <f t="shared" si="298"/>
        <v>-2278604.114146166</v>
      </c>
      <c r="AB85" s="6">
        <f t="shared" si="298"/>
        <v>-571850010.588588</v>
      </c>
      <c r="AC85" s="6">
        <f t="shared" si="298"/>
        <v>-2278045.1425247546</v>
      </c>
      <c r="AD85" s="6">
        <f t="shared" si="298"/>
        <v>-574128055.73111296</v>
      </c>
      <c r="AE85" s="6">
        <f t="shared" si="298"/>
        <v>-2307730.5176727199</v>
      </c>
      <c r="AF85" s="6">
        <f t="shared" si="298"/>
        <v>-576435786.24878561</v>
      </c>
      <c r="AG85" s="6">
        <f t="shared" si="298"/>
        <v>-2348508.5812786757</v>
      </c>
      <c r="AH85" s="6">
        <f t="shared" si="298"/>
        <v>-578784294.8300643</v>
      </c>
      <c r="AI85" s="6">
        <f t="shared" si="298"/>
        <v>-2361699.7523725657</v>
      </c>
      <c r="AJ85" s="6">
        <f t="shared" si="298"/>
        <v>-581145994.58243692</v>
      </c>
      <c r="AK85" s="6">
        <f t="shared" si="298"/>
        <v>-2364964.6274027494</v>
      </c>
      <c r="AL85" s="6">
        <f t="shared" si="298"/>
        <v>-583510959.20983958</v>
      </c>
      <c r="AM85" s="6">
        <f t="shared" si="298"/>
        <v>-2371751.409674204</v>
      </c>
      <c r="AN85" s="6">
        <f t="shared" si="298"/>
        <v>-585882710.61951375</v>
      </c>
      <c r="AO85" s="6">
        <f t="shared" si="298"/>
        <v>-2380703.6893636161</v>
      </c>
      <c r="AP85" s="6">
        <f t="shared" si="298"/>
        <v>-588263414.30887759</v>
      </c>
      <c r="AQ85" s="6">
        <f t="shared" si="298"/>
        <v>-2414525.4592999998</v>
      </c>
      <c r="AR85" s="6">
        <f t="shared" si="298"/>
        <v>-590677939.76817739</v>
      </c>
      <c r="AS85" s="6">
        <f t="shared" si="298"/>
        <v>-2444192.7262129188</v>
      </c>
      <c r="AT85" s="6">
        <f t="shared" si="298"/>
        <v>-593122132.49439037</v>
      </c>
      <c r="AU85" s="6">
        <f t="shared" si="298"/>
        <v>-2444570.4588512578</v>
      </c>
      <c r="AV85" s="6">
        <f t="shared" si="298"/>
        <v>-595566702.95324159</v>
      </c>
      <c r="AW85" s="6">
        <f t="shared" si="298"/>
        <v>-2449520.0867253435</v>
      </c>
      <c r="AX85" s="6">
        <f t="shared" si="298"/>
        <v>-598016223.03996694</v>
      </c>
      <c r="AY85" s="6">
        <f t="shared" si="298"/>
        <v>-2454049.0778436153</v>
      </c>
      <c r="AZ85" s="6">
        <f t="shared" si="298"/>
        <v>-600470272.11781049</v>
      </c>
      <c r="BA85" s="6">
        <f t="shared" si="298"/>
        <v>-2452943.728272567</v>
      </c>
      <c r="BB85" s="6">
        <f t="shared" si="298"/>
        <v>-602923215.84608316</v>
      </c>
      <c r="BC85" s="6">
        <f t="shared" si="298"/>
        <v>-2463396.9172692266</v>
      </c>
      <c r="BD85" s="6">
        <f t="shared" si="298"/>
        <v>-605386612.76335239</v>
      </c>
      <c r="BE85" s="6">
        <f t="shared" si="298"/>
        <v>-2476473.6602769415</v>
      </c>
      <c r="BF85" s="6">
        <f t="shared" si="298"/>
        <v>-607863086.42362928</v>
      </c>
      <c r="BG85" s="6">
        <f t="shared" si="298"/>
        <v>-2479261.3419399881</v>
      </c>
      <c r="BH85" s="6">
        <f t="shared" si="298"/>
        <v>-610342347.76556945</v>
      </c>
      <c r="BI85" s="6">
        <f t="shared" si="298"/>
        <v>-2482550.9828180997</v>
      </c>
      <c r="BJ85" s="6">
        <f t="shared" si="298"/>
        <v>-612824898.74838734</v>
      </c>
      <c r="BK85" s="6">
        <f t="shared" si="298"/>
        <v>-2486064.0540813683</v>
      </c>
      <c r="BL85" s="6">
        <f t="shared" si="298"/>
        <v>-615310962.80246878</v>
      </c>
      <c r="BM85" s="6">
        <f t="shared" si="298"/>
        <v>-2493503.4770607771</v>
      </c>
      <c r="BN85" s="6">
        <f t="shared" si="298"/>
        <v>-617804466.27952957</v>
      </c>
      <c r="BO85" s="6">
        <f t="shared" si="298"/>
        <v>-2569037.9541516546</v>
      </c>
      <c r="BP85" s="6">
        <f t="shared" si="298"/>
        <v>-620373504.2336812</v>
      </c>
      <c r="BQ85" s="6">
        <f t="shared" si="298"/>
        <v>-2640322.9807041222</v>
      </c>
      <c r="BR85" s="6">
        <f t="shared" si="298"/>
        <v>-623013827.21438527</v>
      </c>
      <c r="BS85" s="6">
        <f t="shared" si="298"/>
        <v>-2641449.9033842115</v>
      </c>
      <c r="BT85" s="6">
        <f t="shared" si="298"/>
        <v>-625655277.11776948</v>
      </c>
      <c r="BU85" s="6">
        <f t="shared" si="298"/>
        <v>-2642508.5728490567</v>
      </c>
      <c r="BV85" s="6">
        <f t="shared" si="298"/>
        <v>-628297785.69061863</v>
      </c>
      <c r="BW85" s="6">
        <f t="shared" si="298"/>
        <v>-2647456.5059685437</v>
      </c>
      <c r="BX85" s="6">
        <f t="shared" si="298"/>
        <v>-630945242.1965872</v>
      </c>
      <c r="BY85" s="6">
        <f t="shared" si="298"/>
        <v>-2653810.9207816455</v>
      </c>
      <c r="BZ85" s="6">
        <f t="shared" si="298"/>
        <v>-633599053.11736882</v>
      </c>
      <c r="CA85" s="6">
        <f t="shared" si="298"/>
        <v>-2667056.8276539743</v>
      </c>
      <c r="CB85" s="6">
        <f t="shared" si="298"/>
        <v>-636266109.94502246</v>
      </c>
      <c r="CC85" s="6">
        <f t="shared" si="298"/>
        <v>-2690997.7211095616</v>
      </c>
      <c r="CD85" s="6">
        <f t="shared" si="298"/>
        <v>-638957107.66613245</v>
      </c>
      <c r="CE85" s="6">
        <f t="shared" si="298"/>
        <v>-2707661.4710565647</v>
      </c>
      <c r="CF85" s="6">
        <f t="shared" si="298"/>
        <v>-641664769.13718879</v>
      </c>
      <c r="CG85" s="6">
        <f t="shared" si="298"/>
        <v>-2725923.7927713292</v>
      </c>
      <c r="CH85" s="6">
        <f t="shared" si="298"/>
        <v>-644390692.92996013</v>
      </c>
      <c r="CI85" s="6">
        <f t="shared" si="298"/>
        <v>-2766869.9437146387</v>
      </c>
      <c r="CJ85" s="6">
        <f t="shared" si="298"/>
        <v>-647157562.87367475</v>
      </c>
      <c r="CK85" s="6">
        <f t="shared" si="298"/>
        <v>-2803234.6286108843</v>
      </c>
      <c r="CL85" s="6">
        <f t="shared" si="298"/>
        <v>-649960797.50228572</v>
      </c>
      <c r="CM85" s="6">
        <f t="shared" si="298"/>
        <v>-2941724.1252828385</v>
      </c>
      <c r="CN85" s="6">
        <f t="shared" si="298"/>
        <v>-652902521.62756836</v>
      </c>
      <c r="CP85" s="139">
        <f t="shared" si="298"/>
        <v>-605429720.26961315</v>
      </c>
      <c r="CQ85" s="139">
        <f t="shared" ref="CQ85:CR85" si="299">SUBTOTAL(9,CQ59:CQ84)</f>
        <v>-30949132.923854992</v>
      </c>
      <c r="CR85" s="139">
        <f t="shared" si="299"/>
        <v>-636378853.19346809</v>
      </c>
    </row>
    <row r="86" spans="1:96" s="5" customFormat="1" x14ac:dyDescent="0.2">
      <c r="A86" s="109"/>
      <c r="B86" s="109"/>
      <c r="C86" s="109"/>
      <c r="D86" s="109"/>
      <c r="E86" s="109"/>
      <c r="F86" s="109"/>
      <c r="G86" s="109"/>
      <c r="CP86" s="138"/>
      <c r="CQ86" s="138"/>
      <c r="CR86" s="138"/>
    </row>
    <row r="87" spans="1:96" s="5" customFormat="1" x14ac:dyDescent="0.2">
      <c r="A87" s="123" t="s">
        <v>139</v>
      </c>
      <c r="B87" s="109"/>
      <c r="C87" s="109"/>
      <c r="D87" s="109"/>
      <c r="E87" s="109"/>
      <c r="F87" s="109"/>
      <c r="G87" s="109"/>
      <c r="CP87" s="138"/>
      <c r="CQ87" s="138"/>
      <c r="CR87" s="138"/>
    </row>
    <row r="88" spans="1:96" s="5" customFormat="1" x14ac:dyDescent="0.2">
      <c r="A88" s="109" t="s">
        <v>111</v>
      </c>
      <c r="B88" s="109" t="str">
        <f t="shared" ref="B88" si="300">C88</f>
        <v>CAEE</v>
      </c>
      <c r="C88" s="109" t="s">
        <v>45</v>
      </c>
      <c r="D88" s="109" t="s">
        <v>77</v>
      </c>
      <c r="E88" s="109" t="s">
        <v>140</v>
      </c>
      <c r="F88" s="109" t="str">
        <f>D88&amp;E88&amp;C88</f>
        <v>DMNGPCAEE</v>
      </c>
      <c r="G88" s="109" t="str">
        <f>E88&amp;C88</f>
        <v>MNGPCAEE</v>
      </c>
      <c r="H88" s="5">
        <v>0</v>
      </c>
      <c r="I88" s="5">
        <v>0</v>
      </c>
      <c r="J88" s="5">
        <f t="shared" ref="J88" si="301">H88+I88</f>
        <v>0</v>
      </c>
      <c r="K88" s="5">
        <v>0</v>
      </c>
      <c r="L88" s="5">
        <f t="shared" ref="L88" si="302">J88+K88</f>
        <v>0</v>
      </c>
      <c r="M88" s="5">
        <v>0</v>
      </c>
      <c r="N88" s="5">
        <f t="shared" ref="N88" si="303">L88+M88</f>
        <v>0</v>
      </c>
      <c r="O88" s="5">
        <v>0</v>
      </c>
      <c r="P88" s="5">
        <f t="shared" ref="P88" si="304">N88+O88</f>
        <v>0</v>
      </c>
      <c r="Q88" s="5">
        <v>0</v>
      </c>
      <c r="R88" s="5">
        <f t="shared" ref="R88" si="305">P88+Q88</f>
        <v>0</v>
      </c>
      <c r="S88" s="5">
        <v>0</v>
      </c>
      <c r="T88" s="5">
        <f t="shared" ref="T88" si="306">R88+S88</f>
        <v>0</v>
      </c>
      <c r="U88" s="5">
        <v>0</v>
      </c>
      <c r="V88" s="5">
        <f t="shared" ref="V88" si="307">T88+U88</f>
        <v>0</v>
      </c>
      <c r="W88" s="5">
        <v>0</v>
      </c>
      <c r="X88" s="5">
        <f t="shared" ref="X88" si="308">V88+W88</f>
        <v>0</v>
      </c>
      <c r="Y88" s="5">
        <v>0</v>
      </c>
      <c r="Z88" s="5">
        <f t="shared" ref="Z88" si="309">X88+Y88</f>
        <v>0</v>
      </c>
      <c r="AA88" s="5">
        <v>0</v>
      </c>
      <c r="AB88" s="5">
        <f t="shared" ref="AB88" si="310">Z88+AA88</f>
        <v>0</v>
      </c>
      <c r="AC88" s="5">
        <v>0</v>
      </c>
      <c r="AD88" s="5">
        <f t="shared" ref="AD88" si="311">AB88+AC88</f>
        <v>0</v>
      </c>
      <c r="AE88" s="5">
        <v>0</v>
      </c>
      <c r="AF88" s="5">
        <f t="shared" ref="AF88" si="312">AD88+AE88</f>
        <v>0</v>
      </c>
      <c r="AG88" s="5">
        <v>0</v>
      </c>
      <c r="AH88" s="5">
        <f t="shared" ref="AH88" si="313">AF88+AG88</f>
        <v>0</v>
      </c>
      <c r="AI88" s="5">
        <v>0</v>
      </c>
      <c r="AJ88" s="5">
        <f t="shared" ref="AJ88" si="314">AH88+AI88</f>
        <v>0</v>
      </c>
      <c r="AK88" s="5">
        <v>0</v>
      </c>
      <c r="AL88" s="5">
        <f t="shared" ref="AL88" si="315">AJ88+AK88</f>
        <v>0</v>
      </c>
      <c r="AM88" s="5">
        <v>0</v>
      </c>
      <c r="AN88" s="5">
        <f t="shared" ref="AN88" si="316">AL88+AM88</f>
        <v>0</v>
      </c>
      <c r="AO88" s="5">
        <v>0</v>
      </c>
      <c r="AP88" s="5">
        <f t="shared" ref="AP88" si="317">AN88+AO88</f>
        <v>0</v>
      </c>
      <c r="AQ88" s="5">
        <v>0</v>
      </c>
      <c r="AR88" s="5">
        <f t="shared" ref="AR88" si="318">AP88+AQ88</f>
        <v>0</v>
      </c>
      <c r="AS88" s="5">
        <v>0</v>
      </c>
      <c r="AT88" s="5">
        <f t="shared" ref="AT88" si="319">AR88+AS88</f>
        <v>0</v>
      </c>
      <c r="AU88" s="5">
        <v>0</v>
      </c>
      <c r="AV88" s="5">
        <f t="shared" ref="AV88" si="320">AT88+AU88</f>
        <v>0</v>
      </c>
      <c r="AW88" s="5">
        <v>0</v>
      </c>
      <c r="AX88" s="5">
        <f t="shared" ref="AX88" si="321">AV88+AW88</f>
        <v>0</v>
      </c>
      <c r="AY88" s="5">
        <v>0</v>
      </c>
      <c r="AZ88" s="5">
        <f t="shared" ref="AZ88" si="322">AX88+AY88</f>
        <v>0</v>
      </c>
      <c r="BA88" s="5">
        <v>0</v>
      </c>
      <c r="BB88" s="5">
        <f t="shared" ref="BB88" si="323">AZ88+BA88</f>
        <v>0</v>
      </c>
      <c r="BC88" s="5">
        <v>0</v>
      </c>
      <c r="BD88" s="5">
        <f>BB88+BC88</f>
        <v>0</v>
      </c>
      <c r="BE88" s="5">
        <v>0</v>
      </c>
      <c r="BF88" s="5">
        <f>BD88+BE88</f>
        <v>0</v>
      </c>
      <c r="BG88" s="5">
        <v>0</v>
      </c>
      <c r="BH88" s="5">
        <f>BF88+BG88</f>
        <v>0</v>
      </c>
      <c r="BI88" s="5">
        <v>0</v>
      </c>
      <c r="BJ88" s="5">
        <f>BH88+BI88</f>
        <v>0</v>
      </c>
      <c r="BK88" s="5">
        <v>0</v>
      </c>
      <c r="BL88" s="5">
        <f>BJ88+BK88</f>
        <v>0</v>
      </c>
      <c r="BM88" s="5">
        <v>0</v>
      </c>
      <c r="BN88" s="5">
        <f>BL88+BM88</f>
        <v>0</v>
      </c>
      <c r="BO88" s="5">
        <v>0</v>
      </c>
      <c r="BP88" s="5">
        <f>BN88+BO88</f>
        <v>0</v>
      </c>
      <c r="BQ88" s="5">
        <v>0</v>
      </c>
      <c r="BR88" s="5">
        <f>BP88+BQ88</f>
        <v>0</v>
      </c>
      <c r="BS88" s="5">
        <v>0</v>
      </c>
      <c r="BT88" s="5">
        <f>BR88+BS88</f>
        <v>0</v>
      </c>
      <c r="BU88" s="5">
        <v>0</v>
      </c>
      <c r="BV88" s="5">
        <f>BT88+BU88</f>
        <v>0</v>
      </c>
      <c r="BW88" s="5">
        <v>0</v>
      </c>
      <c r="BX88" s="5">
        <f>BV88+BW88</f>
        <v>0</v>
      </c>
      <c r="BY88" s="5">
        <v>0</v>
      </c>
      <c r="BZ88" s="5">
        <f>BX88+BY88</f>
        <v>0</v>
      </c>
      <c r="CA88" s="5">
        <v>0</v>
      </c>
      <c r="CB88" s="5">
        <f>BZ88+CA88</f>
        <v>0</v>
      </c>
      <c r="CC88" s="5">
        <v>0</v>
      </c>
      <c r="CD88" s="5">
        <f>CB88+CC88</f>
        <v>0</v>
      </c>
      <c r="CE88" s="5">
        <v>0</v>
      </c>
      <c r="CF88" s="5">
        <f>CD88+CE88</f>
        <v>0</v>
      </c>
      <c r="CG88" s="5">
        <v>0</v>
      </c>
      <c r="CH88" s="5">
        <f>CF88+CG88</f>
        <v>0</v>
      </c>
      <c r="CI88" s="5">
        <v>0</v>
      </c>
      <c r="CJ88" s="5">
        <f>CH88+CI88</f>
        <v>0</v>
      </c>
      <c r="CK88" s="5">
        <v>0</v>
      </c>
      <c r="CL88" s="5">
        <f>CJ88+CK88</f>
        <v>0</v>
      </c>
      <c r="CM88" s="5">
        <v>0</v>
      </c>
      <c r="CN88" s="5">
        <f>CL88+CM88</f>
        <v>0</v>
      </c>
      <c r="CP88" s="138">
        <f>(AR88+BP88+2*SUM(AT88,AV88,AX88,AZ88,BB88,BD88,BF88,BH88,BJ88,BL88,BN88,))/24</f>
        <v>0</v>
      </c>
      <c r="CQ88" s="138">
        <f>CR88-CP88</f>
        <v>0</v>
      </c>
      <c r="CR88" s="138">
        <f>(BP88+CN88+2*SUM(BR88,BT88,BV88,BX88,BZ88,CB88,CD88,CF88,CH88,CJ88,CL88,))/24</f>
        <v>0</v>
      </c>
    </row>
    <row r="89" spans="1:96" s="5" customFormat="1" x14ac:dyDescent="0.2">
      <c r="A89" s="109" t="s">
        <v>141</v>
      </c>
      <c r="B89" s="109"/>
      <c r="C89" s="109"/>
      <c r="D89" s="109"/>
      <c r="E89" s="109"/>
      <c r="F89" s="109"/>
      <c r="G89" s="109"/>
      <c r="H89" s="6">
        <f>SUBTOTAL(9,H88)</f>
        <v>0</v>
      </c>
      <c r="I89" s="6">
        <f t="shared" ref="I89:CP89" si="324">SUBTOTAL(9,I88)</f>
        <v>0</v>
      </c>
      <c r="J89" s="6">
        <f t="shared" si="324"/>
        <v>0</v>
      </c>
      <c r="K89" s="6">
        <f t="shared" si="324"/>
        <v>0</v>
      </c>
      <c r="L89" s="6">
        <f t="shared" si="324"/>
        <v>0</v>
      </c>
      <c r="M89" s="6">
        <f t="shared" si="324"/>
        <v>0</v>
      </c>
      <c r="N89" s="6">
        <f t="shared" si="324"/>
        <v>0</v>
      </c>
      <c r="O89" s="6">
        <f t="shared" si="324"/>
        <v>0</v>
      </c>
      <c r="P89" s="6">
        <f t="shared" si="324"/>
        <v>0</v>
      </c>
      <c r="Q89" s="6">
        <f t="shared" si="324"/>
        <v>0</v>
      </c>
      <c r="R89" s="6">
        <f t="shared" si="324"/>
        <v>0</v>
      </c>
      <c r="S89" s="6">
        <f t="shared" si="324"/>
        <v>0</v>
      </c>
      <c r="T89" s="6">
        <f t="shared" si="324"/>
        <v>0</v>
      </c>
      <c r="U89" s="6">
        <f t="shared" si="324"/>
        <v>0</v>
      </c>
      <c r="V89" s="6">
        <f t="shared" si="324"/>
        <v>0</v>
      </c>
      <c r="W89" s="6">
        <f t="shared" si="324"/>
        <v>0</v>
      </c>
      <c r="X89" s="6">
        <f t="shared" si="324"/>
        <v>0</v>
      </c>
      <c r="Y89" s="6">
        <f t="shared" si="324"/>
        <v>0</v>
      </c>
      <c r="Z89" s="6">
        <f t="shared" si="324"/>
        <v>0</v>
      </c>
      <c r="AA89" s="6">
        <f t="shared" si="324"/>
        <v>0</v>
      </c>
      <c r="AB89" s="6">
        <f t="shared" si="324"/>
        <v>0</v>
      </c>
      <c r="AC89" s="6">
        <f t="shared" si="324"/>
        <v>0</v>
      </c>
      <c r="AD89" s="6">
        <f t="shared" si="324"/>
        <v>0</v>
      </c>
      <c r="AE89" s="6">
        <f t="shared" si="324"/>
        <v>0</v>
      </c>
      <c r="AF89" s="6">
        <f t="shared" si="324"/>
        <v>0</v>
      </c>
      <c r="AG89" s="6">
        <f t="shared" si="324"/>
        <v>0</v>
      </c>
      <c r="AH89" s="6">
        <f t="shared" si="324"/>
        <v>0</v>
      </c>
      <c r="AI89" s="6">
        <f t="shared" si="324"/>
        <v>0</v>
      </c>
      <c r="AJ89" s="6">
        <f t="shared" si="324"/>
        <v>0</v>
      </c>
      <c r="AK89" s="6">
        <f t="shared" si="324"/>
        <v>0</v>
      </c>
      <c r="AL89" s="6">
        <f t="shared" si="324"/>
        <v>0</v>
      </c>
      <c r="AM89" s="6">
        <f t="shared" si="324"/>
        <v>0</v>
      </c>
      <c r="AN89" s="6">
        <f t="shared" si="324"/>
        <v>0</v>
      </c>
      <c r="AO89" s="6">
        <f t="shared" si="324"/>
        <v>0</v>
      </c>
      <c r="AP89" s="6">
        <f t="shared" si="324"/>
        <v>0</v>
      </c>
      <c r="AQ89" s="6">
        <f t="shared" si="324"/>
        <v>0</v>
      </c>
      <c r="AR89" s="6">
        <f t="shared" si="324"/>
        <v>0</v>
      </c>
      <c r="AS89" s="6">
        <f t="shared" si="324"/>
        <v>0</v>
      </c>
      <c r="AT89" s="6">
        <f t="shared" si="324"/>
        <v>0</v>
      </c>
      <c r="AU89" s="6">
        <f t="shared" si="324"/>
        <v>0</v>
      </c>
      <c r="AV89" s="6">
        <f t="shared" si="324"/>
        <v>0</v>
      </c>
      <c r="AW89" s="6">
        <f t="shared" si="324"/>
        <v>0</v>
      </c>
      <c r="AX89" s="6">
        <f t="shared" si="324"/>
        <v>0</v>
      </c>
      <c r="AY89" s="6">
        <f t="shared" si="324"/>
        <v>0</v>
      </c>
      <c r="AZ89" s="6">
        <f t="shared" si="324"/>
        <v>0</v>
      </c>
      <c r="BA89" s="6">
        <f t="shared" si="324"/>
        <v>0</v>
      </c>
      <c r="BB89" s="6">
        <f t="shared" si="324"/>
        <v>0</v>
      </c>
      <c r="BC89" s="6">
        <f t="shared" si="324"/>
        <v>0</v>
      </c>
      <c r="BD89" s="6">
        <f t="shared" si="324"/>
        <v>0</v>
      </c>
      <c r="BE89" s="6">
        <f t="shared" si="324"/>
        <v>0</v>
      </c>
      <c r="BF89" s="6">
        <f t="shared" si="324"/>
        <v>0</v>
      </c>
      <c r="BG89" s="6">
        <f t="shared" si="324"/>
        <v>0</v>
      </c>
      <c r="BH89" s="6">
        <f t="shared" si="324"/>
        <v>0</v>
      </c>
      <c r="BI89" s="6">
        <f t="shared" si="324"/>
        <v>0</v>
      </c>
      <c r="BJ89" s="6">
        <f t="shared" si="324"/>
        <v>0</v>
      </c>
      <c r="BK89" s="6">
        <f t="shared" si="324"/>
        <v>0</v>
      </c>
      <c r="BL89" s="6">
        <f t="shared" si="324"/>
        <v>0</v>
      </c>
      <c r="BM89" s="6">
        <f t="shared" si="324"/>
        <v>0</v>
      </c>
      <c r="BN89" s="6">
        <f t="shared" si="324"/>
        <v>0</v>
      </c>
      <c r="BO89" s="6">
        <f t="shared" si="324"/>
        <v>0</v>
      </c>
      <c r="BP89" s="6">
        <f t="shared" si="324"/>
        <v>0</v>
      </c>
      <c r="BQ89" s="6">
        <f t="shared" si="324"/>
        <v>0</v>
      </c>
      <c r="BR89" s="6">
        <f t="shared" si="324"/>
        <v>0</v>
      </c>
      <c r="BS89" s="6">
        <f t="shared" si="324"/>
        <v>0</v>
      </c>
      <c r="BT89" s="6">
        <f t="shared" si="324"/>
        <v>0</v>
      </c>
      <c r="BU89" s="6">
        <f t="shared" si="324"/>
        <v>0</v>
      </c>
      <c r="BV89" s="6">
        <f t="shared" si="324"/>
        <v>0</v>
      </c>
      <c r="BW89" s="6">
        <f t="shared" si="324"/>
        <v>0</v>
      </c>
      <c r="BX89" s="6">
        <f t="shared" si="324"/>
        <v>0</v>
      </c>
      <c r="BY89" s="6">
        <f t="shared" si="324"/>
        <v>0</v>
      </c>
      <c r="BZ89" s="6">
        <f t="shared" si="324"/>
        <v>0</v>
      </c>
      <c r="CA89" s="6">
        <f t="shared" si="324"/>
        <v>0</v>
      </c>
      <c r="CB89" s="6">
        <f t="shared" si="324"/>
        <v>0</v>
      </c>
      <c r="CC89" s="6">
        <f t="shared" si="324"/>
        <v>0</v>
      </c>
      <c r="CD89" s="6">
        <f t="shared" si="324"/>
        <v>0</v>
      </c>
      <c r="CE89" s="6">
        <f t="shared" si="324"/>
        <v>0</v>
      </c>
      <c r="CF89" s="6">
        <f t="shared" si="324"/>
        <v>0</v>
      </c>
      <c r="CG89" s="6">
        <f t="shared" si="324"/>
        <v>0</v>
      </c>
      <c r="CH89" s="6">
        <f t="shared" si="324"/>
        <v>0</v>
      </c>
      <c r="CI89" s="6">
        <f t="shared" si="324"/>
        <v>0</v>
      </c>
      <c r="CJ89" s="6">
        <f t="shared" si="324"/>
        <v>0</v>
      </c>
      <c r="CK89" s="6">
        <f t="shared" si="324"/>
        <v>0</v>
      </c>
      <c r="CL89" s="6">
        <f t="shared" si="324"/>
        <v>0</v>
      </c>
      <c r="CM89" s="6">
        <f t="shared" si="324"/>
        <v>0</v>
      </c>
      <c r="CN89" s="6">
        <f t="shared" si="324"/>
        <v>0</v>
      </c>
      <c r="CP89" s="139">
        <f t="shared" si="324"/>
        <v>0</v>
      </c>
      <c r="CQ89" s="139">
        <f t="shared" ref="CQ89:CR89" si="325">SUBTOTAL(9,CQ88)</f>
        <v>0</v>
      </c>
      <c r="CR89" s="139">
        <f t="shared" si="325"/>
        <v>0</v>
      </c>
    </row>
    <row r="90" spans="1:96" s="5" customFormat="1" x14ac:dyDescent="0.2">
      <c r="A90" s="109"/>
      <c r="B90" s="109"/>
      <c r="C90" s="109"/>
      <c r="D90" s="109"/>
      <c r="E90" s="109"/>
      <c r="F90" s="109"/>
      <c r="G90" s="109"/>
      <c r="CP90" s="138"/>
      <c r="CQ90" s="138"/>
      <c r="CR90" s="138"/>
    </row>
    <row r="91" spans="1:96" s="5" customFormat="1" x14ac:dyDescent="0.2">
      <c r="A91" s="123" t="s">
        <v>153</v>
      </c>
      <c r="B91" s="109"/>
      <c r="C91" s="109"/>
      <c r="D91" s="109"/>
      <c r="E91" s="109"/>
      <c r="F91" s="109"/>
      <c r="G91" s="109"/>
      <c r="H91" s="6">
        <f t="shared" ref="H91:BS91" si="326">SUBTOTAL(9,H12:H89)</f>
        <v>-9421750815.1969299</v>
      </c>
      <c r="I91" s="6">
        <f t="shared" si="326"/>
        <v>-58737726.436173059</v>
      </c>
      <c r="J91" s="6">
        <f t="shared" si="326"/>
        <v>-9480488541.6331024</v>
      </c>
      <c r="K91" s="6">
        <f t="shared" si="326"/>
        <v>-58860493.31080056</v>
      </c>
      <c r="L91" s="6">
        <f t="shared" si="326"/>
        <v>-9539349034.9438992</v>
      </c>
      <c r="M91" s="6">
        <f t="shared" si="326"/>
        <v>-58998785.692829542</v>
      </c>
      <c r="N91" s="6">
        <f t="shared" si="326"/>
        <v>-9598347820.636734</v>
      </c>
      <c r="O91" s="6">
        <f t="shared" si="326"/>
        <v>-59101808.980332218</v>
      </c>
      <c r="P91" s="6">
        <f t="shared" si="326"/>
        <v>-9657449629.6170616</v>
      </c>
      <c r="Q91" s="6">
        <f t="shared" si="326"/>
        <v>-59031652.081571333</v>
      </c>
      <c r="R91" s="6">
        <f t="shared" si="326"/>
        <v>-9716481281.6986313</v>
      </c>
      <c r="S91" s="6">
        <f t="shared" si="326"/>
        <v>-59531667.819238983</v>
      </c>
      <c r="T91" s="6">
        <f t="shared" si="326"/>
        <v>-9776012949.5178699</v>
      </c>
      <c r="U91" s="6">
        <f t="shared" si="326"/>
        <v>-59759357.629096501</v>
      </c>
      <c r="V91" s="6">
        <f t="shared" si="326"/>
        <v>-9835772307.1469688</v>
      </c>
      <c r="W91" s="6">
        <f t="shared" si="326"/>
        <v>-59788606.505267799</v>
      </c>
      <c r="X91" s="6">
        <f t="shared" si="326"/>
        <v>-9895560913.6522369</v>
      </c>
      <c r="Y91" s="6">
        <f t="shared" si="326"/>
        <v>-59872722.371338256</v>
      </c>
      <c r="Z91" s="6">
        <f t="shared" si="326"/>
        <v>-9955433636.0235691</v>
      </c>
      <c r="AA91" s="6">
        <f t="shared" si="326"/>
        <v>-59997567.025167942</v>
      </c>
      <c r="AB91" s="6">
        <f t="shared" si="326"/>
        <v>-10015431203.048742</v>
      </c>
      <c r="AC91" s="6">
        <f t="shared" si="326"/>
        <v>-60181575.553872108</v>
      </c>
      <c r="AD91" s="6">
        <f t="shared" si="326"/>
        <v>-10075612778.602613</v>
      </c>
      <c r="AE91" s="6">
        <f t="shared" si="326"/>
        <v>-60411756.042831331</v>
      </c>
      <c r="AF91" s="6">
        <f t="shared" si="326"/>
        <v>-10136024534.645449</v>
      </c>
      <c r="AG91" s="6">
        <f t="shared" si="326"/>
        <v>-60567319.414352864</v>
      </c>
      <c r="AH91" s="6">
        <f t="shared" si="326"/>
        <v>-10196591854.059801</v>
      </c>
      <c r="AI91" s="6">
        <f t="shared" si="326"/>
        <v>-60646384.908854842</v>
      </c>
      <c r="AJ91" s="6">
        <f t="shared" si="326"/>
        <v>-10257238238.968647</v>
      </c>
      <c r="AK91" s="6">
        <f t="shared" si="326"/>
        <v>-60701979.309995554</v>
      </c>
      <c r="AL91" s="6">
        <f t="shared" si="326"/>
        <v>-10317940218.27865</v>
      </c>
      <c r="AM91" s="6">
        <f t="shared" si="326"/>
        <v>-60872483.354241125</v>
      </c>
      <c r="AN91" s="6">
        <f t="shared" si="326"/>
        <v>-10378812701.632887</v>
      </c>
      <c r="AO91" s="6">
        <f t="shared" si="326"/>
        <v>-61271294.835575283</v>
      </c>
      <c r="AP91" s="6">
        <f t="shared" si="326"/>
        <v>-10440083996.468466</v>
      </c>
      <c r="AQ91" s="6">
        <f t="shared" si="326"/>
        <v>-61897109.467474632</v>
      </c>
      <c r="AR91" s="6">
        <f t="shared" si="326"/>
        <v>-10501981105.93594</v>
      </c>
      <c r="AS91" s="6">
        <f t="shared" si="326"/>
        <v>-62274740.899938032</v>
      </c>
      <c r="AT91" s="6">
        <f t="shared" si="326"/>
        <v>-10564255846.83588</v>
      </c>
      <c r="AU91" s="6">
        <f t="shared" si="326"/>
        <v>-62301674.189061426</v>
      </c>
      <c r="AV91" s="6">
        <f t="shared" si="326"/>
        <v>-10626557521.02494</v>
      </c>
      <c r="AW91" s="6">
        <f t="shared" si="326"/>
        <v>-62365050.682542637</v>
      </c>
      <c r="AX91" s="6">
        <f t="shared" si="326"/>
        <v>-10688922571.707481</v>
      </c>
      <c r="AY91" s="6">
        <f t="shared" si="326"/>
        <v>-62538528.874420501</v>
      </c>
      <c r="AZ91" s="6">
        <f t="shared" si="326"/>
        <v>-10751461100.581905</v>
      </c>
      <c r="BA91" s="6">
        <f t="shared" si="326"/>
        <v>-62799166.461519524</v>
      </c>
      <c r="BB91" s="6">
        <f t="shared" si="326"/>
        <v>-10814260267.043421</v>
      </c>
      <c r="BC91" s="6">
        <f t="shared" si="326"/>
        <v>-63077849.501753807</v>
      </c>
      <c r="BD91" s="6">
        <f t="shared" si="326"/>
        <v>-10877338116.545177</v>
      </c>
      <c r="BE91" s="6">
        <f t="shared" si="326"/>
        <v>-63270434.37119174</v>
      </c>
      <c r="BF91" s="6">
        <f t="shared" si="326"/>
        <v>-10940608550.916365</v>
      </c>
      <c r="BG91" s="6">
        <f t="shared" si="326"/>
        <v>-63391664.32812538</v>
      </c>
      <c r="BH91" s="6">
        <f t="shared" si="326"/>
        <v>-11004000215.244492</v>
      </c>
      <c r="BI91" s="6">
        <f t="shared" si="326"/>
        <v>-63530643.323150739</v>
      </c>
      <c r="BJ91" s="6">
        <f t="shared" si="326"/>
        <v>-11067530858.56764</v>
      </c>
      <c r="BK91" s="6">
        <f t="shared" si="326"/>
        <v>-63634196.943050824</v>
      </c>
      <c r="BL91" s="6">
        <f t="shared" si="326"/>
        <v>-11131165055.510696</v>
      </c>
      <c r="BM91" s="6">
        <f t="shared" si="326"/>
        <v>-63746151.220194504</v>
      </c>
      <c r="BN91" s="6">
        <f t="shared" si="326"/>
        <v>-11194911206.730888</v>
      </c>
      <c r="BO91" s="6">
        <f t="shared" si="326"/>
        <v>-64057117.200428486</v>
      </c>
      <c r="BP91" s="6">
        <f t="shared" si="326"/>
        <v>-11258968323.931318</v>
      </c>
      <c r="BQ91" s="6">
        <f t="shared" si="326"/>
        <v>-64494021.357049778</v>
      </c>
      <c r="BR91" s="6">
        <f t="shared" si="326"/>
        <v>-11323462345.288368</v>
      </c>
      <c r="BS91" s="6">
        <f t="shared" si="326"/>
        <v>-64713302.67037227</v>
      </c>
      <c r="BT91" s="6">
        <f t="shared" ref="BT91:CN91" si="327">SUBTOTAL(9,BT12:BT89)</f>
        <v>-11388175647.958735</v>
      </c>
      <c r="BU91" s="6">
        <f t="shared" si="327"/>
        <v>-64882744.686840095</v>
      </c>
      <c r="BV91" s="6">
        <f t="shared" si="327"/>
        <v>-11453058392.645582</v>
      </c>
      <c r="BW91" s="6">
        <f t="shared" si="327"/>
        <v>-65126990.802460633</v>
      </c>
      <c r="BX91" s="6">
        <f t="shared" si="327"/>
        <v>-11518185383.448036</v>
      </c>
      <c r="BY91" s="6">
        <f t="shared" si="327"/>
        <v>-65385160.329189904</v>
      </c>
      <c r="BZ91" s="6">
        <f t="shared" si="327"/>
        <v>-11583570543.777233</v>
      </c>
      <c r="CA91" s="6">
        <f t="shared" si="327"/>
        <v>-65641471.19736746</v>
      </c>
      <c r="CB91" s="6">
        <f t="shared" si="327"/>
        <v>-11649212014.974598</v>
      </c>
      <c r="CC91" s="6">
        <f t="shared" si="327"/>
        <v>-65819239.866873667</v>
      </c>
      <c r="CD91" s="6">
        <f t="shared" si="327"/>
        <v>-11715031254.841473</v>
      </c>
      <c r="CE91" s="6">
        <f t="shared" si="327"/>
        <v>-65954807.546901599</v>
      </c>
      <c r="CF91" s="6">
        <f t="shared" si="327"/>
        <v>-11780986062.388371</v>
      </c>
      <c r="CG91" s="6">
        <f t="shared" si="327"/>
        <v>-66083486.743714549</v>
      </c>
      <c r="CH91" s="6">
        <f t="shared" si="327"/>
        <v>-11847069549.132086</v>
      </c>
      <c r="CI91" s="6">
        <f t="shared" si="327"/>
        <v>-66237048.099754982</v>
      </c>
      <c r="CJ91" s="6">
        <f t="shared" si="327"/>
        <v>-11913306597.231844</v>
      </c>
      <c r="CK91" s="6">
        <f t="shared" si="327"/>
        <v>-66399998.20621144</v>
      </c>
      <c r="CL91" s="6">
        <f t="shared" si="327"/>
        <v>-11979706595.438059</v>
      </c>
      <c r="CM91" s="6">
        <f t="shared" si="327"/>
        <v>-66862532.959633745</v>
      </c>
      <c r="CN91" s="6">
        <f t="shared" si="327"/>
        <v>-12046569128.397686</v>
      </c>
      <c r="CP91" s="139">
        <f>SUBTOTAL(9,CP12:CP89)</f>
        <v>-10878457168.803543</v>
      </c>
      <c r="CQ91" s="139">
        <f>SUBTOTAL(9,CQ12:CQ89)</f>
        <v>-771920590.63719666</v>
      </c>
      <c r="CR91" s="139">
        <f>SUBTOTAL(9,CR12:CR89)</f>
        <v>-11650377759.440742</v>
      </c>
    </row>
    <row r="92" spans="1:96" s="5" customFormat="1" x14ac:dyDescent="0.2">
      <c r="A92" s="123"/>
      <c r="B92" s="109"/>
      <c r="C92" s="109"/>
      <c r="D92" s="109"/>
      <c r="E92" s="109"/>
      <c r="F92" s="109"/>
      <c r="G92" s="109"/>
      <c r="CP92" s="138"/>
      <c r="CQ92" s="138"/>
      <c r="CR92" s="138"/>
    </row>
    <row r="93" spans="1:96" s="5" customFormat="1" x14ac:dyDescent="0.2">
      <c r="A93" s="109"/>
      <c r="B93" s="109"/>
      <c r="C93" s="109"/>
      <c r="D93" s="109"/>
      <c r="E93" s="109"/>
      <c r="F93" s="109"/>
      <c r="G93" s="109"/>
      <c r="CP93" s="138"/>
      <c r="CQ93" s="138"/>
      <c r="CR93" s="138"/>
    </row>
    <row r="94" spans="1:96" s="5" customFormat="1" x14ac:dyDescent="0.2">
      <c r="A94" s="123" t="s">
        <v>167</v>
      </c>
      <c r="B94" s="109"/>
      <c r="C94" s="109"/>
      <c r="D94" s="109"/>
      <c r="E94" s="109"/>
      <c r="F94" s="109"/>
      <c r="G94" s="109"/>
      <c r="CP94" s="138"/>
      <c r="CQ94" s="138"/>
      <c r="CR94" s="138"/>
    </row>
    <row r="95" spans="1:96" s="5" customFormat="1" x14ac:dyDescent="0.2">
      <c r="A95" s="123"/>
      <c r="B95" s="109"/>
      <c r="C95" s="109"/>
      <c r="D95" s="109"/>
      <c r="E95" s="109"/>
      <c r="F95" s="109"/>
      <c r="G95" s="109"/>
      <c r="CP95" s="138"/>
      <c r="CQ95" s="138"/>
      <c r="CR95" s="138"/>
    </row>
    <row r="96" spans="1:96" s="5" customFormat="1" x14ac:dyDescent="0.2">
      <c r="A96" s="123" t="s">
        <v>114</v>
      </c>
      <c r="B96" s="109"/>
      <c r="C96" s="109"/>
      <c r="D96" s="109"/>
      <c r="E96" s="109"/>
      <c r="F96" s="109"/>
      <c r="G96" s="109"/>
      <c r="CP96" s="138"/>
      <c r="CQ96" s="138"/>
      <c r="CR96" s="138"/>
    </row>
    <row r="97" spans="1:96" s="5" customFormat="1" x14ac:dyDescent="0.2">
      <c r="A97" s="109" t="s">
        <v>98</v>
      </c>
      <c r="B97" s="109" t="str">
        <f t="shared" ref="B97:B120" si="328">C97</f>
        <v>CA</v>
      </c>
      <c r="C97" s="8" t="s">
        <v>31</v>
      </c>
      <c r="D97" s="109" t="s">
        <v>115</v>
      </c>
      <c r="E97" s="109" t="s">
        <v>116</v>
      </c>
      <c r="F97" s="109" t="str">
        <f t="shared" ref="F97:F99" si="329">D97&amp;E97&amp;C97</f>
        <v>AINTPCA</v>
      </c>
      <c r="G97" s="109" t="str">
        <f t="shared" ref="G97:G99" si="330">E97&amp;C97</f>
        <v>INTPCA</v>
      </c>
      <c r="H97" s="5">
        <v>-7967.61</v>
      </c>
      <c r="I97" s="5">
        <v>-7.6550000000000002</v>
      </c>
      <c r="J97" s="5">
        <f t="shared" ref="J97:J120" si="331">H97+I97</f>
        <v>-7975.2649999999994</v>
      </c>
      <c r="K97" s="5">
        <v>-7.6550000000000002</v>
      </c>
      <c r="L97" s="5">
        <f t="shared" ref="L97:L120" si="332">J97+K97</f>
        <v>-7982.9199999999992</v>
      </c>
      <c r="M97" s="5">
        <v>-7.6550000000000002</v>
      </c>
      <c r="N97" s="5">
        <f t="shared" ref="N97:N120" si="333">L97+M97</f>
        <v>-7990.5749999999989</v>
      </c>
      <c r="O97" s="5">
        <v>-7.6550000000000002</v>
      </c>
      <c r="P97" s="5">
        <f t="shared" ref="P97:P120" si="334">N97+O97</f>
        <v>-7998.2299999999987</v>
      </c>
      <c r="Q97" s="5">
        <v>-7.6550000000000002</v>
      </c>
      <c r="R97" s="5">
        <f t="shared" ref="R97:R120" si="335">P97+Q97</f>
        <v>-8005.8849999999984</v>
      </c>
      <c r="S97" s="5">
        <v>-7.6550000000000002</v>
      </c>
      <c r="T97" s="5">
        <f t="shared" ref="T97:T120" si="336">R97+S97</f>
        <v>-8013.5399999999981</v>
      </c>
      <c r="U97" s="5">
        <v>-7.6550000000000002</v>
      </c>
      <c r="V97" s="5">
        <f t="shared" ref="V97:V120" si="337">T97+U97</f>
        <v>-8021.1949999999979</v>
      </c>
      <c r="W97" s="5">
        <v>-7.6550000000000002</v>
      </c>
      <c r="X97" s="5">
        <f t="shared" ref="X97:X120" si="338">V97+W97</f>
        <v>-8028.8499999999976</v>
      </c>
      <c r="Y97" s="5">
        <v>-7.6550000000000002</v>
      </c>
      <c r="Z97" s="5">
        <f t="shared" ref="Z97:Z120" si="339">X97+Y97</f>
        <v>-8036.5049999999974</v>
      </c>
      <c r="AA97" s="5">
        <v>-7.6550000000000002</v>
      </c>
      <c r="AB97" s="5">
        <f t="shared" ref="AB97:AB120" si="340">Z97+AA97</f>
        <v>-8044.1599999999971</v>
      </c>
      <c r="AC97" s="5">
        <v>-7.6550000000000002</v>
      </c>
      <c r="AD97" s="5">
        <f t="shared" ref="AD97:AD120" si="341">AB97+AC97</f>
        <v>-8051.8149999999969</v>
      </c>
      <c r="AE97" s="5">
        <v>-7.6550000000000002</v>
      </c>
      <c r="AF97" s="5">
        <f t="shared" ref="AF97:AF120" si="342">AD97+AE97</f>
        <v>-8059.4699999999966</v>
      </c>
      <c r="AG97" s="5">
        <v>-7.6550000000000002</v>
      </c>
      <c r="AH97" s="5">
        <f t="shared" ref="AH97:AH120" si="343">AF97+AG97</f>
        <v>-8067.1249999999964</v>
      </c>
      <c r="AI97" s="5">
        <v>-7.6550000000000002</v>
      </c>
      <c r="AJ97" s="5">
        <f t="shared" ref="AJ97:AJ120" si="344">AH97+AI97</f>
        <v>-8074.7799999999961</v>
      </c>
      <c r="AK97" s="5">
        <v>-7.6550000000000002</v>
      </c>
      <c r="AL97" s="5">
        <f t="shared" ref="AL97:AL120" si="345">AJ97+AK97</f>
        <v>-8082.4349999999959</v>
      </c>
      <c r="AM97" s="5">
        <v>-7.6550000000000002</v>
      </c>
      <c r="AN97" s="5">
        <f t="shared" ref="AN97:AN120" si="346">AL97+AM97</f>
        <v>-8090.0899999999956</v>
      </c>
      <c r="AO97" s="5">
        <v>-7.6550000000000002</v>
      </c>
      <c r="AP97" s="5">
        <f t="shared" ref="AP97:AP120" si="347">AN97+AO97</f>
        <v>-8097.7449999999953</v>
      </c>
      <c r="AQ97" s="5">
        <v>-7.6550000000000002</v>
      </c>
      <c r="AR97" s="5">
        <f t="shared" ref="AR97:AR120" si="348">AP97+AQ97</f>
        <v>-8105.3999999999951</v>
      </c>
      <c r="AS97" s="5">
        <v>-7.6550000000000002</v>
      </c>
      <c r="AT97" s="5">
        <f t="shared" ref="AT97:AT120" si="349">AR97+AS97</f>
        <v>-8113.0549999999948</v>
      </c>
      <c r="AU97" s="5">
        <v>-7.6550000000000002</v>
      </c>
      <c r="AV97" s="5">
        <f t="shared" ref="AV97:AV120" si="350">AT97+AU97</f>
        <v>-8120.7099999999946</v>
      </c>
      <c r="AW97" s="5">
        <v>-7.6550000000000002</v>
      </c>
      <c r="AX97" s="5">
        <f t="shared" ref="AX97:AX120" si="351">AV97+AW97</f>
        <v>-8128.3649999999943</v>
      </c>
      <c r="AY97" s="5">
        <v>-7.6550000000000002</v>
      </c>
      <c r="AZ97" s="5">
        <f t="shared" ref="AZ97:AZ120" si="352">AX97+AY97</f>
        <v>-8136.0199999999941</v>
      </c>
      <c r="BA97" s="5">
        <v>-7.6550000000000002</v>
      </c>
      <c r="BB97" s="5">
        <f t="shared" ref="BB97:BB120" si="353">AZ97+BA97</f>
        <v>-8143.6749999999938</v>
      </c>
      <c r="BC97" s="5">
        <v>-7.6550000000000002</v>
      </c>
      <c r="BD97" s="5">
        <f t="shared" ref="BD97:BD120" si="354">BB97+BC97</f>
        <v>-8151.3299999999936</v>
      </c>
      <c r="BE97" s="5">
        <v>-7.6550000000000002</v>
      </c>
      <c r="BF97" s="5">
        <f t="shared" ref="BF97:BF120" si="355">BD97+BE97</f>
        <v>-8158.9849999999933</v>
      </c>
      <c r="BG97" s="5">
        <v>-7.6550000000000002</v>
      </c>
      <c r="BH97" s="5">
        <f t="shared" ref="BH97:BH120" si="356">BF97+BG97</f>
        <v>-8166.6399999999931</v>
      </c>
      <c r="BI97" s="5">
        <v>-7.6550000000000002</v>
      </c>
      <c r="BJ97" s="5">
        <f t="shared" ref="BJ97:BJ120" si="357">BH97+BI97</f>
        <v>-8174.2949999999928</v>
      </c>
      <c r="BK97" s="5">
        <v>-7.6550000000000002</v>
      </c>
      <c r="BL97" s="5">
        <f t="shared" ref="BL97:BL120" si="358">BJ97+BK97</f>
        <v>-8181.9499999999925</v>
      </c>
      <c r="BM97" s="5">
        <v>-7.6550000000000002</v>
      </c>
      <c r="BN97" s="5">
        <f t="shared" ref="BN97:BN120" si="359">BL97+BM97</f>
        <v>-8189.6049999999923</v>
      </c>
      <c r="BO97" s="5">
        <v>-7.6550000000000002</v>
      </c>
      <c r="BP97" s="5">
        <f t="shared" ref="BP97:BP120" si="360">BN97+BO97</f>
        <v>-8197.2599999999929</v>
      </c>
      <c r="BQ97" s="5">
        <v>-7.6550000000000002</v>
      </c>
      <c r="BR97" s="5">
        <f t="shared" ref="BR97:BR120" si="361">BP97+BQ97</f>
        <v>-8204.9149999999936</v>
      </c>
      <c r="BS97" s="5">
        <v>-7.6550000000000002</v>
      </c>
      <c r="BT97" s="5">
        <f t="shared" ref="BT97:BT120" si="362">BR97+BS97</f>
        <v>-8212.5699999999943</v>
      </c>
      <c r="BU97" s="5">
        <v>-7.6550000000000002</v>
      </c>
      <c r="BV97" s="5">
        <f t="shared" ref="BV97:BV120" si="363">BT97+BU97</f>
        <v>-8220.2249999999949</v>
      </c>
      <c r="BW97" s="5">
        <v>-7.6550000000000002</v>
      </c>
      <c r="BX97" s="5">
        <f t="shared" ref="BX97:BX120" si="364">BV97+BW97</f>
        <v>-8227.8799999999956</v>
      </c>
      <c r="BY97" s="5">
        <v>-7.6550000000000002</v>
      </c>
      <c r="BZ97" s="5">
        <f t="shared" ref="BZ97:BZ120" si="365">BX97+BY97</f>
        <v>-8235.5349999999962</v>
      </c>
      <c r="CA97" s="5">
        <v>-7.6550000000000002</v>
      </c>
      <c r="CB97" s="5">
        <f t="shared" ref="CB97:CB120" si="366">BZ97+CA97</f>
        <v>-8243.1899999999969</v>
      </c>
      <c r="CC97" s="5">
        <v>-7.6550000000000002</v>
      </c>
      <c r="CD97" s="5">
        <f t="shared" ref="CD97:CD120" si="367">CB97+CC97</f>
        <v>-8250.8449999999975</v>
      </c>
      <c r="CE97" s="5">
        <v>-7.6550000000000002</v>
      </c>
      <c r="CF97" s="5">
        <f t="shared" ref="CF97:CF120" si="368">CD97+CE97</f>
        <v>-8258.4999999999982</v>
      </c>
      <c r="CG97" s="5">
        <v>-7.6550000000000002</v>
      </c>
      <c r="CH97" s="5">
        <f t="shared" ref="CH97:CH120" si="369">CF97+CG97</f>
        <v>-8266.1549999999988</v>
      </c>
      <c r="CI97" s="5">
        <v>-7.6550000000000002</v>
      </c>
      <c r="CJ97" s="5">
        <f t="shared" ref="CJ97:CJ120" si="370">CH97+CI97</f>
        <v>-8273.81</v>
      </c>
      <c r="CK97" s="5">
        <v>-7.6550000000000002</v>
      </c>
      <c r="CL97" s="5">
        <f t="shared" ref="CL97:CL120" si="371">CJ97+CK97</f>
        <v>-8281.4650000000001</v>
      </c>
      <c r="CM97" s="5">
        <v>-7.6550000000000002</v>
      </c>
      <c r="CN97" s="5">
        <f t="shared" ref="CN97:CN120" si="372">CL97+CM97</f>
        <v>-8289.1200000000008</v>
      </c>
      <c r="CP97" s="138">
        <f t="shared" ref="CP97:CP120" si="373">(AR97+BP97+2*SUM(AT97,AV97,AX97,AZ97,BB97,BD97,BF97,BH97,BJ97,BL97,BN97,))/24</f>
        <v>-8151.3299999999945</v>
      </c>
      <c r="CQ97" s="138">
        <f t="shared" ref="CQ97:CQ120" si="374">CR97-CP97</f>
        <v>-91.860000000002401</v>
      </c>
      <c r="CR97" s="138">
        <f t="shared" ref="CR97:CR120" si="375">(BP97+CN97+2*SUM(BR97,BT97,BV97,BX97,BZ97,CB97,CD97,CF97,CH97,CJ97,CL97,))/24</f>
        <v>-8243.1899999999969</v>
      </c>
    </row>
    <row r="98" spans="1:96" s="5" customFormat="1" x14ac:dyDescent="0.2">
      <c r="A98" s="109" t="s">
        <v>110</v>
      </c>
      <c r="B98" s="109" t="str">
        <f t="shared" si="328"/>
        <v>CN</v>
      </c>
      <c r="C98" s="8" t="s">
        <v>44</v>
      </c>
      <c r="D98" s="109" t="s">
        <v>115</v>
      </c>
      <c r="E98" s="109" t="s">
        <v>116</v>
      </c>
      <c r="F98" s="109" t="str">
        <f t="shared" si="329"/>
        <v>AINTPCN</v>
      </c>
      <c r="G98" s="109" t="str">
        <f t="shared" si="330"/>
        <v>INTPCN</v>
      </c>
      <c r="H98" s="5">
        <v>-170220139.05000001</v>
      </c>
      <c r="I98" s="5">
        <v>-1080024.2173369944</v>
      </c>
      <c r="J98" s="5">
        <f t="shared" si="331"/>
        <v>-171300163.26733699</v>
      </c>
      <c r="K98" s="5">
        <v>-1079389.7648229422</v>
      </c>
      <c r="L98" s="5">
        <f t="shared" si="332"/>
        <v>-172379553.03215992</v>
      </c>
      <c r="M98" s="5">
        <v>-1078448.4684003354</v>
      </c>
      <c r="N98" s="5">
        <f t="shared" si="333"/>
        <v>-173458001.50056025</v>
      </c>
      <c r="O98" s="5">
        <v>-1079839.8085433794</v>
      </c>
      <c r="P98" s="5">
        <f t="shared" si="334"/>
        <v>-174537841.30910364</v>
      </c>
      <c r="Q98" s="5">
        <v>-1087924.5305985638</v>
      </c>
      <c r="R98" s="5">
        <f t="shared" si="335"/>
        <v>-175625765.83970219</v>
      </c>
      <c r="S98" s="5">
        <v>-1098701.870588898</v>
      </c>
      <c r="T98" s="5">
        <f t="shared" si="336"/>
        <v>-176724467.71029109</v>
      </c>
      <c r="U98" s="5">
        <v>-1102785.8286670921</v>
      </c>
      <c r="V98" s="5">
        <f t="shared" si="337"/>
        <v>-177827253.53895819</v>
      </c>
      <c r="W98" s="5">
        <v>-1101844.5322444853</v>
      </c>
      <c r="X98" s="5">
        <f t="shared" si="338"/>
        <v>-178929098.07120267</v>
      </c>
      <c r="Y98" s="5">
        <v>-1100903.235821879</v>
      </c>
      <c r="Z98" s="5">
        <f t="shared" si="339"/>
        <v>-180030001.30702454</v>
      </c>
      <c r="AA98" s="5">
        <v>-1099961.9393992722</v>
      </c>
      <c r="AB98" s="5">
        <f t="shared" si="340"/>
        <v>-181129963.24642381</v>
      </c>
      <c r="AC98" s="5">
        <v>-1099020.6429766656</v>
      </c>
      <c r="AD98" s="5">
        <f t="shared" si="341"/>
        <v>-182228983.88940048</v>
      </c>
      <c r="AE98" s="5">
        <v>-1098079.3465540591</v>
      </c>
      <c r="AF98" s="5">
        <f t="shared" si="342"/>
        <v>-183327063.23595455</v>
      </c>
      <c r="AG98" s="5">
        <v>-1097138.0501314525</v>
      </c>
      <c r="AH98" s="5">
        <f t="shared" si="343"/>
        <v>-184424201.28608599</v>
      </c>
      <c r="AI98" s="5">
        <v>-1096196.7537088457</v>
      </c>
      <c r="AJ98" s="5">
        <f t="shared" si="344"/>
        <v>-185520398.03979483</v>
      </c>
      <c r="AK98" s="5">
        <v>-1095255.4572862394</v>
      </c>
      <c r="AL98" s="5">
        <f t="shared" si="345"/>
        <v>-186615653.49708107</v>
      </c>
      <c r="AM98" s="5">
        <v>-1094314.1608636326</v>
      </c>
      <c r="AN98" s="5">
        <f t="shared" si="346"/>
        <v>-187709967.65794471</v>
      </c>
      <c r="AO98" s="5">
        <v>-1093372.8644410262</v>
      </c>
      <c r="AP98" s="5">
        <f t="shared" si="347"/>
        <v>-188803340.52238575</v>
      </c>
      <c r="AQ98" s="5">
        <v>-1092431.5680184194</v>
      </c>
      <c r="AR98" s="5">
        <f t="shared" si="348"/>
        <v>-189895772.09040415</v>
      </c>
      <c r="AS98" s="5">
        <v>-1091490.2715958131</v>
      </c>
      <c r="AT98" s="5">
        <f t="shared" si="349"/>
        <v>-190987262.36199996</v>
      </c>
      <c r="AU98" s="5">
        <v>-1090548.9751732063</v>
      </c>
      <c r="AV98" s="5">
        <f t="shared" si="350"/>
        <v>-192077811.33717316</v>
      </c>
      <c r="AW98" s="5">
        <v>-1089607.6787505997</v>
      </c>
      <c r="AX98" s="5">
        <f t="shared" si="351"/>
        <v>-193167419.01592377</v>
      </c>
      <c r="AY98" s="5">
        <v>-1088666.3823279932</v>
      </c>
      <c r="AZ98" s="5">
        <f t="shared" si="352"/>
        <v>-194256085.39825177</v>
      </c>
      <c r="BA98" s="5">
        <v>-1087725.0859053866</v>
      </c>
      <c r="BB98" s="5">
        <f t="shared" si="353"/>
        <v>-195343810.48415715</v>
      </c>
      <c r="BC98" s="5">
        <v>-1086783.7894827798</v>
      </c>
      <c r="BD98" s="5">
        <f t="shared" si="354"/>
        <v>-196430594.27363992</v>
      </c>
      <c r="BE98" s="5">
        <v>-1085842.4930601735</v>
      </c>
      <c r="BF98" s="5">
        <f t="shared" si="355"/>
        <v>-197516436.76670009</v>
      </c>
      <c r="BG98" s="5">
        <v>-1084901.1966375667</v>
      </c>
      <c r="BH98" s="5">
        <f t="shared" si="356"/>
        <v>-198601337.96333766</v>
      </c>
      <c r="BI98" s="5">
        <v>-1083959.9002149601</v>
      </c>
      <c r="BJ98" s="5">
        <f t="shared" si="357"/>
        <v>-199685297.86355263</v>
      </c>
      <c r="BK98" s="5">
        <v>-1083018.6037923535</v>
      </c>
      <c r="BL98" s="5">
        <f t="shared" si="358"/>
        <v>-200768316.46734497</v>
      </c>
      <c r="BM98" s="5">
        <v>-1082077.307369747</v>
      </c>
      <c r="BN98" s="5">
        <f t="shared" si="359"/>
        <v>-201850393.77471471</v>
      </c>
      <c r="BO98" s="5">
        <v>-1081136.0109471402</v>
      </c>
      <c r="BP98" s="5">
        <f t="shared" si="360"/>
        <v>-202931529.78566185</v>
      </c>
      <c r="BQ98" s="5">
        <v>-1080194.7145245338</v>
      </c>
      <c r="BR98" s="5">
        <f t="shared" si="361"/>
        <v>-204011724.50018638</v>
      </c>
      <c r="BS98" s="5">
        <v>-1079253.418101927</v>
      </c>
      <c r="BT98" s="5">
        <f t="shared" si="362"/>
        <v>-205090977.91828832</v>
      </c>
      <c r="BU98" s="5">
        <v>-1078312.1216793207</v>
      </c>
      <c r="BV98" s="5">
        <f t="shared" si="363"/>
        <v>-206169290.03996763</v>
      </c>
      <c r="BW98" s="5">
        <v>-1077370.8252567139</v>
      </c>
      <c r="BX98" s="5">
        <f t="shared" si="364"/>
        <v>-207246660.86522433</v>
      </c>
      <c r="BY98" s="5">
        <v>-1076429.5288341076</v>
      </c>
      <c r="BZ98" s="5">
        <f t="shared" si="365"/>
        <v>-208323090.39405844</v>
      </c>
      <c r="CA98" s="5">
        <v>-1075488.2324115008</v>
      </c>
      <c r="CB98" s="5">
        <f t="shared" si="366"/>
        <v>-209398578.62646994</v>
      </c>
      <c r="CC98" s="5">
        <v>-1074546.9359888942</v>
      </c>
      <c r="CD98" s="5">
        <f t="shared" si="367"/>
        <v>-210473125.56245884</v>
      </c>
      <c r="CE98" s="5">
        <v>-1073605.6395662876</v>
      </c>
      <c r="CF98" s="5">
        <f t="shared" si="368"/>
        <v>-211546731.20202515</v>
      </c>
      <c r="CG98" s="5">
        <v>-1072664.3431436811</v>
      </c>
      <c r="CH98" s="5">
        <f t="shared" si="369"/>
        <v>-212619395.54516882</v>
      </c>
      <c r="CI98" s="5">
        <v>-1071723.0467210743</v>
      </c>
      <c r="CJ98" s="5">
        <f t="shared" si="370"/>
        <v>-213691118.59188989</v>
      </c>
      <c r="CK98" s="5">
        <v>-1070781.7502984679</v>
      </c>
      <c r="CL98" s="5">
        <f t="shared" si="371"/>
        <v>-214761900.34218836</v>
      </c>
      <c r="CM98" s="5">
        <v>-1069840.4538758611</v>
      </c>
      <c r="CN98" s="5">
        <f t="shared" si="372"/>
        <v>-215831740.79606423</v>
      </c>
      <c r="CP98" s="138">
        <f t="shared" si="373"/>
        <v>-196424868.05373573</v>
      </c>
      <c r="CQ98" s="138">
        <f t="shared" si="374"/>
        <v>-12967984.352830023</v>
      </c>
      <c r="CR98" s="138">
        <f t="shared" si="375"/>
        <v>-209392852.40656576</v>
      </c>
    </row>
    <row r="99" spans="1:96" s="5" customFormat="1" x14ac:dyDescent="0.2">
      <c r="A99" s="109" t="s">
        <v>104</v>
      </c>
      <c r="B99" s="109" t="str">
        <f t="shared" si="328"/>
        <v>ID</v>
      </c>
      <c r="C99" s="113" t="s">
        <v>32</v>
      </c>
      <c r="D99" s="109" t="s">
        <v>115</v>
      </c>
      <c r="E99" s="109" t="s">
        <v>116</v>
      </c>
      <c r="F99" s="109" t="str">
        <f t="shared" si="329"/>
        <v>AINTPID</v>
      </c>
      <c r="G99" s="109" t="str">
        <f t="shared" si="330"/>
        <v>INTPID</v>
      </c>
      <c r="H99" s="5">
        <v>-998124.2</v>
      </c>
      <c r="I99" s="5">
        <v>-1794.9673901488065</v>
      </c>
      <c r="J99" s="5">
        <f t="shared" si="331"/>
        <v>-999919.16739014874</v>
      </c>
      <c r="K99" s="5">
        <v>-1794.9302563740464</v>
      </c>
      <c r="L99" s="5">
        <f t="shared" si="332"/>
        <v>-1001714.0976465228</v>
      </c>
      <c r="M99" s="5">
        <v>-1794.8931225992876</v>
      </c>
      <c r="N99" s="5">
        <f t="shared" si="333"/>
        <v>-1003508.9907691221</v>
      </c>
      <c r="O99" s="5">
        <v>-1794.8559888245277</v>
      </c>
      <c r="P99" s="5">
        <f t="shared" si="334"/>
        <v>-1005303.8467579467</v>
      </c>
      <c r="Q99" s="5">
        <v>-1794.8188550497684</v>
      </c>
      <c r="R99" s="5">
        <f t="shared" si="335"/>
        <v>-1007098.6656129964</v>
      </c>
      <c r="S99" s="5">
        <v>-1794.7817212750085</v>
      </c>
      <c r="T99" s="5">
        <f t="shared" si="336"/>
        <v>-1008893.4473342714</v>
      </c>
      <c r="U99" s="5">
        <v>-1794.7445875002493</v>
      </c>
      <c r="V99" s="5">
        <f t="shared" si="337"/>
        <v>-1010688.1919217716</v>
      </c>
      <c r="W99" s="5">
        <v>-1794.7074537254896</v>
      </c>
      <c r="X99" s="5">
        <f t="shared" si="338"/>
        <v>-1012482.8993754971</v>
      </c>
      <c r="Y99" s="5">
        <v>-1794.6703199507306</v>
      </c>
      <c r="Z99" s="5">
        <f t="shared" si="339"/>
        <v>-1014277.5696954478</v>
      </c>
      <c r="AA99" s="5">
        <v>-1794.6331861759704</v>
      </c>
      <c r="AB99" s="5">
        <f t="shared" si="340"/>
        <v>-1016072.2028816238</v>
      </c>
      <c r="AC99" s="5">
        <v>-1794.5960524012114</v>
      </c>
      <c r="AD99" s="5">
        <f t="shared" si="341"/>
        <v>-1017866.798934025</v>
      </c>
      <c r="AE99" s="5">
        <v>-1794.5589186264517</v>
      </c>
      <c r="AF99" s="5">
        <f t="shared" si="342"/>
        <v>-1019661.3578526514</v>
      </c>
      <c r="AG99" s="5">
        <v>-1794.5217848516925</v>
      </c>
      <c r="AH99" s="5">
        <f t="shared" si="343"/>
        <v>-1021455.8796375031</v>
      </c>
      <c r="AI99" s="5">
        <v>-1794.4846510769326</v>
      </c>
      <c r="AJ99" s="5">
        <f t="shared" si="344"/>
        <v>-1023250.36428858</v>
      </c>
      <c r="AK99" s="5">
        <v>-1794.4475173021733</v>
      </c>
      <c r="AL99" s="5">
        <f t="shared" si="345"/>
        <v>-1025044.8118058821</v>
      </c>
      <c r="AM99" s="5">
        <v>-1794.4103835274134</v>
      </c>
      <c r="AN99" s="5">
        <f t="shared" si="346"/>
        <v>-1026839.2221894095</v>
      </c>
      <c r="AO99" s="5">
        <v>-1794.3732497526546</v>
      </c>
      <c r="AP99" s="5">
        <f t="shared" si="347"/>
        <v>-1028633.5954391622</v>
      </c>
      <c r="AQ99" s="5">
        <v>-1794.3361159778945</v>
      </c>
      <c r="AR99" s="5">
        <f t="shared" si="348"/>
        <v>-1030427.9315551401</v>
      </c>
      <c r="AS99" s="5">
        <v>-1794.2989822031354</v>
      </c>
      <c r="AT99" s="5">
        <f t="shared" si="349"/>
        <v>-1032222.2305373432</v>
      </c>
      <c r="AU99" s="5">
        <v>-1794.2618484283755</v>
      </c>
      <c r="AV99" s="5">
        <f t="shared" si="350"/>
        <v>-1034016.4923857716</v>
      </c>
      <c r="AW99" s="5">
        <v>-1794.2247146536163</v>
      </c>
      <c r="AX99" s="5">
        <f t="shared" si="351"/>
        <v>-1035810.7171004252</v>
      </c>
      <c r="AY99" s="5">
        <v>-1794.1875808788566</v>
      </c>
      <c r="AZ99" s="5">
        <f t="shared" si="352"/>
        <v>-1037604.904681304</v>
      </c>
      <c r="BA99" s="5">
        <v>-1794.1504471040973</v>
      </c>
      <c r="BB99" s="5">
        <f t="shared" si="353"/>
        <v>-1039399.0551284081</v>
      </c>
      <c r="BC99" s="5">
        <v>-1794.1133133293374</v>
      </c>
      <c r="BD99" s="5">
        <f t="shared" si="354"/>
        <v>-1041193.1684417374</v>
      </c>
      <c r="BE99" s="5">
        <v>-1794.0761795545784</v>
      </c>
      <c r="BF99" s="5">
        <f t="shared" si="355"/>
        <v>-1042987.244621292</v>
      </c>
      <c r="BG99" s="5">
        <v>-1794.0390457798187</v>
      </c>
      <c r="BH99" s="5">
        <f t="shared" si="356"/>
        <v>-1044781.2836670718</v>
      </c>
      <c r="BI99" s="5">
        <v>-1794.0019120050595</v>
      </c>
      <c r="BJ99" s="5">
        <f t="shared" si="357"/>
        <v>-1046575.2855790769</v>
      </c>
      <c r="BK99" s="5">
        <v>-1793.9647782302995</v>
      </c>
      <c r="BL99" s="5">
        <f t="shared" si="358"/>
        <v>-1048369.2503573071</v>
      </c>
      <c r="BM99" s="5">
        <v>-1793.9276444555403</v>
      </c>
      <c r="BN99" s="5">
        <f t="shared" si="359"/>
        <v>-1050163.1780017626</v>
      </c>
      <c r="BO99" s="5">
        <v>-1793.8905106807804</v>
      </c>
      <c r="BP99" s="5">
        <f t="shared" si="360"/>
        <v>-1051957.0685124435</v>
      </c>
      <c r="BQ99" s="5">
        <v>-1793.8533769060216</v>
      </c>
      <c r="BR99" s="5">
        <f t="shared" si="361"/>
        <v>-1053750.9218893496</v>
      </c>
      <c r="BS99" s="5">
        <v>-1793.8162431312614</v>
      </c>
      <c r="BT99" s="5">
        <f t="shared" si="362"/>
        <v>-1055544.7381324808</v>
      </c>
      <c r="BU99" s="5">
        <v>-1793.7791093565024</v>
      </c>
      <c r="BV99" s="5">
        <f t="shared" si="363"/>
        <v>-1057338.5172418372</v>
      </c>
      <c r="BW99" s="5">
        <v>-1793.7419755817425</v>
      </c>
      <c r="BX99" s="5">
        <f t="shared" si="364"/>
        <v>-1059132.259217419</v>
      </c>
      <c r="BY99" s="5">
        <v>-1793.7048418069833</v>
      </c>
      <c r="BZ99" s="5">
        <f t="shared" si="365"/>
        <v>-1060925.964059226</v>
      </c>
      <c r="CA99" s="5">
        <v>-1793.6677080322236</v>
      </c>
      <c r="CB99" s="5">
        <f t="shared" si="366"/>
        <v>-1062719.6317672583</v>
      </c>
      <c r="CC99" s="5">
        <v>-1793.6305742574643</v>
      </c>
      <c r="CD99" s="5">
        <f t="shared" si="367"/>
        <v>-1064513.2623415159</v>
      </c>
      <c r="CE99" s="5">
        <v>-1793.5934404827044</v>
      </c>
      <c r="CF99" s="5">
        <f t="shared" si="368"/>
        <v>-1066306.8557819985</v>
      </c>
      <c r="CG99" s="5">
        <v>-1793.5563067079454</v>
      </c>
      <c r="CH99" s="5">
        <f t="shared" si="369"/>
        <v>-1068100.4120887064</v>
      </c>
      <c r="CI99" s="5">
        <v>-1793.5191729331852</v>
      </c>
      <c r="CJ99" s="5">
        <f t="shared" si="370"/>
        <v>-1069893.9312616396</v>
      </c>
      <c r="CK99" s="5">
        <v>-1793.4820391584265</v>
      </c>
      <c r="CL99" s="5">
        <f t="shared" si="371"/>
        <v>-1071687.413300798</v>
      </c>
      <c r="CM99" s="5">
        <v>-1793.4449053836665</v>
      </c>
      <c r="CN99" s="5">
        <f t="shared" si="372"/>
        <v>-1073480.8582061818</v>
      </c>
      <c r="CP99" s="138">
        <f t="shared" si="373"/>
        <v>-1041192.9425446078</v>
      </c>
      <c r="CQ99" s="138">
        <f t="shared" si="374"/>
        <v>-21526.463325520861</v>
      </c>
      <c r="CR99" s="138">
        <f t="shared" si="375"/>
        <v>-1062719.4058701287</v>
      </c>
    </row>
    <row r="100" spans="1:96" s="5" customFormat="1" x14ac:dyDescent="0.2">
      <c r="A100" s="109" t="s">
        <v>83</v>
      </c>
      <c r="B100" s="109" t="str">
        <f t="shared" si="328"/>
        <v>JBG</v>
      </c>
      <c r="C100" s="113" t="s">
        <v>18</v>
      </c>
      <c r="D100" s="109" t="s">
        <v>115</v>
      </c>
      <c r="E100" s="109" t="s">
        <v>116</v>
      </c>
      <c r="F100" s="109" t="str">
        <f>D100&amp;E100&amp;C100</f>
        <v>AINTPJBG</v>
      </c>
      <c r="G100" s="109" t="str">
        <f>E100&amp;C100</f>
        <v>INTPJBG</v>
      </c>
      <c r="H100" s="5">
        <v>-2096954.82</v>
      </c>
      <c r="I100" s="5">
        <v>-25567.350000000002</v>
      </c>
      <c r="J100" s="5">
        <f t="shared" si="331"/>
        <v>-2122522.17</v>
      </c>
      <c r="K100" s="5">
        <v>-25567.350000000002</v>
      </c>
      <c r="L100" s="5">
        <f t="shared" si="332"/>
        <v>-2148089.52</v>
      </c>
      <c r="M100" s="5">
        <v>-25567.350000000002</v>
      </c>
      <c r="N100" s="5">
        <f t="shared" si="333"/>
        <v>-2173656.87</v>
      </c>
      <c r="O100" s="5">
        <v>-25567.350000000002</v>
      </c>
      <c r="P100" s="5">
        <f t="shared" si="334"/>
        <v>-2199224.2200000002</v>
      </c>
      <c r="Q100" s="5">
        <v>-25567.350000000002</v>
      </c>
      <c r="R100" s="5">
        <f t="shared" si="335"/>
        <v>-2224791.5700000003</v>
      </c>
      <c r="S100" s="5">
        <v>-25567.350000000002</v>
      </c>
      <c r="T100" s="5">
        <f t="shared" si="336"/>
        <v>-2250358.9200000004</v>
      </c>
      <c r="U100" s="5">
        <v>-25567.350000000002</v>
      </c>
      <c r="V100" s="5">
        <f t="shared" si="337"/>
        <v>-2275926.2700000005</v>
      </c>
      <c r="W100" s="5">
        <v>-25567.350000000002</v>
      </c>
      <c r="X100" s="5">
        <f t="shared" si="338"/>
        <v>-2301493.6200000006</v>
      </c>
      <c r="Y100" s="5">
        <v>-25567.350000000002</v>
      </c>
      <c r="Z100" s="5">
        <f t="shared" si="339"/>
        <v>-2327060.9700000007</v>
      </c>
      <c r="AA100" s="5">
        <v>-25567.350000000002</v>
      </c>
      <c r="AB100" s="5">
        <f t="shared" si="340"/>
        <v>-2352628.3200000008</v>
      </c>
      <c r="AC100" s="5">
        <v>-25567.350000000002</v>
      </c>
      <c r="AD100" s="5">
        <f t="shared" si="341"/>
        <v>-2378195.6700000009</v>
      </c>
      <c r="AE100" s="5">
        <v>-25567.350000000002</v>
      </c>
      <c r="AF100" s="5">
        <f t="shared" si="342"/>
        <v>-2403763.0200000009</v>
      </c>
      <c r="AG100" s="5">
        <v>-25567.350000000002</v>
      </c>
      <c r="AH100" s="5">
        <f t="shared" si="343"/>
        <v>-2429330.370000001</v>
      </c>
      <c r="AI100" s="5">
        <v>-25567.350000000002</v>
      </c>
      <c r="AJ100" s="5">
        <f t="shared" si="344"/>
        <v>-2454897.7200000011</v>
      </c>
      <c r="AK100" s="5">
        <v>-25567.350000000002</v>
      </c>
      <c r="AL100" s="5">
        <f t="shared" si="345"/>
        <v>-2480465.0700000012</v>
      </c>
      <c r="AM100" s="5">
        <v>-25567.350000000002</v>
      </c>
      <c r="AN100" s="5">
        <f t="shared" si="346"/>
        <v>-2506032.4200000013</v>
      </c>
      <c r="AO100" s="5">
        <v>-25567.350000000002</v>
      </c>
      <c r="AP100" s="5">
        <f t="shared" si="347"/>
        <v>-2531599.7700000014</v>
      </c>
      <c r="AQ100" s="5">
        <v>-25567.350000000002</v>
      </c>
      <c r="AR100" s="5">
        <f t="shared" si="348"/>
        <v>-2557167.1200000015</v>
      </c>
      <c r="AS100" s="5">
        <v>-25567.350000000002</v>
      </c>
      <c r="AT100" s="5">
        <f t="shared" si="349"/>
        <v>-2582734.4700000016</v>
      </c>
      <c r="AU100" s="5">
        <v>-25567.350000000002</v>
      </c>
      <c r="AV100" s="5">
        <f t="shared" si="350"/>
        <v>-2608301.8200000017</v>
      </c>
      <c r="AW100" s="5">
        <v>-25567.350000000002</v>
      </c>
      <c r="AX100" s="5">
        <f t="shared" si="351"/>
        <v>-2633869.1700000018</v>
      </c>
      <c r="AY100" s="5">
        <v>-25567.350000000002</v>
      </c>
      <c r="AZ100" s="5">
        <f t="shared" si="352"/>
        <v>-2659436.5200000019</v>
      </c>
      <c r="BA100" s="5">
        <v>-25567.350000000002</v>
      </c>
      <c r="BB100" s="5">
        <f t="shared" si="353"/>
        <v>-2685003.870000002</v>
      </c>
      <c r="BC100" s="5">
        <v>-25567.350000000002</v>
      </c>
      <c r="BD100" s="5">
        <f t="shared" si="354"/>
        <v>-2710571.2200000021</v>
      </c>
      <c r="BE100" s="5">
        <v>-25567.350000000002</v>
      </c>
      <c r="BF100" s="5">
        <f t="shared" si="355"/>
        <v>-2736138.5700000022</v>
      </c>
      <c r="BG100" s="5">
        <v>-25567.350000000002</v>
      </c>
      <c r="BH100" s="5">
        <f t="shared" si="356"/>
        <v>-2761705.9200000023</v>
      </c>
      <c r="BI100" s="5">
        <v>-25567.350000000002</v>
      </c>
      <c r="BJ100" s="5">
        <f t="shared" si="357"/>
        <v>-2787273.2700000023</v>
      </c>
      <c r="BK100" s="5">
        <v>-25567.350000000002</v>
      </c>
      <c r="BL100" s="5">
        <f t="shared" si="358"/>
        <v>-2812840.6200000024</v>
      </c>
      <c r="BM100" s="5">
        <v>-25567.350000000002</v>
      </c>
      <c r="BN100" s="5">
        <f t="shared" si="359"/>
        <v>-2838407.9700000025</v>
      </c>
      <c r="BO100" s="5">
        <v>-25567.350000000002</v>
      </c>
      <c r="BP100" s="5">
        <f t="shared" si="360"/>
        <v>-2863975.3200000026</v>
      </c>
      <c r="BQ100" s="5">
        <v>-25567.350000000002</v>
      </c>
      <c r="BR100" s="5">
        <f t="shared" si="361"/>
        <v>-2889542.6700000027</v>
      </c>
      <c r="BS100" s="5">
        <v>-25567.350000000002</v>
      </c>
      <c r="BT100" s="5">
        <f t="shared" si="362"/>
        <v>-2915110.0200000028</v>
      </c>
      <c r="BU100" s="5">
        <v>-25567.350000000002</v>
      </c>
      <c r="BV100" s="5">
        <f t="shared" si="363"/>
        <v>-2940677.3700000029</v>
      </c>
      <c r="BW100" s="5">
        <v>-25567.350000000002</v>
      </c>
      <c r="BX100" s="5">
        <f t="shared" si="364"/>
        <v>-2966244.720000003</v>
      </c>
      <c r="BY100" s="5">
        <v>-25567.350000000002</v>
      </c>
      <c r="BZ100" s="5">
        <f t="shared" si="365"/>
        <v>-2991812.0700000031</v>
      </c>
      <c r="CA100" s="5">
        <v>-25567.350000000002</v>
      </c>
      <c r="CB100" s="5">
        <f t="shared" si="366"/>
        <v>-3017379.4200000032</v>
      </c>
      <c r="CC100" s="5">
        <v>-25567.350000000002</v>
      </c>
      <c r="CD100" s="5">
        <f t="shared" si="367"/>
        <v>-3042946.7700000033</v>
      </c>
      <c r="CE100" s="5">
        <v>-25567.350000000002</v>
      </c>
      <c r="CF100" s="5">
        <f t="shared" si="368"/>
        <v>-3068514.1200000034</v>
      </c>
      <c r="CG100" s="5">
        <v>-25567.350000000002</v>
      </c>
      <c r="CH100" s="5">
        <f t="shared" si="369"/>
        <v>-3094081.4700000035</v>
      </c>
      <c r="CI100" s="5">
        <v>-25567.350000000002</v>
      </c>
      <c r="CJ100" s="5">
        <f t="shared" si="370"/>
        <v>-3119648.8200000036</v>
      </c>
      <c r="CK100" s="5">
        <v>-25567.350000000002</v>
      </c>
      <c r="CL100" s="5">
        <f t="shared" si="371"/>
        <v>-3145216.1700000037</v>
      </c>
      <c r="CM100" s="5">
        <v>-25567.350000000002</v>
      </c>
      <c r="CN100" s="5">
        <f t="shared" si="372"/>
        <v>-3170783.5200000037</v>
      </c>
      <c r="CP100" s="138">
        <f t="shared" si="373"/>
        <v>-2710571.2200000021</v>
      </c>
      <c r="CQ100" s="138">
        <f t="shared" si="374"/>
        <v>-306808.20000000112</v>
      </c>
      <c r="CR100" s="138">
        <f t="shared" si="375"/>
        <v>-3017379.4200000032</v>
      </c>
    </row>
    <row r="101" spans="1:96" s="5" customFormat="1" x14ac:dyDescent="0.2">
      <c r="A101" s="109" t="s">
        <v>100</v>
      </c>
      <c r="B101" s="109" t="str">
        <f t="shared" si="328"/>
        <v>OR</v>
      </c>
      <c r="C101" s="8" t="s">
        <v>33</v>
      </c>
      <c r="D101" s="109" t="s">
        <v>115</v>
      </c>
      <c r="E101" s="109" t="s">
        <v>116</v>
      </c>
      <c r="F101" s="109" t="str">
        <f t="shared" ref="F101:F119" si="376">D101&amp;E101&amp;C101</f>
        <v>AINTPOR</v>
      </c>
      <c r="G101" s="109" t="str">
        <f t="shared" ref="G101:G119" si="377">E101&amp;C101</f>
        <v>INTPOR</v>
      </c>
      <c r="H101" s="5">
        <v>-140249.35</v>
      </c>
      <c r="I101" s="5">
        <v>-594.3071428853234</v>
      </c>
      <c r="J101" s="5">
        <f t="shared" si="331"/>
        <v>-140843.65714288532</v>
      </c>
      <c r="K101" s="5">
        <v>-594.23176532851016</v>
      </c>
      <c r="L101" s="5">
        <f t="shared" si="332"/>
        <v>-141437.88890821382</v>
      </c>
      <c r="M101" s="5">
        <v>-594.15638777169647</v>
      </c>
      <c r="N101" s="5">
        <f t="shared" si="333"/>
        <v>-142032.0452959855</v>
      </c>
      <c r="O101" s="5">
        <v>-594.08101021488324</v>
      </c>
      <c r="P101" s="5">
        <f t="shared" si="334"/>
        <v>-142626.1263062004</v>
      </c>
      <c r="Q101" s="5">
        <v>-594.00563265806954</v>
      </c>
      <c r="R101" s="5">
        <f t="shared" si="335"/>
        <v>-143220.13193885848</v>
      </c>
      <c r="S101" s="5">
        <v>-593.93025510125631</v>
      </c>
      <c r="T101" s="5">
        <f t="shared" si="336"/>
        <v>-143814.06219395975</v>
      </c>
      <c r="U101" s="5">
        <v>-593.85487754444262</v>
      </c>
      <c r="V101" s="5">
        <f t="shared" si="337"/>
        <v>-144407.9170715042</v>
      </c>
      <c r="W101" s="5">
        <v>-593.77949998762938</v>
      </c>
      <c r="X101" s="5">
        <f t="shared" si="338"/>
        <v>-145001.69657149183</v>
      </c>
      <c r="Y101" s="5">
        <v>-593.70412243081569</v>
      </c>
      <c r="Z101" s="5">
        <f t="shared" si="339"/>
        <v>-145595.40069392265</v>
      </c>
      <c r="AA101" s="5">
        <v>-593.62874487400245</v>
      </c>
      <c r="AB101" s="5">
        <f t="shared" si="340"/>
        <v>-146189.02943879666</v>
      </c>
      <c r="AC101" s="5">
        <v>-593.55336731718876</v>
      </c>
      <c r="AD101" s="5">
        <f t="shared" si="341"/>
        <v>-146782.58280611385</v>
      </c>
      <c r="AE101" s="5">
        <v>-593.47798976037552</v>
      </c>
      <c r="AF101" s="5">
        <f t="shared" si="342"/>
        <v>-147376.06079587422</v>
      </c>
      <c r="AG101" s="5">
        <v>-593.40261220356183</v>
      </c>
      <c r="AH101" s="5">
        <f t="shared" si="343"/>
        <v>-147969.46340807778</v>
      </c>
      <c r="AI101" s="5">
        <v>-593.32723464674859</v>
      </c>
      <c r="AJ101" s="5">
        <f t="shared" si="344"/>
        <v>-148562.79064272452</v>
      </c>
      <c r="AK101" s="5">
        <v>-593.2518570899349</v>
      </c>
      <c r="AL101" s="5">
        <f t="shared" si="345"/>
        <v>-149156.04249981444</v>
      </c>
      <c r="AM101" s="5">
        <v>-593.17647953312144</v>
      </c>
      <c r="AN101" s="5">
        <f t="shared" si="346"/>
        <v>-149749.21897934756</v>
      </c>
      <c r="AO101" s="5">
        <v>-593.10110197630775</v>
      </c>
      <c r="AP101" s="5">
        <f t="shared" si="347"/>
        <v>-150342.32008132385</v>
      </c>
      <c r="AQ101" s="5">
        <v>-593.02572441949451</v>
      </c>
      <c r="AR101" s="5">
        <f t="shared" si="348"/>
        <v>-150935.34580574336</v>
      </c>
      <c r="AS101" s="5">
        <v>-592.95034686268082</v>
      </c>
      <c r="AT101" s="5">
        <f t="shared" si="349"/>
        <v>-151528.29615260605</v>
      </c>
      <c r="AU101" s="5">
        <v>-592.87496930586758</v>
      </c>
      <c r="AV101" s="5">
        <f t="shared" si="350"/>
        <v>-152121.17112191193</v>
      </c>
      <c r="AW101" s="5">
        <v>-592.79959174905389</v>
      </c>
      <c r="AX101" s="5">
        <f t="shared" si="351"/>
        <v>-152713.97071366099</v>
      </c>
      <c r="AY101" s="5">
        <v>-592.72421419224065</v>
      </c>
      <c r="AZ101" s="5">
        <f t="shared" si="352"/>
        <v>-153306.69492785324</v>
      </c>
      <c r="BA101" s="5">
        <v>-592.64883663542696</v>
      </c>
      <c r="BB101" s="5">
        <f t="shared" si="353"/>
        <v>-153899.34376448867</v>
      </c>
      <c r="BC101" s="5">
        <v>-592.5734590786135</v>
      </c>
      <c r="BD101" s="5">
        <f t="shared" si="354"/>
        <v>-154491.91722356729</v>
      </c>
      <c r="BE101" s="5">
        <v>-592.4980815217998</v>
      </c>
      <c r="BF101" s="5">
        <f t="shared" si="355"/>
        <v>-155084.41530508909</v>
      </c>
      <c r="BG101" s="5">
        <v>-592.42270396498657</v>
      </c>
      <c r="BH101" s="5">
        <f t="shared" si="356"/>
        <v>-155676.83800905407</v>
      </c>
      <c r="BI101" s="5">
        <v>-592.34732640817288</v>
      </c>
      <c r="BJ101" s="5">
        <f t="shared" si="357"/>
        <v>-156269.18533546224</v>
      </c>
      <c r="BK101" s="5">
        <v>-592.27194885135964</v>
      </c>
      <c r="BL101" s="5">
        <f t="shared" si="358"/>
        <v>-156861.4572843136</v>
      </c>
      <c r="BM101" s="5">
        <v>-592.19657129454595</v>
      </c>
      <c r="BN101" s="5">
        <f t="shared" si="359"/>
        <v>-157453.65385560814</v>
      </c>
      <c r="BO101" s="5">
        <v>-592.12119373773271</v>
      </c>
      <c r="BP101" s="5">
        <f t="shared" si="360"/>
        <v>-158045.77504934586</v>
      </c>
      <c r="BQ101" s="5">
        <v>-592.04581618091902</v>
      </c>
      <c r="BR101" s="5">
        <f t="shared" si="361"/>
        <v>-158637.82086552677</v>
      </c>
      <c r="BS101" s="5">
        <v>-591.97043862410578</v>
      </c>
      <c r="BT101" s="5">
        <f t="shared" si="362"/>
        <v>-159229.79130415086</v>
      </c>
      <c r="BU101" s="5">
        <v>-591.89506106729209</v>
      </c>
      <c r="BV101" s="5">
        <f t="shared" si="363"/>
        <v>-159821.68636521816</v>
      </c>
      <c r="BW101" s="5">
        <v>-591.81968351047885</v>
      </c>
      <c r="BX101" s="5">
        <f t="shared" si="364"/>
        <v>-160413.50604872865</v>
      </c>
      <c r="BY101" s="5">
        <v>-591.74430595366516</v>
      </c>
      <c r="BZ101" s="5">
        <f t="shared" si="365"/>
        <v>-161005.25035468233</v>
      </c>
      <c r="CA101" s="5">
        <v>-591.66892839685192</v>
      </c>
      <c r="CB101" s="5">
        <f t="shared" si="366"/>
        <v>-161596.91928307919</v>
      </c>
      <c r="CC101" s="5">
        <v>-591.59355084003823</v>
      </c>
      <c r="CD101" s="5">
        <f t="shared" si="367"/>
        <v>-162188.51283391923</v>
      </c>
      <c r="CE101" s="5">
        <v>-591.518173283225</v>
      </c>
      <c r="CF101" s="5">
        <f t="shared" si="368"/>
        <v>-162780.03100720246</v>
      </c>
      <c r="CG101" s="5">
        <v>-591.4427957264113</v>
      </c>
      <c r="CH101" s="5">
        <f t="shared" si="369"/>
        <v>-163371.47380292887</v>
      </c>
      <c r="CI101" s="5">
        <v>-591.36741816959784</v>
      </c>
      <c r="CJ101" s="5">
        <f t="shared" si="370"/>
        <v>-163962.84122109847</v>
      </c>
      <c r="CK101" s="5">
        <v>-591.29204061278415</v>
      </c>
      <c r="CL101" s="5">
        <f t="shared" si="371"/>
        <v>-164554.13326171125</v>
      </c>
      <c r="CM101" s="5">
        <v>-591.21666305597091</v>
      </c>
      <c r="CN101" s="5">
        <f t="shared" si="372"/>
        <v>-165145.34992476722</v>
      </c>
      <c r="CP101" s="138">
        <f t="shared" si="373"/>
        <v>-154491.45867676332</v>
      </c>
      <c r="CQ101" s="138">
        <f t="shared" si="374"/>
        <v>-7105.0020595119277</v>
      </c>
      <c r="CR101" s="138">
        <f t="shared" si="375"/>
        <v>-161596.46073627524</v>
      </c>
    </row>
    <row r="102" spans="1:96" s="5" customFormat="1" x14ac:dyDescent="0.2">
      <c r="A102" s="109" t="s">
        <v>111</v>
      </c>
      <c r="B102" s="109" t="str">
        <f t="shared" si="328"/>
        <v>CAEE</v>
      </c>
      <c r="C102" s="8" t="s">
        <v>45</v>
      </c>
      <c r="D102" s="109" t="s">
        <v>115</v>
      </c>
      <c r="E102" s="109" t="s">
        <v>116</v>
      </c>
      <c r="F102" s="109" t="str">
        <f t="shared" si="376"/>
        <v>AINTPCAEE</v>
      </c>
      <c r="G102" s="109" t="str">
        <f t="shared" si="377"/>
        <v>INTPCAEE</v>
      </c>
      <c r="H102" s="5">
        <v>-3718.65</v>
      </c>
      <c r="I102" s="5">
        <v>239.79939599658431</v>
      </c>
      <c r="J102" s="5">
        <f t="shared" si="331"/>
        <v>-3478.8506040034158</v>
      </c>
      <c r="K102" s="5">
        <v>246.27152132308635</v>
      </c>
      <c r="L102" s="5">
        <f t="shared" si="332"/>
        <v>-3232.5790826803295</v>
      </c>
      <c r="M102" s="5">
        <v>252.74364664958833</v>
      </c>
      <c r="N102" s="5">
        <f t="shared" si="333"/>
        <v>-2979.8354360307412</v>
      </c>
      <c r="O102" s="5">
        <v>259.21577197609031</v>
      </c>
      <c r="P102" s="5">
        <f t="shared" si="334"/>
        <v>-2720.6196640546509</v>
      </c>
      <c r="Q102" s="5">
        <v>265.68789730259238</v>
      </c>
      <c r="R102" s="5">
        <f t="shared" si="335"/>
        <v>-2454.9317667520586</v>
      </c>
      <c r="S102" s="5">
        <v>272.16002262909439</v>
      </c>
      <c r="T102" s="5">
        <f t="shared" si="336"/>
        <v>-2182.7717441229643</v>
      </c>
      <c r="U102" s="5">
        <v>278.63214795559645</v>
      </c>
      <c r="V102" s="5">
        <f t="shared" si="337"/>
        <v>-1904.1395961673679</v>
      </c>
      <c r="W102" s="5">
        <v>285.10427328209846</v>
      </c>
      <c r="X102" s="5">
        <f t="shared" si="338"/>
        <v>-1619.0353228852696</v>
      </c>
      <c r="Y102" s="5">
        <v>291.57639860860047</v>
      </c>
      <c r="Z102" s="5">
        <f t="shared" si="339"/>
        <v>-1327.4589242766692</v>
      </c>
      <c r="AA102" s="5">
        <v>298.04852393510248</v>
      </c>
      <c r="AB102" s="5">
        <f t="shared" si="340"/>
        <v>-1029.4104003415669</v>
      </c>
      <c r="AC102" s="5">
        <v>304.52064926160449</v>
      </c>
      <c r="AD102" s="5">
        <f t="shared" si="341"/>
        <v>-724.88975107996237</v>
      </c>
      <c r="AE102" s="5">
        <v>310.9927745881065</v>
      </c>
      <c r="AF102" s="5">
        <f t="shared" si="342"/>
        <v>-413.89697649185587</v>
      </c>
      <c r="AG102" s="5">
        <v>317.46489991460857</v>
      </c>
      <c r="AH102" s="5">
        <f t="shared" si="343"/>
        <v>-96.432076577247301</v>
      </c>
      <c r="AI102" s="5">
        <v>323.93702524111058</v>
      </c>
      <c r="AJ102" s="5">
        <f t="shared" si="344"/>
        <v>227.50494866386327</v>
      </c>
      <c r="AK102" s="5">
        <v>330.40915056761258</v>
      </c>
      <c r="AL102" s="5">
        <f t="shared" si="345"/>
        <v>557.9140992314758</v>
      </c>
      <c r="AM102" s="5">
        <v>336.88127589411459</v>
      </c>
      <c r="AN102" s="5">
        <f t="shared" si="346"/>
        <v>894.79537512559045</v>
      </c>
      <c r="AO102" s="5">
        <v>343.35340122061666</v>
      </c>
      <c r="AP102" s="5">
        <f t="shared" si="347"/>
        <v>1238.1487763462071</v>
      </c>
      <c r="AQ102" s="5">
        <v>349.82552654711867</v>
      </c>
      <c r="AR102" s="5">
        <f t="shared" si="348"/>
        <v>1587.9743028933258</v>
      </c>
      <c r="AS102" s="5">
        <v>356.29765187362068</v>
      </c>
      <c r="AT102" s="5">
        <f t="shared" si="349"/>
        <v>1944.2719547669465</v>
      </c>
      <c r="AU102" s="5">
        <v>362.76977720012269</v>
      </c>
      <c r="AV102" s="5">
        <f t="shared" si="350"/>
        <v>2307.0417319670692</v>
      </c>
      <c r="AW102" s="5">
        <v>369.2419025266247</v>
      </c>
      <c r="AX102" s="5">
        <f t="shared" si="351"/>
        <v>2676.2836344936941</v>
      </c>
      <c r="AY102" s="5">
        <v>375.71402785312671</v>
      </c>
      <c r="AZ102" s="5">
        <f t="shared" si="352"/>
        <v>3051.997662346821</v>
      </c>
      <c r="BA102" s="5">
        <v>382.18615317962877</v>
      </c>
      <c r="BB102" s="5">
        <f t="shared" si="353"/>
        <v>3434.18381552645</v>
      </c>
      <c r="BC102" s="5">
        <v>388.65827850613078</v>
      </c>
      <c r="BD102" s="5">
        <f t="shared" si="354"/>
        <v>3822.8420940325809</v>
      </c>
      <c r="BE102" s="5">
        <v>395.13040383263279</v>
      </c>
      <c r="BF102" s="5">
        <f t="shared" si="355"/>
        <v>4217.9724978652139</v>
      </c>
      <c r="BG102" s="5">
        <v>401.6025291591348</v>
      </c>
      <c r="BH102" s="5">
        <f t="shared" si="356"/>
        <v>4619.5750270243489</v>
      </c>
      <c r="BI102" s="5">
        <v>408.07465448563681</v>
      </c>
      <c r="BJ102" s="5">
        <f t="shared" si="357"/>
        <v>5027.6496815099854</v>
      </c>
      <c r="BK102" s="5">
        <v>414.54677981213882</v>
      </c>
      <c r="BL102" s="5">
        <f t="shared" si="358"/>
        <v>5442.1964613221244</v>
      </c>
      <c r="BM102" s="5">
        <v>421.01890513864089</v>
      </c>
      <c r="BN102" s="5">
        <f t="shared" si="359"/>
        <v>5863.2153664607649</v>
      </c>
      <c r="BO102" s="5">
        <v>427.4910304651429</v>
      </c>
      <c r="BP102" s="5">
        <f t="shared" si="360"/>
        <v>6290.7063969259079</v>
      </c>
      <c r="BQ102" s="5">
        <v>433.96315579164491</v>
      </c>
      <c r="BR102" s="5">
        <f t="shared" si="361"/>
        <v>6724.6695527175525</v>
      </c>
      <c r="BS102" s="5">
        <v>440.43528111814692</v>
      </c>
      <c r="BT102" s="5">
        <f t="shared" si="362"/>
        <v>7165.1048338356995</v>
      </c>
      <c r="BU102" s="5">
        <v>446.90740644464893</v>
      </c>
      <c r="BV102" s="5">
        <f t="shared" si="363"/>
        <v>7612.0122402803481</v>
      </c>
      <c r="BW102" s="5">
        <v>453.37953177115094</v>
      </c>
      <c r="BX102" s="5">
        <f t="shared" si="364"/>
        <v>8065.3917720514992</v>
      </c>
      <c r="BY102" s="5">
        <v>459.85165709765295</v>
      </c>
      <c r="BZ102" s="5">
        <f t="shared" si="365"/>
        <v>8525.2434291491518</v>
      </c>
      <c r="CA102" s="5">
        <v>466.32378242415501</v>
      </c>
      <c r="CB102" s="5">
        <f t="shared" si="366"/>
        <v>8991.5672115733068</v>
      </c>
      <c r="CC102" s="5">
        <v>472.79590775065702</v>
      </c>
      <c r="CD102" s="5">
        <f t="shared" si="367"/>
        <v>9464.3631193239635</v>
      </c>
      <c r="CE102" s="5">
        <v>479.26803307715903</v>
      </c>
      <c r="CF102" s="5">
        <f t="shared" si="368"/>
        <v>9943.6311524011217</v>
      </c>
      <c r="CG102" s="5">
        <v>485.74015840366104</v>
      </c>
      <c r="CH102" s="5">
        <f t="shared" si="369"/>
        <v>10429.371310804783</v>
      </c>
      <c r="CI102" s="5">
        <v>492.21228373016311</v>
      </c>
      <c r="CJ102" s="5">
        <f t="shared" si="370"/>
        <v>10921.583594534946</v>
      </c>
      <c r="CK102" s="5">
        <v>498.68440905666512</v>
      </c>
      <c r="CL102" s="5">
        <f t="shared" si="371"/>
        <v>11420.268003591611</v>
      </c>
      <c r="CM102" s="5">
        <v>505.15653438316713</v>
      </c>
      <c r="CN102" s="5">
        <f t="shared" si="372"/>
        <v>11925.424537974777</v>
      </c>
      <c r="CP102" s="138">
        <f t="shared" si="373"/>
        <v>3862.2141897688002</v>
      </c>
      <c r="CQ102" s="138">
        <f t="shared" si="374"/>
        <v>5168.7251175407273</v>
      </c>
      <c r="CR102" s="138">
        <f t="shared" si="375"/>
        <v>9030.9393073095271</v>
      </c>
    </row>
    <row r="103" spans="1:96" s="5" customFormat="1" x14ac:dyDescent="0.2">
      <c r="A103" s="109" t="s">
        <v>80</v>
      </c>
      <c r="B103" s="109" t="str">
        <f t="shared" si="328"/>
        <v>SG</v>
      </c>
      <c r="C103" s="8" t="s">
        <v>16</v>
      </c>
      <c r="D103" s="109" t="s">
        <v>115</v>
      </c>
      <c r="E103" s="109" t="s">
        <v>116</v>
      </c>
      <c r="F103" s="109" t="str">
        <f t="shared" si="376"/>
        <v>AINTPSG</v>
      </c>
      <c r="G103" s="109" t="str">
        <f t="shared" si="377"/>
        <v>INTPSG</v>
      </c>
      <c r="H103" s="5">
        <v>-60072645.189999998</v>
      </c>
      <c r="I103" s="5">
        <v>-264163.09601768869</v>
      </c>
      <c r="J103" s="5">
        <f t="shared" si="331"/>
        <v>-60336808.286017686</v>
      </c>
      <c r="K103" s="5">
        <v>-263982.56868410273</v>
      </c>
      <c r="L103" s="5">
        <f t="shared" si="332"/>
        <v>-60600790.854701787</v>
      </c>
      <c r="M103" s="5">
        <v>-263887.44313869491</v>
      </c>
      <c r="N103" s="5">
        <f t="shared" si="333"/>
        <v>-60864678.297840483</v>
      </c>
      <c r="O103" s="5">
        <v>-268071.85803852818</v>
      </c>
      <c r="P103" s="5">
        <f t="shared" si="334"/>
        <v>-61132750.155879013</v>
      </c>
      <c r="Q103" s="5">
        <v>-272284.74020108749</v>
      </c>
      <c r="R103" s="5">
        <f t="shared" si="335"/>
        <v>-61405034.896080099</v>
      </c>
      <c r="S103" s="5">
        <v>-280123.42026744375</v>
      </c>
      <c r="T103" s="5">
        <f t="shared" si="336"/>
        <v>-61685158.316347539</v>
      </c>
      <c r="U103" s="5">
        <v>-287933.63307107397</v>
      </c>
      <c r="V103" s="5">
        <f t="shared" si="337"/>
        <v>-61973091.949418612</v>
      </c>
      <c r="W103" s="5">
        <v>-287838.50752566615</v>
      </c>
      <c r="X103" s="5">
        <f t="shared" si="338"/>
        <v>-62260930.456944279</v>
      </c>
      <c r="Y103" s="5">
        <v>-287743.38198025827</v>
      </c>
      <c r="Z103" s="5">
        <f t="shared" si="339"/>
        <v>-62548673.838924535</v>
      </c>
      <c r="AA103" s="5">
        <v>-287648.25643485045</v>
      </c>
      <c r="AB103" s="5">
        <f t="shared" si="340"/>
        <v>-62836322.095359385</v>
      </c>
      <c r="AC103" s="5">
        <v>-287553.13088944257</v>
      </c>
      <c r="AD103" s="5">
        <f t="shared" si="341"/>
        <v>-63123875.226248831</v>
      </c>
      <c r="AE103" s="5">
        <v>-287458.0053440347</v>
      </c>
      <c r="AF103" s="5">
        <f t="shared" si="342"/>
        <v>-63411333.231592864</v>
      </c>
      <c r="AG103" s="5">
        <v>-287362.87979862688</v>
      </c>
      <c r="AH103" s="5">
        <f t="shared" si="343"/>
        <v>-63698696.111391492</v>
      </c>
      <c r="AI103" s="5">
        <v>-287267.75425321906</v>
      </c>
      <c r="AJ103" s="5">
        <f t="shared" si="344"/>
        <v>-63985963.865644708</v>
      </c>
      <c r="AK103" s="5">
        <v>-287172.62870781118</v>
      </c>
      <c r="AL103" s="5">
        <f t="shared" si="345"/>
        <v>-64273136.49435252</v>
      </c>
      <c r="AM103" s="5">
        <v>-287077.5031624033</v>
      </c>
      <c r="AN103" s="5">
        <f t="shared" si="346"/>
        <v>-64560213.997514926</v>
      </c>
      <c r="AO103" s="5">
        <v>-286982.37761699542</v>
      </c>
      <c r="AP103" s="5">
        <f t="shared" si="347"/>
        <v>-64847196.37513192</v>
      </c>
      <c r="AQ103" s="5">
        <v>-286887.2520715876</v>
      </c>
      <c r="AR103" s="5">
        <f t="shared" si="348"/>
        <v>-65134083.627203509</v>
      </c>
      <c r="AS103" s="5">
        <v>-286792.12652617978</v>
      </c>
      <c r="AT103" s="5">
        <f t="shared" si="349"/>
        <v>-65420875.753729686</v>
      </c>
      <c r="AU103" s="5">
        <v>-286697.0009807719</v>
      </c>
      <c r="AV103" s="5">
        <f t="shared" si="350"/>
        <v>-65707572.754710458</v>
      </c>
      <c r="AW103" s="5">
        <v>-286601.87543536403</v>
      </c>
      <c r="AX103" s="5">
        <f t="shared" si="351"/>
        <v>-65994174.630145825</v>
      </c>
      <c r="AY103" s="5">
        <v>-286506.74988995615</v>
      </c>
      <c r="AZ103" s="5">
        <f t="shared" si="352"/>
        <v>-66280681.38003578</v>
      </c>
      <c r="BA103" s="5">
        <v>-286411.62434454833</v>
      </c>
      <c r="BB103" s="5">
        <f t="shared" si="353"/>
        <v>-66567093.00438033</v>
      </c>
      <c r="BC103" s="5">
        <v>-286316.49879914051</v>
      </c>
      <c r="BD103" s="5">
        <f t="shared" si="354"/>
        <v>-66853409.503179468</v>
      </c>
      <c r="BE103" s="5">
        <v>-286221.37325373263</v>
      </c>
      <c r="BF103" s="5">
        <f t="shared" si="355"/>
        <v>-67139630.876433194</v>
      </c>
      <c r="BG103" s="5">
        <v>-286126.24770832475</v>
      </c>
      <c r="BH103" s="5">
        <f t="shared" si="356"/>
        <v>-67425757.124141514</v>
      </c>
      <c r="BI103" s="5">
        <v>-286031.12216291687</v>
      </c>
      <c r="BJ103" s="5">
        <f t="shared" si="357"/>
        <v>-67711788.246304438</v>
      </c>
      <c r="BK103" s="5">
        <v>-285935.99661750905</v>
      </c>
      <c r="BL103" s="5">
        <f t="shared" si="358"/>
        <v>-67997724.242921948</v>
      </c>
      <c r="BM103" s="5">
        <v>-285840.87107210123</v>
      </c>
      <c r="BN103" s="5">
        <f t="shared" si="359"/>
        <v>-68283565.113994047</v>
      </c>
      <c r="BO103" s="5">
        <v>-285745.74552669335</v>
      </c>
      <c r="BP103" s="5">
        <f t="shared" si="360"/>
        <v>-68569310.859520733</v>
      </c>
      <c r="BQ103" s="5">
        <v>-285650.61998128548</v>
      </c>
      <c r="BR103" s="5">
        <f t="shared" si="361"/>
        <v>-68854961.479502022</v>
      </c>
      <c r="BS103" s="5">
        <v>-285555.49443587766</v>
      </c>
      <c r="BT103" s="5">
        <f t="shared" si="362"/>
        <v>-69140516.973937899</v>
      </c>
      <c r="BU103" s="5">
        <v>-285460.36889046978</v>
      </c>
      <c r="BV103" s="5">
        <f t="shared" si="363"/>
        <v>-69425977.342828363</v>
      </c>
      <c r="BW103" s="5">
        <v>-285365.24334506196</v>
      </c>
      <c r="BX103" s="5">
        <f t="shared" si="364"/>
        <v>-69711342.58617343</v>
      </c>
      <c r="BY103" s="5">
        <v>-285270.11779965408</v>
      </c>
      <c r="BZ103" s="5">
        <f t="shared" si="365"/>
        <v>-69996612.703973085</v>
      </c>
      <c r="CA103" s="5">
        <v>-285174.9922542462</v>
      </c>
      <c r="CB103" s="5">
        <f t="shared" si="366"/>
        <v>-70281787.696227327</v>
      </c>
      <c r="CC103" s="5">
        <v>-285079.86670883838</v>
      </c>
      <c r="CD103" s="5">
        <f t="shared" si="367"/>
        <v>-70566867.562936172</v>
      </c>
      <c r="CE103" s="5">
        <v>-284984.7411634305</v>
      </c>
      <c r="CF103" s="5">
        <f t="shared" si="368"/>
        <v>-70851852.304099604</v>
      </c>
      <c r="CG103" s="5">
        <v>-284889.61561802268</v>
      </c>
      <c r="CH103" s="5">
        <f t="shared" si="369"/>
        <v>-71136741.919717625</v>
      </c>
      <c r="CI103" s="5">
        <v>-284794.4900726148</v>
      </c>
      <c r="CJ103" s="5">
        <f t="shared" si="370"/>
        <v>-71421536.409790233</v>
      </c>
      <c r="CK103" s="5">
        <v>-284699.36452720693</v>
      </c>
      <c r="CL103" s="5">
        <f t="shared" si="371"/>
        <v>-71706235.774317443</v>
      </c>
      <c r="CM103" s="5">
        <v>-284604.23898179911</v>
      </c>
      <c r="CN103" s="5">
        <f t="shared" si="372"/>
        <v>-71990840.013299242</v>
      </c>
      <c r="CP103" s="138">
        <f t="shared" si="373"/>
        <v>-66852830.822778225</v>
      </c>
      <c r="CQ103" s="138">
        <f t="shared" si="374"/>
        <v>-3428378.1930478811</v>
      </c>
      <c r="CR103" s="138">
        <f t="shared" si="375"/>
        <v>-70281209.015826106</v>
      </c>
    </row>
    <row r="104" spans="1:96" s="5" customFormat="1" x14ac:dyDescent="0.2">
      <c r="A104" s="109" t="s">
        <v>76</v>
      </c>
      <c r="B104" s="109" t="str">
        <f t="shared" si="328"/>
        <v>CAGE</v>
      </c>
      <c r="C104" s="8" t="s">
        <v>14</v>
      </c>
      <c r="D104" s="109" t="s">
        <v>115</v>
      </c>
      <c r="E104" s="109" t="s">
        <v>116</v>
      </c>
      <c r="F104" s="109" t="str">
        <f t="shared" si="376"/>
        <v>AINTPCAGE</v>
      </c>
      <c r="G104" s="109" t="str">
        <f t="shared" si="377"/>
        <v>INTPCAGE</v>
      </c>
      <c r="H104" s="5">
        <v>-30729559.550000001</v>
      </c>
      <c r="I104" s="5">
        <v>-221564.35091414122</v>
      </c>
      <c r="J104" s="5">
        <f t="shared" si="331"/>
        <v>-30951123.900914144</v>
      </c>
      <c r="K104" s="5">
        <v>-221506.42309759572</v>
      </c>
      <c r="L104" s="5">
        <f t="shared" si="332"/>
        <v>-31172630.324011739</v>
      </c>
      <c r="M104" s="5">
        <v>-221448.49528105013</v>
      </c>
      <c r="N104" s="5">
        <f t="shared" si="333"/>
        <v>-31394078.819292791</v>
      </c>
      <c r="O104" s="5">
        <v>-221390.56746450462</v>
      </c>
      <c r="P104" s="5">
        <f t="shared" si="334"/>
        <v>-31615469.386757296</v>
      </c>
      <c r="Q104" s="5">
        <v>-221332.63964795903</v>
      </c>
      <c r="R104" s="5">
        <f t="shared" si="335"/>
        <v>-31836802.026405256</v>
      </c>
      <c r="S104" s="5">
        <v>-222074.62180609675</v>
      </c>
      <c r="T104" s="5">
        <f t="shared" si="336"/>
        <v>-32058876.648211353</v>
      </c>
      <c r="U104" s="5">
        <v>-222816.6039642345</v>
      </c>
      <c r="V104" s="5">
        <f t="shared" si="337"/>
        <v>-32281693.252175588</v>
      </c>
      <c r="W104" s="5">
        <v>-222758.676147689</v>
      </c>
      <c r="X104" s="5">
        <f t="shared" si="338"/>
        <v>-32504451.928323276</v>
      </c>
      <c r="Y104" s="5">
        <v>-222700.74833114335</v>
      </c>
      <c r="Z104" s="5">
        <f t="shared" si="339"/>
        <v>-32727152.676654421</v>
      </c>
      <c r="AA104" s="5">
        <v>-222642.82051459787</v>
      </c>
      <c r="AB104" s="5">
        <f t="shared" si="340"/>
        <v>-32949795.497169018</v>
      </c>
      <c r="AC104" s="5">
        <v>-222584.89269805225</v>
      </c>
      <c r="AD104" s="5">
        <f t="shared" si="341"/>
        <v>-33172380.389867071</v>
      </c>
      <c r="AE104" s="5">
        <v>-222526.96488150678</v>
      </c>
      <c r="AF104" s="5">
        <f t="shared" si="342"/>
        <v>-33394907.354748577</v>
      </c>
      <c r="AG104" s="5">
        <v>-222469.03706496116</v>
      </c>
      <c r="AH104" s="5">
        <f t="shared" si="343"/>
        <v>-33617376.391813539</v>
      </c>
      <c r="AI104" s="5">
        <v>-222411.10924841563</v>
      </c>
      <c r="AJ104" s="5">
        <f t="shared" si="344"/>
        <v>-33839787.501061954</v>
      </c>
      <c r="AK104" s="5">
        <v>-222353.18143187003</v>
      </c>
      <c r="AL104" s="5">
        <f t="shared" si="345"/>
        <v>-34062140.682493821</v>
      </c>
      <c r="AM104" s="5">
        <v>-222295.25361532453</v>
      </c>
      <c r="AN104" s="5">
        <f t="shared" si="346"/>
        <v>-34284435.936109148</v>
      </c>
      <c r="AO104" s="5">
        <v>-222237.32579877894</v>
      </c>
      <c r="AP104" s="5">
        <f t="shared" si="347"/>
        <v>-34506673.261907928</v>
      </c>
      <c r="AQ104" s="5">
        <v>-222179.39798223344</v>
      </c>
      <c r="AR104" s="5">
        <f t="shared" si="348"/>
        <v>-34728852.65989016</v>
      </c>
      <c r="AS104" s="5">
        <v>-222121.47016568785</v>
      </c>
      <c r="AT104" s="5">
        <f t="shared" si="349"/>
        <v>-34950974.130055845</v>
      </c>
      <c r="AU104" s="5">
        <v>-222063.54234914231</v>
      </c>
      <c r="AV104" s="5">
        <f t="shared" si="350"/>
        <v>-35173037.67240499</v>
      </c>
      <c r="AW104" s="5">
        <v>-222005.61453259672</v>
      </c>
      <c r="AX104" s="5">
        <f t="shared" si="351"/>
        <v>-35395043.286937587</v>
      </c>
      <c r="AY104" s="5">
        <v>-221947.68671605122</v>
      </c>
      <c r="AZ104" s="5">
        <f t="shared" si="352"/>
        <v>-35616990.973653637</v>
      </c>
      <c r="BA104" s="5">
        <v>-221889.75889950563</v>
      </c>
      <c r="BB104" s="5">
        <f t="shared" si="353"/>
        <v>-35838880.732553139</v>
      </c>
      <c r="BC104" s="5">
        <v>-221831.83108296013</v>
      </c>
      <c r="BD104" s="5">
        <f t="shared" si="354"/>
        <v>-36060712.563636102</v>
      </c>
      <c r="BE104" s="5">
        <v>-221773.90326641448</v>
      </c>
      <c r="BF104" s="5">
        <f t="shared" si="355"/>
        <v>-36282486.466902517</v>
      </c>
      <c r="BG104" s="5">
        <v>-221715.975449869</v>
      </c>
      <c r="BH104" s="5">
        <f t="shared" si="356"/>
        <v>-36504202.442352384</v>
      </c>
      <c r="BI104" s="5">
        <v>-221658.04763332338</v>
      </c>
      <c r="BJ104" s="5">
        <f t="shared" si="357"/>
        <v>-36725860.489985704</v>
      </c>
      <c r="BK104" s="5">
        <v>-221600.11981677791</v>
      </c>
      <c r="BL104" s="5">
        <f t="shared" si="358"/>
        <v>-36947460.609802485</v>
      </c>
      <c r="BM104" s="5">
        <v>-221542.19200023229</v>
      </c>
      <c r="BN104" s="5">
        <f t="shared" si="359"/>
        <v>-37169002.801802717</v>
      </c>
      <c r="BO104" s="5">
        <v>-221484.26418368676</v>
      </c>
      <c r="BP104" s="5">
        <f t="shared" si="360"/>
        <v>-37390487.065986402</v>
      </c>
      <c r="BQ104" s="5">
        <v>-221426.33636714116</v>
      </c>
      <c r="BR104" s="5">
        <f t="shared" si="361"/>
        <v>-37611913.40235354</v>
      </c>
      <c r="BS104" s="5">
        <v>-221368.40855059566</v>
      </c>
      <c r="BT104" s="5">
        <f t="shared" si="362"/>
        <v>-37833281.810904138</v>
      </c>
      <c r="BU104" s="5">
        <v>-221310.48073405007</v>
      </c>
      <c r="BV104" s="5">
        <f t="shared" si="363"/>
        <v>-38054592.291638188</v>
      </c>
      <c r="BW104" s="5">
        <v>-221252.55291750457</v>
      </c>
      <c r="BX104" s="5">
        <f t="shared" si="364"/>
        <v>-38275844.844555691</v>
      </c>
      <c r="BY104" s="5">
        <v>-221194.62510095898</v>
      </c>
      <c r="BZ104" s="5">
        <f t="shared" si="365"/>
        <v>-38497039.469656646</v>
      </c>
      <c r="CA104" s="5">
        <v>-221136.69728441344</v>
      </c>
      <c r="CB104" s="5">
        <f t="shared" si="366"/>
        <v>-38718176.166941062</v>
      </c>
      <c r="CC104" s="5">
        <v>-221078.76946786785</v>
      </c>
      <c r="CD104" s="5">
        <f t="shared" si="367"/>
        <v>-38939254.93640893</v>
      </c>
      <c r="CE104" s="5">
        <v>-221020.84165132235</v>
      </c>
      <c r="CF104" s="5">
        <f t="shared" si="368"/>
        <v>-39160275.77806025</v>
      </c>
      <c r="CG104" s="5">
        <v>-220962.91383477676</v>
      </c>
      <c r="CH104" s="5">
        <f t="shared" si="369"/>
        <v>-39381238.69189503</v>
      </c>
      <c r="CI104" s="5">
        <v>-220904.98601823126</v>
      </c>
      <c r="CJ104" s="5">
        <f t="shared" si="370"/>
        <v>-39602143.677913263</v>
      </c>
      <c r="CK104" s="5">
        <v>-220847.05820168561</v>
      </c>
      <c r="CL104" s="5">
        <f t="shared" si="371"/>
        <v>-39822990.736114949</v>
      </c>
      <c r="CM104" s="5">
        <v>-220789.13038514013</v>
      </c>
      <c r="CN104" s="5">
        <f t="shared" si="372"/>
        <v>-40043779.866500087</v>
      </c>
      <c r="CP104" s="138">
        <f t="shared" si="373"/>
        <v>-36060360.169418775</v>
      </c>
      <c r="CQ104" s="138">
        <f t="shared" si="374"/>
        <v>-2657463.6033049673</v>
      </c>
      <c r="CR104" s="138">
        <f t="shared" si="375"/>
        <v>-38717823.772723742</v>
      </c>
    </row>
    <row r="105" spans="1:96" s="5" customFormat="1" x14ac:dyDescent="0.2">
      <c r="A105" s="109" t="s">
        <v>79</v>
      </c>
      <c r="B105" s="109" t="str">
        <f t="shared" si="328"/>
        <v>CAGW</v>
      </c>
      <c r="C105" s="8" t="s">
        <v>15</v>
      </c>
      <c r="D105" s="109" t="s">
        <v>115</v>
      </c>
      <c r="E105" s="109" t="s">
        <v>116</v>
      </c>
      <c r="F105" s="109" t="str">
        <f t="shared" si="376"/>
        <v>AINTPCAGW</v>
      </c>
      <c r="G105" s="109" t="str">
        <f t="shared" si="377"/>
        <v>INTPCAGW</v>
      </c>
      <c r="H105" s="5">
        <v>-21091507.93</v>
      </c>
      <c r="I105" s="5">
        <v>-42126.932729681037</v>
      </c>
      <c r="J105" s="5">
        <f t="shared" si="331"/>
        <v>-21133634.86272968</v>
      </c>
      <c r="K105" s="5">
        <v>-42124.854410913038</v>
      </c>
      <c r="L105" s="5">
        <f t="shared" si="332"/>
        <v>-21175759.717140593</v>
      </c>
      <c r="M105" s="5">
        <v>-42122.776092145054</v>
      </c>
      <c r="N105" s="5">
        <f t="shared" si="333"/>
        <v>-21217882.493232738</v>
      </c>
      <c r="O105" s="5">
        <v>-42120.697773377055</v>
      </c>
      <c r="P105" s="5">
        <f t="shared" si="334"/>
        <v>-21260003.191006117</v>
      </c>
      <c r="Q105" s="5">
        <v>-42118.61945460907</v>
      </c>
      <c r="R105" s="5">
        <f t="shared" si="335"/>
        <v>-21302121.810460724</v>
      </c>
      <c r="S105" s="5">
        <v>-42116.541135841078</v>
      </c>
      <c r="T105" s="5">
        <f t="shared" si="336"/>
        <v>-21344238.351596564</v>
      </c>
      <c r="U105" s="5">
        <v>-42114.462817073094</v>
      </c>
      <c r="V105" s="5">
        <f t="shared" si="337"/>
        <v>-21386352.814413637</v>
      </c>
      <c r="W105" s="5">
        <v>-42112.384498305095</v>
      </c>
      <c r="X105" s="5">
        <f t="shared" si="338"/>
        <v>-21428465.198911943</v>
      </c>
      <c r="Y105" s="5">
        <v>-42110.30617953711</v>
      </c>
      <c r="Z105" s="5">
        <f t="shared" si="339"/>
        <v>-21470575.505091481</v>
      </c>
      <c r="AA105" s="5">
        <v>-42108.227860769111</v>
      </c>
      <c r="AB105" s="5">
        <f t="shared" si="340"/>
        <v>-21512683.732952248</v>
      </c>
      <c r="AC105" s="5">
        <v>-42106.149542001127</v>
      </c>
      <c r="AD105" s="5">
        <f t="shared" si="341"/>
        <v>-21554789.882494248</v>
      </c>
      <c r="AE105" s="5">
        <v>-42104.071223233135</v>
      </c>
      <c r="AF105" s="5">
        <f t="shared" si="342"/>
        <v>-21596893.953717481</v>
      </c>
      <c r="AG105" s="5">
        <v>-42101.992904465144</v>
      </c>
      <c r="AH105" s="5">
        <f t="shared" si="343"/>
        <v>-21638995.946621947</v>
      </c>
      <c r="AI105" s="5">
        <v>-42099.914585697152</v>
      </c>
      <c r="AJ105" s="5">
        <f t="shared" si="344"/>
        <v>-21681095.861207645</v>
      </c>
      <c r="AK105" s="5">
        <v>-42097.836266929167</v>
      </c>
      <c r="AL105" s="5">
        <f t="shared" si="345"/>
        <v>-21723193.697474573</v>
      </c>
      <c r="AM105" s="5">
        <v>-42095.757948161168</v>
      </c>
      <c r="AN105" s="5">
        <f t="shared" si="346"/>
        <v>-21765289.455422733</v>
      </c>
      <c r="AO105" s="5">
        <v>-42093.679629393184</v>
      </c>
      <c r="AP105" s="5">
        <f t="shared" si="347"/>
        <v>-21807383.135052126</v>
      </c>
      <c r="AQ105" s="5">
        <v>-42091.601310625185</v>
      </c>
      <c r="AR105" s="5">
        <f t="shared" si="348"/>
        <v>-21849474.736362752</v>
      </c>
      <c r="AS105" s="5">
        <v>-42089.522991857208</v>
      </c>
      <c r="AT105" s="5">
        <f t="shared" si="349"/>
        <v>-21891564.25935461</v>
      </c>
      <c r="AU105" s="5">
        <v>-42087.444673089209</v>
      </c>
      <c r="AV105" s="5">
        <f t="shared" si="350"/>
        <v>-21933651.704027697</v>
      </c>
      <c r="AW105" s="5">
        <v>-42085.366354321224</v>
      </c>
      <c r="AX105" s="5">
        <f t="shared" si="351"/>
        <v>-21975737.070382018</v>
      </c>
      <c r="AY105" s="5">
        <v>-42083.288035553225</v>
      </c>
      <c r="AZ105" s="5">
        <f t="shared" si="352"/>
        <v>-22017820.358417571</v>
      </c>
      <c r="BA105" s="5">
        <v>-42081.209716785241</v>
      </c>
      <c r="BB105" s="5">
        <f t="shared" si="353"/>
        <v>-22059901.568134356</v>
      </c>
      <c r="BC105" s="5">
        <v>-42079.131398017249</v>
      </c>
      <c r="BD105" s="5">
        <f t="shared" si="354"/>
        <v>-22101980.699532375</v>
      </c>
      <c r="BE105" s="5">
        <v>-42077.053079249257</v>
      </c>
      <c r="BF105" s="5">
        <f t="shared" si="355"/>
        <v>-22144057.752611622</v>
      </c>
      <c r="BG105" s="5">
        <v>-42074.974760481266</v>
      </c>
      <c r="BH105" s="5">
        <f t="shared" si="356"/>
        <v>-22186132.727372102</v>
      </c>
      <c r="BI105" s="5">
        <v>-42072.896441713281</v>
      </c>
      <c r="BJ105" s="5">
        <f t="shared" si="357"/>
        <v>-22228205.623813815</v>
      </c>
      <c r="BK105" s="5">
        <v>-42070.818122945282</v>
      </c>
      <c r="BL105" s="5">
        <f t="shared" si="358"/>
        <v>-22270276.441936761</v>
      </c>
      <c r="BM105" s="5">
        <v>-42068.739804177298</v>
      </c>
      <c r="BN105" s="5">
        <f t="shared" si="359"/>
        <v>-22312345.18174094</v>
      </c>
      <c r="BO105" s="5">
        <v>-42066.661485409299</v>
      </c>
      <c r="BP105" s="5">
        <f t="shared" si="360"/>
        <v>-22354411.843226347</v>
      </c>
      <c r="BQ105" s="5">
        <v>-42064.583166641321</v>
      </c>
      <c r="BR105" s="5">
        <f t="shared" si="361"/>
        <v>-22396476.426392987</v>
      </c>
      <c r="BS105" s="5">
        <v>-42062.504847873322</v>
      </c>
      <c r="BT105" s="5">
        <f t="shared" si="362"/>
        <v>-22438538.93124086</v>
      </c>
      <c r="BU105" s="5">
        <v>-42060.426529105338</v>
      </c>
      <c r="BV105" s="5">
        <f t="shared" si="363"/>
        <v>-22480599.357769966</v>
      </c>
      <c r="BW105" s="5">
        <v>-42058.348210337339</v>
      </c>
      <c r="BX105" s="5">
        <f t="shared" si="364"/>
        <v>-22522657.705980305</v>
      </c>
      <c r="BY105" s="5">
        <v>-42056.269891569355</v>
      </c>
      <c r="BZ105" s="5">
        <f t="shared" si="365"/>
        <v>-22564713.975871872</v>
      </c>
      <c r="CA105" s="5">
        <v>-42054.191572801363</v>
      </c>
      <c r="CB105" s="5">
        <f t="shared" si="366"/>
        <v>-22606768.167444672</v>
      </c>
      <c r="CC105" s="5">
        <v>-42052.113254033371</v>
      </c>
      <c r="CD105" s="5">
        <f t="shared" si="367"/>
        <v>-22648820.280698705</v>
      </c>
      <c r="CE105" s="5">
        <v>-42050.034935265379</v>
      </c>
      <c r="CF105" s="5">
        <f t="shared" si="368"/>
        <v>-22690870.315633971</v>
      </c>
      <c r="CG105" s="5">
        <v>-42047.956616497388</v>
      </c>
      <c r="CH105" s="5">
        <f t="shared" si="369"/>
        <v>-22732918.27225047</v>
      </c>
      <c r="CI105" s="5">
        <v>-42045.878297729396</v>
      </c>
      <c r="CJ105" s="5">
        <f t="shared" si="370"/>
        <v>-22774964.150548197</v>
      </c>
      <c r="CK105" s="5">
        <v>-42043.799978961411</v>
      </c>
      <c r="CL105" s="5">
        <f t="shared" si="371"/>
        <v>-22817007.950527158</v>
      </c>
      <c r="CM105" s="5">
        <v>-42041.721660193412</v>
      </c>
      <c r="CN105" s="5">
        <f t="shared" si="372"/>
        <v>-22859049.672187351</v>
      </c>
      <c r="CP105" s="138">
        <f t="shared" si="373"/>
        <v>-22101968.056426536</v>
      </c>
      <c r="CQ105" s="138">
        <f t="shared" si="374"/>
        <v>-504787.46791230142</v>
      </c>
      <c r="CR105" s="138">
        <f t="shared" si="375"/>
        <v>-22606755.524338838</v>
      </c>
    </row>
    <row r="106" spans="1:96" s="5" customFormat="1" x14ac:dyDescent="0.2">
      <c r="A106" s="109" t="s">
        <v>80</v>
      </c>
      <c r="B106" s="109" t="str">
        <f t="shared" si="328"/>
        <v>SG-P</v>
      </c>
      <c r="C106" s="8" t="s">
        <v>21</v>
      </c>
      <c r="D106" s="109" t="s">
        <v>115</v>
      </c>
      <c r="E106" s="109" t="s">
        <v>116</v>
      </c>
      <c r="F106" s="109" t="str">
        <f t="shared" si="376"/>
        <v>AINTPSG-P</v>
      </c>
      <c r="G106" s="109" t="str">
        <f t="shared" si="377"/>
        <v>INTPSG-P</v>
      </c>
      <c r="H106" s="5">
        <v>-43130128.820000008</v>
      </c>
      <c r="I106" s="5">
        <v>-218866.26899962858</v>
      </c>
      <c r="J106" s="5">
        <f t="shared" si="331"/>
        <v>-43348995.088999636</v>
      </c>
      <c r="K106" s="5">
        <v>-218856.1879988859</v>
      </c>
      <c r="L106" s="5">
        <f t="shared" si="332"/>
        <v>-43567851.27699852</v>
      </c>
      <c r="M106" s="5">
        <v>-218846.10699814319</v>
      </c>
      <c r="N106" s="5">
        <f t="shared" si="333"/>
        <v>-43786697.383996665</v>
      </c>
      <c r="O106" s="5">
        <v>-218836.02599740049</v>
      </c>
      <c r="P106" s="5">
        <f t="shared" si="334"/>
        <v>-44005533.409994066</v>
      </c>
      <c r="Q106" s="5">
        <v>-218825.94499665784</v>
      </c>
      <c r="R106" s="5">
        <f t="shared" si="335"/>
        <v>-44224359.354990721</v>
      </c>
      <c r="S106" s="5">
        <v>-218815.86399591513</v>
      </c>
      <c r="T106" s="5">
        <f t="shared" si="336"/>
        <v>-44443175.218986638</v>
      </c>
      <c r="U106" s="5">
        <v>-218805.78299517246</v>
      </c>
      <c r="V106" s="5">
        <f t="shared" si="337"/>
        <v>-44661981.00198181</v>
      </c>
      <c r="W106" s="5">
        <v>-218795.70199442975</v>
      </c>
      <c r="X106" s="5">
        <f t="shared" si="338"/>
        <v>-44880776.703976236</v>
      </c>
      <c r="Y106" s="5">
        <v>-218785.6209936871</v>
      </c>
      <c r="Z106" s="5">
        <f t="shared" si="339"/>
        <v>-45099562.324969925</v>
      </c>
      <c r="AA106" s="5">
        <v>-218775.5399929444</v>
      </c>
      <c r="AB106" s="5">
        <f t="shared" si="340"/>
        <v>-45318337.864962868</v>
      </c>
      <c r="AC106" s="5">
        <v>-218765.45899220169</v>
      </c>
      <c r="AD106" s="5">
        <f t="shared" si="341"/>
        <v>-45537103.323955067</v>
      </c>
      <c r="AE106" s="5">
        <v>-218755.37799145901</v>
      </c>
      <c r="AF106" s="5">
        <f t="shared" si="342"/>
        <v>-45755858.701946527</v>
      </c>
      <c r="AG106" s="5">
        <v>-218745.29699071634</v>
      </c>
      <c r="AH106" s="5">
        <f t="shared" si="343"/>
        <v>-45974603.998937242</v>
      </c>
      <c r="AI106" s="5">
        <v>-218735.21598997366</v>
      </c>
      <c r="AJ106" s="5">
        <f t="shared" si="344"/>
        <v>-46193339.214927219</v>
      </c>
      <c r="AK106" s="5">
        <v>-218725.13498923095</v>
      </c>
      <c r="AL106" s="5">
        <f t="shared" si="345"/>
        <v>-46412064.349916451</v>
      </c>
      <c r="AM106" s="5">
        <v>-218715.05398848825</v>
      </c>
      <c r="AN106" s="5">
        <f t="shared" si="346"/>
        <v>-46630779.403904937</v>
      </c>
      <c r="AO106" s="5">
        <v>-218704.97298774557</v>
      </c>
      <c r="AP106" s="5">
        <f t="shared" si="347"/>
        <v>-46849484.376892686</v>
      </c>
      <c r="AQ106" s="5">
        <v>-218694.89198700289</v>
      </c>
      <c r="AR106" s="5">
        <f t="shared" si="348"/>
        <v>-47068179.268879689</v>
      </c>
      <c r="AS106" s="5">
        <v>-218684.81098626021</v>
      </c>
      <c r="AT106" s="5">
        <f t="shared" si="349"/>
        <v>-47286864.079865947</v>
      </c>
      <c r="AU106" s="5">
        <v>-218674.72998551751</v>
      </c>
      <c r="AV106" s="5">
        <f t="shared" si="350"/>
        <v>-47505538.809851468</v>
      </c>
      <c r="AW106" s="5">
        <v>-218664.6489847748</v>
      </c>
      <c r="AX106" s="5">
        <f t="shared" si="351"/>
        <v>-47724203.458836243</v>
      </c>
      <c r="AY106" s="5">
        <v>-218654.56798403215</v>
      </c>
      <c r="AZ106" s="5">
        <f t="shared" si="352"/>
        <v>-47942858.026820272</v>
      </c>
      <c r="BA106" s="5">
        <v>-218644.48698328945</v>
      </c>
      <c r="BB106" s="5">
        <f t="shared" si="353"/>
        <v>-48161502.513803564</v>
      </c>
      <c r="BC106" s="5">
        <v>-218634.40598254677</v>
      </c>
      <c r="BD106" s="5">
        <f t="shared" si="354"/>
        <v>-48380136.919786111</v>
      </c>
      <c r="BE106" s="5">
        <v>-218624.32498180406</v>
      </c>
      <c r="BF106" s="5">
        <f t="shared" si="355"/>
        <v>-48598761.244767912</v>
      </c>
      <c r="BG106" s="5">
        <v>-218614.24398106142</v>
      </c>
      <c r="BH106" s="5">
        <f t="shared" si="356"/>
        <v>-48817375.488748975</v>
      </c>
      <c r="BI106" s="5">
        <v>-218604.16298031871</v>
      </c>
      <c r="BJ106" s="5">
        <f t="shared" si="357"/>
        <v>-49035979.651729293</v>
      </c>
      <c r="BK106" s="5">
        <v>-218594.081979576</v>
      </c>
      <c r="BL106" s="5">
        <f t="shared" si="358"/>
        <v>-49254573.733708866</v>
      </c>
      <c r="BM106" s="5">
        <v>-218584.00097883333</v>
      </c>
      <c r="BN106" s="5">
        <f t="shared" si="359"/>
        <v>-49473157.734687701</v>
      </c>
      <c r="BO106" s="5">
        <v>-218573.91997809065</v>
      </c>
      <c r="BP106" s="5">
        <f t="shared" si="360"/>
        <v>-49691731.65466579</v>
      </c>
      <c r="BQ106" s="5">
        <v>-218563.83897734797</v>
      </c>
      <c r="BR106" s="5">
        <f t="shared" si="361"/>
        <v>-49910295.493643135</v>
      </c>
      <c r="BS106" s="5">
        <v>-218553.75797660527</v>
      </c>
      <c r="BT106" s="5">
        <f t="shared" si="362"/>
        <v>-50128849.251619741</v>
      </c>
      <c r="BU106" s="5">
        <v>-218543.67697586256</v>
      </c>
      <c r="BV106" s="5">
        <f t="shared" si="363"/>
        <v>-50347392.928595603</v>
      </c>
      <c r="BW106" s="5">
        <v>-218533.59597511988</v>
      </c>
      <c r="BX106" s="5">
        <f t="shared" si="364"/>
        <v>-50565926.524570726</v>
      </c>
      <c r="BY106" s="5">
        <v>-218523.51497437721</v>
      </c>
      <c r="BZ106" s="5">
        <f t="shared" si="365"/>
        <v>-50784450.039545104</v>
      </c>
      <c r="CA106" s="5">
        <v>-218513.43397363453</v>
      </c>
      <c r="CB106" s="5">
        <f t="shared" si="366"/>
        <v>-51002963.473518737</v>
      </c>
      <c r="CC106" s="5">
        <v>-218503.35297289182</v>
      </c>
      <c r="CD106" s="5">
        <f t="shared" si="367"/>
        <v>-51221466.826491632</v>
      </c>
      <c r="CE106" s="5">
        <v>-218493.27197214912</v>
      </c>
      <c r="CF106" s="5">
        <f t="shared" si="368"/>
        <v>-51439960.098463781</v>
      </c>
      <c r="CG106" s="5">
        <v>-218483.19097140647</v>
      </c>
      <c r="CH106" s="5">
        <f t="shared" si="369"/>
        <v>-51658443.289435185</v>
      </c>
      <c r="CI106" s="5">
        <v>-218473.10997066376</v>
      </c>
      <c r="CJ106" s="5">
        <f t="shared" si="370"/>
        <v>-51876916.399405852</v>
      </c>
      <c r="CK106" s="5">
        <v>-218463.02896992108</v>
      </c>
      <c r="CL106" s="5">
        <f t="shared" si="371"/>
        <v>-52095379.428375773</v>
      </c>
      <c r="CM106" s="5">
        <v>-218452.94796917838</v>
      </c>
      <c r="CN106" s="5">
        <f t="shared" si="372"/>
        <v>-52313832.376344949</v>
      </c>
      <c r="CP106" s="138">
        <f t="shared" si="373"/>
        <v>-48380075.593698256</v>
      </c>
      <c r="CQ106" s="138">
        <f t="shared" si="374"/>
        <v>-2622826.5537326187</v>
      </c>
      <c r="CR106" s="138">
        <f t="shared" si="375"/>
        <v>-51002902.147430874</v>
      </c>
    </row>
    <row r="107" spans="1:96" s="5" customFormat="1" x14ac:dyDescent="0.2">
      <c r="A107" s="109" t="s">
        <v>76</v>
      </c>
      <c r="B107" s="109" t="str">
        <f t="shared" si="328"/>
        <v>CAGE</v>
      </c>
      <c r="C107" s="8" t="s">
        <v>14</v>
      </c>
      <c r="D107" s="109" t="s">
        <v>115</v>
      </c>
      <c r="E107" s="109" t="s">
        <v>120</v>
      </c>
      <c r="F107" s="109" t="str">
        <f t="shared" si="376"/>
        <v>AINTPHCAGE</v>
      </c>
      <c r="G107" s="109" t="str">
        <f t="shared" si="377"/>
        <v>INTPHCAGE</v>
      </c>
      <c r="H107" s="5">
        <v>0</v>
      </c>
      <c r="I107" s="5">
        <v>0</v>
      </c>
      <c r="J107" s="5">
        <f t="shared" si="331"/>
        <v>0</v>
      </c>
      <c r="K107" s="5">
        <v>0</v>
      </c>
      <c r="L107" s="5">
        <f t="shared" si="332"/>
        <v>0</v>
      </c>
      <c r="M107" s="5">
        <v>0</v>
      </c>
      <c r="N107" s="5">
        <f t="shared" si="333"/>
        <v>0</v>
      </c>
      <c r="O107" s="5">
        <v>0</v>
      </c>
      <c r="P107" s="5">
        <f t="shared" si="334"/>
        <v>0</v>
      </c>
      <c r="Q107" s="5">
        <v>0</v>
      </c>
      <c r="R107" s="5">
        <f t="shared" si="335"/>
        <v>0</v>
      </c>
      <c r="S107" s="5">
        <v>0</v>
      </c>
      <c r="T107" s="5">
        <f t="shared" si="336"/>
        <v>0</v>
      </c>
      <c r="U107" s="5">
        <v>0</v>
      </c>
      <c r="V107" s="5">
        <f t="shared" si="337"/>
        <v>0</v>
      </c>
      <c r="W107" s="5">
        <v>0</v>
      </c>
      <c r="X107" s="5">
        <f t="shared" si="338"/>
        <v>0</v>
      </c>
      <c r="Y107" s="5">
        <v>0</v>
      </c>
      <c r="Z107" s="5">
        <f t="shared" si="339"/>
        <v>0</v>
      </c>
      <c r="AA107" s="5">
        <v>0</v>
      </c>
      <c r="AB107" s="5">
        <f t="shared" si="340"/>
        <v>0</v>
      </c>
      <c r="AC107" s="5">
        <v>0</v>
      </c>
      <c r="AD107" s="5">
        <f t="shared" si="341"/>
        <v>0</v>
      </c>
      <c r="AE107" s="5">
        <v>0</v>
      </c>
      <c r="AF107" s="5">
        <f t="shared" si="342"/>
        <v>0</v>
      </c>
      <c r="AG107" s="5">
        <v>0</v>
      </c>
      <c r="AH107" s="5">
        <f t="shared" si="343"/>
        <v>0</v>
      </c>
      <c r="AI107" s="5">
        <v>0</v>
      </c>
      <c r="AJ107" s="5">
        <f t="shared" si="344"/>
        <v>0</v>
      </c>
      <c r="AK107" s="5">
        <v>0</v>
      </c>
      <c r="AL107" s="5">
        <f t="shared" si="345"/>
        <v>0</v>
      </c>
      <c r="AM107" s="5">
        <v>0</v>
      </c>
      <c r="AN107" s="5">
        <f t="shared" si="346"/>
        <v>0</v>
      </c>
      <c r="AO107" s="5">
        <v>0</v>
      </c>
      <c r="AP107" s="5">
        <f t="shared" si="347"/>
        <v>0</v>
      </c>
      <c r="AQ107" s="5">
        <v>0</v>
      </c>
      <c r="AR107" s="5">
        <f t="shared" si="348"/>
        <v>0</v>
      </c>
      <c r="AS107" s="5">
        <v>0</v>
      </c>
      <c r="AT107" s="5">
        <f t="shared" si="349"/>
        <v>0</v>
      </c>
      <c r="AU107" s="5">
        <v>0</v>
      </c>
      <c r="AV107" s="5">
        <f t="shared" si="350"/>
        <v>0</v>
      </c>
      <c r="AW107" s="5">
        <v>0</v>
      </c>
      <c r="AX107" s="5">
        <f t="shared" si="351"/>
        <v>0</v>
      </c>
      <c r="AY107" s="5">
        <v>0</v>
      </c>
      <c r="AZ107" s="5">
        <f t="shared" si="352"/>
        <v>0</v>
      </c>
      <c r="BA107" s="5">
        <v>0</v>
      </c>
      <c r="BB107" s="5">
        <f t="shared" si="353"/>
        <v>0</v>
      </c>
      <c r="BC107" s="5">
        <v>0</v>
      </c>
      <c r="BD107" s="5">
        <f t="shared" si="354"/>
        <v>0</v>
      </c>
      <c r="BE107" s="5">
        <v>0</v>
      </c>
      <c r="BF107" s="5">
        <f t="shared" si="355"/>
        <v>0</v>
      </c>
      <c r="BG107" s="5">
        <v>0</v>
      </c>
      <c r="BH107" s="5">
        <f t="shared" si="356"/>
        <v>0</v>
      </c>
      <c r="BI107" s="5">
        <v>0</v>
      </c>
      <c r="BJ107" s="5">
        <f t="shared" si="357"/>
        <v>0</v>
      </c>
      <c r="BK107" s="5">
        <v>0</v>
      </c>
      <c r="BL107" s="5">
        <f t="shared" si="358"/>
        <v>0</v>
      </c>
      <c r="BM107" s="5">
        <v>0</v>
      </c>
      <c r="BN107" s="5">
        <f t="shared" si="359"/>
        <v>0</v>
      </c>
      <c r="BO107" s="5">
        <v>0</v>
      </c>
      <c r="BP107" s="5">
        <f t="shared" si="360"/>
        <v>0</v>
      </c>
      <c r="BQ107" s="5">
        <v>0</v>
      </c>
      <c r="BR107" s="5">
        <f t="shared" si="361"/>
        <v>0</v>
      </c>
      <c r="BS107" s="5">
        <v>0</v>
      </c>
      <c r="BT107" s="5">
        <f t="shared" si="362"/>
        <v>0</v>
      </c>
      <c r="BU107" s="5">
        <v>0</v>
      </c>
      <c r="BV107" s="5">
        <f t="shared" si="363"/>
        <v>0</v>
      </c>
      <c r="BW107" s="5">
        <v>0</v>
      </c>
      <c r="BX107" s="5">
        <f t="shared" si="364"/>
        <v>0</v>
      </c>
      <c r="BY107" s="5">
        <v>0</v>
      </c>
      <c r="BZ107" s="5">
        <f t="shared" si="365"/>
        <v>0</v>
      </c>
      <c r="CA107" s="5">
        <v>0</v>
      </c>
      <c r="CB107" s="5">
        <f t="shared" si="366"/>
        <v>0</v>
      </c>
      <c r="CC107" s="5">
        <v>0</v>
      </c>
      <c r="CD107" s="5">
        <f t="shared" si="367"/>
        <v>0</v>
      </c>
      <c r="CE107" s="5">
        <v>0</v>
      </c>
      <c r="CF107" s="5">
        <f t="shared" si="368"/>
        <v>0</v>
      </c>
      <c r="CG107" s="5">
        <v>0</v>
      </c>
      <c r="CH107" s="5">
        <f t="shared" si="369"/>
        <v>0</v>
      </c>
      <c r="CI107" s="5">
        <v>0</v>
      </c>
      <c r="CJ107" s="5">
        <f t="shared" si="370"/>
        <v>0</v>
      </c>
      <c r="CK107" s="5">
        <v>0</v>
      </c>
      <c r="CL107" s="5">
        <f t="shared" si="371"/>
        <v>0</v>
      </c>
      <c r="CM107" s="5">
        <v>0</v>
      </c>
      <c r="CN107" s="5">
        <f t="shared" si="372"/>
        <v>0</v>
      </c>
      <c r="CP107" s="138">
        <f t="shared" si="373"/>
        <v>0</v>
      </c>
      <c r="CQ107" s="138">
        <f t="shared" si="374"/>
        <v>0</v>
      </c>
      <c r="CR107" s="138">
        <f t="shared" si="375"/>
        <v>0</v>
      </c>
    </row>
    <row r="108" spans="1:96" s="5" customFormat="1" hidden="1" x14ac:dyDescent="0.2">
      <c r="A108" s="109"/>
      <c r="B108" s="109"/>
      <c r="C108" s="8"/>
      <c r="D108" s="109"/>
      <c r="E108" s="109"/>
      <c r="F108" s="109"/>
      <c r="G108" s="109"/>
      <c r="CP108" s="138"/>
      <c r="CQ108" s="138"/>
      <c r="CR108" s="138"/>
    </row>
    <row r="109" spans="1:96" s="5" customFormat="1" hidden="1" x14ac:dyDescent="0.2">
      <c r="A109" s="109"/>
      <c r="B109" s="109"/>
      <c r="C109" s="8"/>
      <c r="D109" s="109"/>
      <c r="E109" s="109"/>
      <c r="F109" s="109"/>
      <c r="G109" s="109"/>
      <c r="CP109" s="138"/>
      <c r="CQ109" s="138"/>
      <c r="CR109" s="138"/>
    </row>
    <row r="110" spans="1:96" s="5" customFormat="1" hidden="1" x14ac:dyDescent="0.2">
      <c r="A110" s="109"/>
      <c r="B110" s="109"/>
      <c r="C110" s="8"/>
      <c r="D110" s="109"/>
      <c r="E110" s="109"/>
      <c r="F110" s="109"/>
      <c r="G110" s="109"/>
      <c r="CP110" s="138"/>
      <c r="CQ110" s="138"/>
      <c r="CR110" s="138"/>
    </row>
    <row r="111" spans="1:96" s="5" customFormat="1" hidden="1" x14ac:dyDescent="0.2">
      <c r="A111" s="109"/>
      <c r="B111" s="109"/>
      <c r="C111" s="8"/>
      <c r="D111" s="109"/>
      <c r="E111" s="109"/>
      <c r="F111" s="109"/>
      <c r="G111" s="109"/>
      <c r="CP111" s="138"/>
      <c r="CQ111" s="138"/>
      <c r="CR111" s="138"/>
    </row>
    <row r="112" spans="1:96" s="5" customFormat="1" hidden="1" x14ac:dyDescent="0.2">
      <c r="A112" s="109"/>
      <c r="B112" s="109"/>
      <c r="C112" s="8"/>
      <c r="D112" s="109"/>
      <c r="E112" s="109"/>
      <c r="F112" s="109"/>
      <c r="G112" s="109"/>
      <c r="CP112" s="138"/>
      <c r="CQ112" s="138"/>
      <c r="CR112" s="138"/>
    </row>
    <row r="113" spans="1:96" s="5" customFormat="1" hidden="1" x14ac:dyDescent="0.2">
      <c r="A113" s="109"/>
      <c r="B113" s="109"/>
      <c r="C113" s="8"/>
      <c r="D113" s="109"/>
      <c r="E113" s="109"/>
      <c r="F113" s="109"/>
      <c r="G113" s="109"/>
      <c r="CP113" s="138"/>
      <c r="CQ113" s="138"/>
      <c r="CR113" s="138"/>
    </row>
    <row r="114" spans="1:96" s="5" customFormat="1" hidden="1" x14ac:dyDescent="0.2">
      <c r="A114" s="109"/>
      <c r="B114" s="109"/>
      <c r="C114" s="8"/>
      <c r="D114" s="109"/>
      <c r="E114" s="109"/>
      <c r="F114" s="109"/>
      <c r="G114" s="109"/>
      <c r="CP114" s="138"/>
      <c r="CQ114" s="138"/>
      <c r="CR114" s="138"/>
    </row>
    <row r="115" spans="1:96" s="5" customFormat="1" x14ac:dyDescent="0.2">
      <c r="A115" s="109" t="s">
        <v>109</v>
      </c>
      <c r="B115" s="109" t="str">
        <f t="shared" si="328"/>
        <v>SO</v>
      </c>
      <c r="C115" s="8" t="s">
        <v>42</v>
      </c>
      <c r="D115" s="109" t="s">
        <v>115</v>
      </c>
      <c r="E115" s="109" t="s">
        <v>116</v>
      </c>
      <c r="F115" s="109" t="str">
        <f t="shared" si="376"/>
        <v>AINTPSO</v>
      </c>
      <c r="G115" s="109" t="str">
        <f t="shared" si="377"/>
        <v>INTPSO</v>
      </c>
      <c r="H115" s="5">
        <v>-336336575.38</v>
      </c>
      <c r="I115" s="5">
        <v>-2153844.0834820829</v>
      </c>
      <c r="J115" s="5">
        <f t="shared" si="331"/>
        <v>-338490419.46348208</v>
      </c>
      <c r="K115" s="5">
        <v>-2231316.9050912466</v>
      </c>
      <c r="L115" s="5">
        <f t="shared" si="332"/>
        <v>-340721736.36857331</v>
      </c>
      <c r="M115" s="5">
        <v>-2284664.7938417196</v>
      </c>
      <c r="N115" s="5">
        <f t="shared" si="333"/>
        <v>-343006401.16241503</v>
      </c>
      <c r="O115" s="5">
        <v>-2310045.5825273851</v>
      </c>
      <c r="P115" s="5">
        <f t="shared" si="334"/>
        <v>-345316446.74494243</v>
      </c>
      <c r="Q115" s="5">
        <v>-2321930.3641016539</v>
      </c>
      <c r="R115" s="5">
        <f t="shared" si="335"/>
        <v>-347638377.10904408</v>
      </c>
      <c r="S115" s="5">
        <v>-2325485.7624515686</v>
      </c>
      <c r="T115" s="5">
        <f t="shared" si="336"/>
        <v>-349963862.87149566</v>
      </c>
      <c r="U115" s="5">
        <v>-2322126.2185694836</v>
      </c>
      <c r="V115" s="5">
        <f t="shared" si="337"/>
        <v>-352285989.09006512</v>
      </c>
      <c r="W115" s="5">
        <v>-2326768.4383601462</v>
      </c>
      <c r="X115" s="5">
        <f t="shared" si="338"/>
        <v>-354612757.52842528</v>
      </c>
      <c r="Y115" s="5">
        <v>-2350514.3930472219</v>
      </c>
      <c r="Z115" s="5">
        <f t="shared" si="339"/>
        <v>-356963271.92147249</v>
      </c>
      <c r="AA115" s="5">
        <v>-2376386.8319325093</v>
      </c>
      <c r="AB115" s="5">
        <f t="shared" si="340"/>
        <v>-359339658.75340497</v>
      </c>
      <c r="AC115" s="5">
        <v>-2388158.8758411705</v>
      </c>
      <c r="AD115" s="5">
        <f t="shared" si="341"/>
        <v>-361727817.62924612</v>
      </c>
      <c r="AE115" s="5">
        <v>-2411453.1189303454</v>
      </c>
      <c r="AF115" s="5">
        <f t="shared" si="342"/>
        <v>-364139270.74817646</v>
      </c>
      <c r="AG115" s="5">
        <v>-2453876.7665676959</v>
      </c>
      <c r="AH115" s="5">
        <f t="shared" si="343"/>
        <v>-366593147.51474416</v>
      </c>
      <c r="AI115" s="5">
        <v>-2483793.6084788851</v>
      </c>
      <c r="AJ115" s="5">
        <f t="shared" si="344"/>
        <v>-369076941.12322307</v>
      </c>
      <c r="AK115" s="5">
        <v>-2497586.0002346057</v>
      </c>
      <c r="AL115" s="5">
        <f t="shared" si="345"/>
        <v>-371574527.12345767</v>
      </c>
      <c r="AM115" s="5">
        <v>-2511331.1786336489</v>
      </c>
      <c r="AN115" s="5">
        <f t="shared" si="346"/>
        <v>-374085858.3020913</v>
      </c>
      <c r="AO115" s="5">
        <v>-2523034.5965545904</v>
      </c>
      <c r="AP115" s="5">
        <f t="shared" si="347"/>
        <v>-376608892.89864588</v>
      </c>
      <c r="AQ115" s="5">
        <v>-2574082.5795043744</v>
      </c>
      <c r="AR115" s="5">
        <f t="shared" si="348"/>
        <v>-379182975.47815025</v>
      </c>
      <c r="AS115" s="5">
        <v>-2628479.5581342643</v>
      </c>
      <c r="AT115" s="5">
        <f t="shared" si="349"/>
        <v>-381811455.03628451</v>
      </c>
      <c r="AU115" s="5">
        <v>-2644400.7159845121</v>
      </c>
      <c r="AV115" s="5">
        <f t="shared" si="350"/>
        <v>-384455855.75226903</v>
      </c>
      <c r="AW115" s="5">
        <v>-2682535.999080088</v>
      </c>
      <c r="AX115" s="5">
        <f t="shared" si="351"/>
        <v>-387138391.75134909</v>
      </c>
      <c r="AY115" s="5">
        <v>-2721527.6106595257</v>
      </c>
      <c r="AZ115" s="5">
        <f t="shared" si="352"/>
        <v>-389859919.36200863</v>
      </c>
      <c r="BA115" s="5">
        <v>-2731111.565621539</v>
      </c>
      <c r="BB115" s="5">
        <f t="shared" si="353"/>
        <v>-392591030.92763019</v>
      </c>
      <c r="BC115" s="5">
        <v>-2749835.7553279642</v>
      </c>
      <c r="BD115" s="5">
        <f t="shared" si="354"/>
        <v>-395340866.68295813</v>
      </c>
      <c r="BE115" s="5">
        <v>-2769322.8337107133</v>
      </c>
      <c r="BF115" s="5">
        <f t="shared" si="355"/>
        <v>-398110189.51666886</v>
      </c>
      <c r="BG115" s="5">
        <v>-2782646.2245614994</v>
      </c>
      <c r="BH115" s="5">
        <f t="shared" si="356"/>
        <v>-400892835.74123037</v>
      </c>
      <c r="BI115" s="5">
        <v>-2800187.9706026139</v>
      </c>
      <c r="BJ115" s="5">
        <f t="shared" si="357"/>
        <v>-403693023.711833</v>
      </c>
      <c r="BK115" s="5">
        <v>-2810212.4756275043</v>
      </c>
      <c r="BL115" s="5">
        <f t="shared" si="358"/>
        <v>-406503236.18746048</v>
      </c>
      <c r="BM115" s="5">
        <v>-2820818.7225583941</v>
      </c>
      <c r="BN115" s="5">
        <f t="shared" si="359"/>
        <v>-409324054.91001886</v>
      </c>
      <c r="BO115" s="5">
        <v>-2845300.3358955225</v>
      </c>
      <c r="BP115" s="5">
        <f t="shared" si="360"/>
        <v>-412169355.2459144</v>
      </c>
      <c r="BQ115" s="5">
        <v>-2872964.7975039603</v>
      </c>
      <c r="BR115" s="5">
        <f t="shared" si="361"/>
        <v>-415042320.04341835</v>
      </c>
      <c r="BS115" s="5">
        <v>-2888072.5218946012</v>
      </c>
      <c r="BT115" s="5">
        <f t="shared" si="362"/>
        <v>-417930392.56531292</v>
      </c>
      <c r="BU115" s="5">
        <v>-2897033.4791267738</v>
      </c>
      <c r="BV115" s="5">
        <f t="shared" si="363"/>
        <v>-420827426.04443967</v>
      </c>
      <c r="BW115" s="5">
        <v>-2905702.2284817798</v>
      </c>
      <c r="BX115" s="5">
        <f t="shared" si="364"/>
        <v>-423733128.27292144</v>
      </c>
      <c r="BY115" s="5">
        <v>-2910452.3233928652</v>
      </c>
      <c r="BZ115" s="5">
        <f t="shared" si="365"/>
        <v>-426643580.59631431</v>
      </c>
      <c r="CA115" s="5">
        <v>-2922849.6848467719</v>
      </c>
      <c r="CB115" s="5">
        <f t="shared" si="366"/>
        <v>-429566430.28116107</v>
      </c>
      <c r="CC115" s="5">
        <v>-2937509.0016773809</v>
      </c>
      <c r="CD115" s="5">
        <f t="shared" si="367"/>
        <v>-432503939.28283846</v>
      </c>
      <c r="CE115" s="5">
        <v>-2941427.937041726</v>
      </c>
      <c r="CF115" s="5">
        <f t="shared" si="368"/>
        <v>-435445367.21988016</v>
      </c>
      <c r="CG115" s="5">
        <v>-3371871.5025092904</v>
      </c>
      <c r="CH115" s="5">
        <f t="shared" si="369"/>
        <v>-438817238.72238946</v>
      </c>
      <c r="CI115" s="5">
        <v>-3801839.0115234414</v>
      </c>
      <c r="CJ115" s="5">
        <f t="shared" si="370"/>
        <v>-442619077.73391289</v>
      </c>
      <c r="CK115" s="5">
        <v>-3805880.6778334696</v>
      </c>
      <c r="CL115" s="5">
        <f t="shared" si="371"/>
        <v>-446424958.41174638</v>
      </c>
      <c r="CM115" s="5">
        <v>-3916376.498233554</v>
      </c>
      <c r="CN115" s="5">
        <f t="shared" si="372"/>
        <v>-450341334.90997994</v>
      </c>
      <c r="CP115" s="138">
        <f t="shared" si="373"/>
        <v>-395449752.07847857</v>
      </c>
      <c r="CQ115" s="138">
        <f t="shared" si="374"/>
        <v>-34617681.609211683</v>
      </c>
      <c r="CR115" s="138">
        <f t="shared" si="375"/>
        <v>-430067433.68769026</v>
      </c>
    </row>
    <row r="116" spans="1:96" s="5" customFormat="1" x14ac:dyDescent="0.2">
      <c r="A116" s="109" t="s">
        <v>103</v>
      </c>
      <c r="B116" s="109" t="str">
        <f t="shared" si="328"/>
        <v>UT</v>
      </c>
      <c r="C116" s="8" t="s">
        <v>34</v>
      </c>
      <c r="D116" s="109" t="s">
        <v>115</v>
      </c>
      <c r="E116" s="109" t="s">
        <v>116</v>
      </c>
      <c r="F116" s="109" t="str">
        <f t="shared" si="376"/>
        <v>AINTPUT</v>
      </c>
      <c r="G116" s="109" t="str">
        <f t="shared" si="377"/>
        <v>INTPUT</v>
      </c>
      <c r="H116" s="5">
        <v>31952633.34</v>
      </c>
      <c r="I116" s="5">
        <v>-2288.9252520516729</v>
      </c>
      <c r="J116" s="5">
        <f t="shared" si="331"/>
        <v>31950344.41474795</v>
      </c>
      <c r="K116" s="5">
        <v>-2289.0154228216838</v>
      </c>
      <c r="L116" s="5">
        <f t="shared" si="332"/>
        <v>31948055.399325129</v>
      </c>
      <c r="M116" s="5">
        <v>-2289.1055935916952</v>
      </c>
      <c r="N116" s="5">
        <f t="shared" si="333"/>
        <v>31945766.293731537</v>
      </c>
      <c r="O116" s="5">
        <v>-2194.946581736318</v>
      </c>
      <c r="P116" s="5">
        <f t="shared" si="334"/>
        <v>31943571.347149801</v>
      </c>
      <c r="Q116" s="5">
        <v>-2100.7875698809416</v>
      </c>
      <c r="R116" s="5">
        <f t="shared" si="335"/>
        <v>31941470.55957992</v>
      </c>
      <c r="S116" s="5">
        <v>-2100.8777406509525</v>
      </c>
      <c r="T116" s="5">
        <f t="shared" si="336"/>
        <v>31939369.681839269</v>
      </c>
      <c r="U116" s="5">
        <v>-2100.9679114209634</v>
      </c>
      <c r="V116" s="5">
        <f t="shared" si="337"/>
        <v>31937268.713927846</v>
      </c>
      <c r="W116" s="5">
        <v>-2101.0580821909748</v>
      </c>
      <c r="X116" s="5">
        <f t="shared" si="338"/>
        <v>31935167.655845657</v>
      </c>
      <c r="Y116" s="5">
        <v>-2101.1482529609857</v>
      </c>
      <c r="Z116" s="5">
        <f t="shared" si="339"/>
        <v>31933066.507592697</v>
      </c>
      <c r="AA116" s="5">
        <v>-2101.2384237309966</v>
      </c>
      <c r="AB116" s="5">
        <f t="shared" si="340"/>
        <v>31930965.269168966</v>
      </c>
      <c r="AC116" s="5">
        <v>-2101.328594501008</v>
      </c>
      <c r="AD116" s="5">
        <f t="shared" si="341"/>
        <v>31928863.940574463</v>
      </c>
      <c r="AE116" s="5">
        <v>-2101.4187652710189</v>
      </c>
      <c r="AF116" s="5">
        <f t="shared" si="342"/>
        <v>31926762.521809194</v>
      </c>
      <c r="AG116" s="5">
        <v>-2101.5089360410293</v>
      </c>
      <c r="AH116" s="5">
        <f t="shared" si="343"/>
        <v>31924661.012873154</v>
      </c>
      <c r="AI116" s="5">
        <v>-2101.5991068110402</v>
      </c>
      <c r="AJ116" s="5">
        <f t="shared" si="344"/>
        <v>31922559.413766343</v>
      </c>
      <c r="AK116" s="5">
        <v>-2101.6892775810516</v>
      </c>
      <c r="AL116" s="5">
        <f t="shared" si="345"/>
        <v>31920457.724488761</v>
      </c>
      <c r="AM116" s="5">
        <v>-2101.7794483510625</v>
      </c>
      <c r="AN116" s="5">
        <f t="shared" si="346"/>
        <v>31918355.945040409</v>
      </c>
      <c r="AO116" s="5">
        <v>-2101.8696191210734</v>
      </c>
      <c r="AP116" s="5">
        <f t="shared" si="347"/>
        <v>31916254.075421289</v>
      </c>
      <c r="AQ116" s="5">
        <v>-2101.9597898910847</v>
      </c>
      <c r="AR116" s="5">
        <f t="shared" si="348"/>
        <v>31914152.115631398</v>
      </c>
      <c r="AS116" s="5">
        <v>-2102.0499606610956</v>
      </c>
      <c r="AT116" s="5">
        <f t="shared" si="349"/>
        <v>31912050.065670736</v>
      </c>
      <c r="AU116" s="5">
        <v>-2102.1401314311065</v>
      </c>
      <c r="AV116" s="5">
        <f t="shared" si="350"/>
        <v>31909947.925539304</v>
      </c>
      <c r="AW116" s="5">
        <v>-2102.2303022011179</v>
      </c>
      <c r="AX116" s="5">
        <f t="shared" si="351"/>
        <v>31907845.695237104</v>
      </c>
      <c r="AY116" s="5">
        <v>-2102.3204729711288</v>
      </c>
      <c r="AZ116" s="5">
        <f t="shared" si="352"/>
        <v>31905743.374764133</v>
      </c>
      <c r="BA116" s="5">
        <v>-2102.4106437411397</v>
      </c>
      <c r="BB116" s="5">
        <f t="shared" si="353"/>
        <v>31903640.964120392</v>
      </c>
      <c r="BC116" s="5">
        <v>-2102.500814511151</v>
      </c>
      <c r="BD116" s="5">
        <f t="shared" si="354"/>
        <v>31901538.463305879</v>
      </c>
      <c r="BE116" s="5">
        <v>-2102.5909852811615</v>
      </c>
      <c r="BF116" s="5">
        <f t="shared" si="355"/>
        <v>31899435.8723206</v>
      </c>
      <c r="BG116" s="5">
        <v>-2102.6811560511724</v>
      </c>
      <c r="BH116" s="5">
        <f t="shared" si="356"/>
        <v>31897333.191164549</v>
      </c>
      <c r="BI116" s="5">
        <v>-2102.7713268211833</v>
      </c>
      <c r="BJ116" s="5">
        <f t="shared" si="357"/>
        <v>31895230.419837728</v>
      </c>
      <c r="BK116" s="5">
        <v>-2102.8614975911946</v>
      </c>
      <c r="BL116" s="5">
        <f t="shared" si="358"/>
        <v>31893127.558340136</v>
      </c>
      <c r="BM116" s="5">
        <v>-2102.9516683612055</v>
      </c>
      <c r="BN116" s="5">
        <f t="shared" si="359"/>
        <v>31891024.606671773</v>
      </c>
      <c r="BO116" s="5">
        <v>-2103.0418391312164</v>
      </c>
      <c r="BP116" s="5">
        <f t="shared" si="360"/>
        <v>31888921.564832643</v>
      </c>
      <c r="BQ116" s="5">
        <v>-2103.1320099012278</v>
      </c>
      <c r="BR116" s="5">
        <f t="shared" si="361"/>
        <v>31886818.432822742</v>
      </c>
      <c r="BS116" s="5">
        <v>-2103.2221806712387</v>
      </c>
      <c r="BT116" s="5">
        <f t="shared" si="362"/>
        <v>31884715.21064207</v>
      </c>
      <c r="BU116" s="5">
        <v>-2103.3123514412496</v>
      </c>
      <c r="BV116" s="5">
        <f t="shared" si="363"/>
        <v>31882611.898290627</v>
      </c>
      <c r="BW116" s="5">
        <v>-2103.4025222112609</v>
      </c>
      <c r="BX116" s="5">
        <f t="shared" si="364"/>
        <v>31880508.495768417</v>
      </c>
      <c r="BY116" s="5">
        <v>-2103.4926929812718</v>
      </c>
      <c r="BZ116" s="5">
        <f t="shared" si="365"/>
        <v>31878405.003075436</v>
      </c>
      <c r="CA116" s="5">
        <v>-2103.5828637512823</v>
      </c>
      <c r="CB116" s="5">
        <f t="shared" si="366"/>
        <v>31876301.420211684</v>
      </c>
      <c r="CC116" s="5">
        <v>-2103.6730345212932</v>
      </c>
      <c r="CD116" s="5">
        <f t="shared" si="367"/>
        <v>31874197.747177161</v>
      </c>
      <c r="CE116" s="5">
        <v>-2103.7632052913045</v>
      </c>
      <c r="CF116" s="5">
        <f t="shared" si="368"/>
        <v>31872093.983971871</v>
      </c>
      <c r="CG116" s="5">
        <v>-2103.8533760613154</v>
      </c>
      <c r="CH116" s="5">
        <f t="shared" si="369"/>
        <v>31869990.130595811</v>
      </c>
      <c r="CI116" s="5">
        <v>-2103.9435468313263</v>
      </c>
      <c r="CJ116" s="5">
        <f t="shared" si="370"/>
        <v>31867886.187048979</v>
      </c>
      <c r="CK116" s="5">
        <v>-2104.0337176013377</v>
      </c>
      <c r="CL116" s="5">
        <f t="shared" si="371"/>
        <v>31865782.153331377</v>
      </c>
      <c r="CM116" s="5">
        <v>-2104.1238883713486</v>
      </c>
      <c r="CN116" s="5">
        <f t="shared" si="372"/>
        <v>31863678.029443007</v>
      </c>
      <c r="CP116" s="138">
        <f t="shared" si="373"/>
        <v>31901537.914767027</v>
      </c>
      <c r="CQ116" s="138">
        <f t="shared" si="374"/>
        <v>-25237.043094199151</v>
      </c>
      <c r="CR116" s="138">
        <f t="shared" si="375"/>
        <v>31876300.871672828</v>
      </c>
    </row>
    <row r="117" spans="1:96" s="5" customFormat="1" x14ac:dyDescent="0.2">
      <c r="A117" s="109" t="s">
        <v>101</v>
      </c>
      <c r="B117" s="109" t="str">
        <f t="shared" si="328"/>
        <v>WA</v>
      </c>
      <c r="C117" s="8" t="s">
        <v>27</v>
      </c>
      <c r="D117" s="109" t="s">
        <v>115</v>
      </c>
      <c r="E117" s="109" t="s">
        <v>116</v>
      </c>
      <c r="F117" s="109" t="str">
        <f t="shared" si="376"/>
        <v>AINTPWA</v>
      </c>
      <c r="G117" s="109" t="str">
        <f t="shared" si="377"/>
        <v>INTPWA</v>
      </c>
      <c r="H117" s="5">
        <v>-13839.95</v>
      </c>
      <c r="I117" s="5">
        <v>-10.389166666666664</v>
      </c>
      <c r="J117" s="5">
        <f t="shared" si="331"/>
        <v>-13850.339166666667</v>
      </c>
      <c r="K117" s="5">
        <v>-10.389166666666664</v>
      </c>
      <c r="L117" s="5">
        <f t="shared" si="332"/>
        <v>-13860.728333333333</v>
      </c>
      <c r="M117" s="5">
        <v>-10.389166666666664</v>
      </c>
      <c r="N117" s="5">
        <f t="shared" si="333"/>
        <v>-13871.117499999998</v>
      </c>
      <c r="O117" s="5">
        <v>-10.389166666666664</v>
      </c>
      <c r="P117" s="5">
        <f t="shared" si="334"/>
        <v>-13881.506666666664</v>
      </c>
      <c r="Q117" s="5">
        <v>-10.389166666666664</v>
      </c>
      <c r="R117" s="5">
        <f t="shared" si="335"/>
        <v>-13891.89583333333</v>
      </c>
      <c r="S117" s="5">
        <v>-10.389166666666664</v>
      </c>
      <c r="T117" s="5">
        <f t="shared" si="336"/>
        <v>-13902.284999999996</v>
      </c>
      <c r="U117" s="5">
        <v>-10.389166666666664</v>
      </c>
      <c r="V117" s="5">
        <f t="shared" si="337"/>
        <v>-13912.674166666662</v>
      </c>
      <c r="W117" s="5">
        <v>-10.389166666666664</v>
      </c>
      <c r="X117" s="5">
        <f t="shared" si="338"/>
        <v>-13923.063333333328</v>
      </c>
      <c r="Y117" s="5">
        <v>-10.389166666666664</v>
      </c>
      <c r="Z117" s="5">
        <f t="shared" si="339"/>
        <v>-13933.452499999994</v>
      </c>
      <c r="AA117" s="5">
        <v>-10.389166666666664</v>
      </c>
      <c r="AB117" s="5">
        <f t="shared" si="340"/>
        <v>-13943.84166666666</v>
      </c>
      <c r="AC117" s="5">
        <v>-10.389166666666664</v>
      </c>
      <c r="AD117" s="5">
        <f t="shared" si="341"/>
        <v>-13954.230833333326</v>
      </c>
      <c r="AE117" s="5">
        <v>-10.389166666666664</v>
      </c>
      <c r="AF117" s="5">
        <f t="shared" si="342"/>
        <v>-13964.619999999992</v>
      </c>
      <c r="AG117" s="5">
        <v>-10.389166666666664</v>
      </c>
      <c r="AH117" s="5">
        <f t="shared" si="343"/>
        <v>-13975.009166666658</v>
      </c>
      <c r="AI117" s="5">
        <v>-10.389166666666664</v>
      </c>
      <c r="AJ117" s="5">
        <f t="shared" si="344"/>
        <v>-13985.398333333324</v>
      </c>
      <c r="AK117" s="5">
        <v>-10.389166666666664</v>
      </c>
      <c r="AL117" s="5">
        <f t="shared" si="345"/>
        <v>-13995.787499999989</v>
      </c>
      <c r="AM117" s="5">
        <v>-10.389166666666664</v>
      </c>
      <c r="AN117" s="5">
        <f t="shared" si="346"/>
        <v>-14006.176666666655</v>
      </c>
      <c r="AO117" s="5">
        <v>-10.389166666666664</v>
      </c>
      <c r="AP117" s="5">
        <f t="shared" si="347"/>
        <v>-14016.565833333321</v>
      </c>
      <c r="AQ117" s="5">
        <v>-10.389166666666664</v>
      </c>
      <c r="AR117" s="5">
        <f t="shared" si="348"/>
        <v>-14026.954999999987</v>
      </c>
      <c r="AS117" s="5">
        <v>-10.389166666666664</v>
      </c>
      <c r="AT117" s="5">
        <f t="shared" si="349"/>
        <v>-14037.344166666653</v>
      </c>
      <c r="AU117" s="5">
        <v>-10.389166666666664</v>
      </c>
      <c r="AV117" s="5">
        <f t="shared" si="350"/>
        <v>-14047.733333333319</v>
      </c>
      <c r="AW117" s="5">
        <v>-10.389166666666664</v>
      </c>
      <c r="AX117" s="5">
        <f t="shared" si="351"/>
        <v>-14058.122499999985</v>
      </c>
      <c r="AY117" s="5">
        <v>-10.389166666666664</v>
      </c>
      <c r="AZ117" s="5">
        <f t="shared" si="352"/>
        <v>-14068.511666666651</v>
      </c>
      <c r="BA117" s="5">
        <v>-10.389166666666664</v>
      </c>
      <c r="BB117" s="5">
        <f t="shared" si="353"/>
        <v>-14078.900833333317</v>
      </c>
      <c r="BC117" s="5">
        <v>-10.389166666666664</v>
      </c>
      <c r="BD117" s="5">
        <f t="shared" si="354"/>
        <v>-14089.289999999983</v>
      </c>
      <c r="BE117" s="5">
        <v>-10.389166666666664</v>
      </c>
      <c r="BF117" s="5">
        <f t="shared" si="355"/>
        <v>-14099.679166666649</v>
      </c>
      <c r="BG117" s="5">
        <v>-10.389166666666664</v>
      </c>
      <c r="BH117" s="5">
        <f t="shared" si="356"/>
        <v>-14110.068333333315</v>
      </c>
      <c r="BI117" s="5">
        <v>-10.389166666666664</v>
      </c>
      <c r="BJ117" s="5">
        <f t="shared" si="357"/>
        <v>-14120.45749999998</v>
      </c>
      <c r="BK117" s="5">
        <v>-10.389166666666664</v>
      </c>
      <c r="BL117" s="5">
        <f t="shared" si="358"/>
        <v>-14130.846666666646</v>
      </c>
      <c r="BM117" s="5">
        <v>-10.389166666666664</v>
      </c>
      <c r="BN117" s="5">
        <f t="shared" si="359"/>
        <v>-14141.235833333312</v>
      </c>
      <c r="BO117" s="5">
        <v>-10.389166666666664</v>
      </c>
      <c r="BP117" s="5">
        <f t="shared" si="360"/>
        <v>-14151.624999999978</v>
      </c>
      <c r="BQ117" s="5">
        <v>-10.389166666666664</v>
      </c>
      <c r="BR117" s="5">
        <f t="shared" si="361"/>
        <v>-14162.014166666644</v>
      </c>
      <c r="BS117" s="5">
        <v>-10.389166666666664</v>
      </c>
      <c r="BT117" s="5">
        <f t="shared" si="362"/>
        <v>-14172.40333333331</v>
      </c>
      <c r="BU117" s="5">
        <v>-10.389166666666664</v>
      </c>
      <c r="BV117" s="5">
        <f t="shared" si="363"/>
        <v>-14182.792499999976</v>
      </c>
      <c r="BW117" s="5">
        <v>-10.389166666666664</v>
      </c>
      <c r="BX117" s="5">
        <f t="shared" si="364"/>
        <v>-14193.181666666642</v>
      </c>
      <c r="BY117" s="5">
        <v>-10.389166666666664</v>
      </c>
      <c r="BZ117" s="5">
        <f t="shared" si="365"/>
        <v>-14203.570833333308</v>
      </c>
      <c r="CA117" s="5">
        <v>-10.389166666666664</v>
      </c>
      <c r="CB117" s="5">
        <f t="shared" si="366"/>
        <v>-14213.959999999974</v>
      </c>
      <c r="CC117" s="5">
        <v>-10.389166666666664</v>
      </c>
      <c r="CD117" s="5">
        <f t="shared" si="367"/>
        <v>-14224.34916666664</v>
      </c>
      <c r="CE117" s="5">
        <v>-10.389166666666664</v>
      </c>
      <c r="CF117" s="5">
        <f t="shared" si="368"/>
        <v>-14234.738333333305</v>
      </c>
      <c r="CG117" s="5">
        <v>-10.389166666666664</v>
      </c>
      <c r="CH117" s="5">
        <f t="shared" si="369"/>
        <v>-14245.127499999971</v>
      </c>
      <c r="CI117" s="5">
        <v>-10.389166666666664</v>
      </c>
      <c r="CJ117" s="5">
        <f t="shared" si="370"/>
        <v>-14255.516666666637</v>
      </c>
      <c r="CK117" s="5">
        <v>-10.389166666666664</v>
      </c>
      <c r="CL117" s="5">
        <f t="shared" si="371"/>
        <v>-14265.905833333303</v>
      </c>
      <c r="CM117" s="5">
        <v>-10.389166666666664</v>
      </c>
      <c r="CN117" s="5">
        <f t="shared" si="372"/>
        <v>-14276.294999999969</v>
      </c>
      <c r="CP117" s="138">
        <f t="shared" si="373"/>
        <v>-14089.289999999981</v>
      </c>
      <c r="CQ117" s="138">
        <f t="shared" si="374"/>
        <v>-124.66999999999098</v>
      </c>
      <c r="CR117" s="138">
        <f t="shared" si="375"/>
        <v>-14213.959999999972</v>
      </c>
    </row>
    <row r="118" spans="1:96" s="5" customFormat="1" x14ac:dyDescent="0.2">
      <c r="A118" s="109" t="s">
        <v>102</v>
      </c>
      <c r="B118" s="109" t="str">
        <f t="shared" si="328"/>
        <v>WYP</v>
      </c>
      <c r="C118" s="8" t="s">
        <v>35</v>
      </c>
      <c r="D118" s="109" t="s">
        <v>115</v>
      </c>
      <c r="E118" s="109" t="s">
        <v>116</v>
      </c>
      <c r="F118" s="109" t="str">
        <f t="shared" si="376"/>
        <v>AINTPWYP</v>
      </c>
      <c r="G118" s="109" t="str">
        <f t="shared" si="377"/>
        <v>INTPWYP</v>
      </c>
      <c r="H118" s="5">
        <v>-486786.26</v>
      </c>
      <c r="I118" s="5">
        <v>-10671.731730646186</v>
      </c>
      <c r="J118" s="5">
        <f t="shared" si="331"/>
        <v>-497457.99173064617</v>
      </c>
      <c r="K118" s="5">
        <v>-10671.731730646186</v>
      </c>
      <c r="L118" s="5">
        <f t="shared" si="332"/>
        <v>-508129.72346129233</v>
      </c>
      <c r="M118" s="5">
        <v>-10671.731730646186</v>
      </c>
      <c r="N118" s="5">
        <f t="shared" si="333"/>
        <v>-518801.4551919385</v>
      </c>
      <c r="O118" s="5">
        <v>-10671.731730646186</v>
      </c>
      <c r="P118" s="5">
        <f t="shared" si="334"/>
        <v>-529473.18692258466</v>
      </c>
      <c r="Q118" s="5">
        <v>-10671.731730646186</v>
      </c>
      <c r="R118" s="5">
        <f t="shared" si="335"/>
        <v>-540144.91865323088</v>
      </c>
      <c r="S118" s="5">
        <v>-10671.731730646186</v>
      </c>
      <c r="T118" s="5">
        <f t="shared" si="336"/>
        <v>-550816.6503838771</v>
      </c>
      <c r="U118" s="5">
        <v>-10671.731730646186</v>
      </c>
      <c r="V118" s="5">
        <f t="shared" si="337"/>
        <v>-561488.38211452332</v>
      </c>
      <c r="W118" s="5">
        <v>-10671.731730646186</v>
      </c>
      <c r="X118" s="5">
        <f t="shared" si="338"/>
        <v>-572160.11384516954</v>
      </c>
      <c r="Y118" s="5">
        <v>-10671.731730646186</v>
      </c>
      <c r="Z118" s="5">
        <f t="shared" si="339"/>
        <v>-582831.84557581577</v>
      </c>
      <c r="AA118" s="5">
        <v>-10671.731730646186</v>
      </c>
      <c r="AB118" s="5">
        <f t="shared" si="340"/>
        <v>-593503.57730646199</v>
      </c>
      <c r="AC118" s="5">
        <v>-10671.731730646186</v>
      </c>
      <c r="AD118" s="5">
        <f t="shared" si="341"/>
        <v>-604175.30903710821</v>
      </c>
      <c r="AE118" s="5">
        <v>-10671.731730646186</v>
      </c>
      <c r="AF118" s="5">
        <f t="shared" si="342"/>
        <v>-614847.04076775443</v>
      </c>
      <c r="AG118" s="5">
        <v>-10671.731730646186</v>
      </c>
      <c r="AH118" s="5">
        <f t="shared" si="343"/>
        <v>-625518.77249840065</v>
      </c>
      <c r="AI118" s="5">
        <v>-10671.731730646186</v>
      </c>
      <c r="AJ118" s="5">
        <f t="shared" si="344"/>
        <v>-636190.50422904687</v>
      </c>
      <c r="AK118" s="5">
        <v>-10671.731730646186</v>
      </c>
      <c r="AL118" s="5">
        <f t="shared" si="345"/>
        <v>-646862.23595969309</v>
      </c>
      <c r="AM118" s="5">
        <v>-10671.731730646186</v>
      </c>
      <c r="AN118" s="5">
        <f t="shared" si="346"/>
        <v>-657533.96769033931</v>
      </c>
      <c r="AO118" s="5">
        <v>-10671.731730646186</v>
      </c>
      <c r="AP118" s="5">
        <f t="shared" si="347"/>
        <v>-668205.69942098553</v>
      </c>
      <c r="AQ118" s="5">
        <v>-10671.731730646186</v>
      </c>
      <c r="AR118" s="5">
        <f t="shared" si="348"/>
        <v>-678877.43115163175</v>
      </c>
      <c r="AS118" s="5">
        <v>-10671.731730646186</v>
      </c>
      <c r="AT118" s="5">
        <f t="shared" si="349"/>
        <v>-689549.16288227797</v>
      </c>
      <c r="AU118" s="5">
        <v>-10671.731730646186</v>
      </c>
      <c r="AV118" s="5">
        <f t="shared" si="350"/>
        <v>-700220.8946129242</v>
      </c>
      <c r="AW118" s="5">
        <v>-10671.731730646186</v>
      </c>
      <c r="AX118" s="5">
        <f t="shared" si="351"/>
        <v>-710892.62634357042</v>
      </c>
      <c r="AY118" s="5">
        <v>-10671.731730646186</v>
      </c>
      <c r="AZ118" s="5">
        <f t="shared" si="352"/>
        <v>-721564.35807421664</v>
      </c>
      <c r="BA118" s="5">
        <v>-10671.731730646186</v>
      </c>
      <c r="BB118" s="5">
        <f t="shared" si="353"/>
        <v>-732236.08980486286</v>
      </c>
      <c r="BC118" s="5">
        <v>-10671.731730646186</v>
      </c>
      <c r="BD118" s="5">
        <f t="shared" si="354"/>
        <v>-742907.82153550908</v>
      </c>
      <c r="BE118" s="5">
        <v>-10671.731730646186</v>
      </c>
      <c r="BF118" s="5">
        <f t="shared" si="355"/>
        <v>-753579.5532661553</v>
      </c>
      <c r="BG118" s="5">
        <v>-10671.731730646186</v>
      </c>
      <c r="BH118" s="5">
        <f t="shared" si="356"/>
        <v>-764251.28499680152</v>
      </c>
      <c r="BI118" s="5">
        <v>-10671.731730646186</v>
      </c>
      <c r="BJ118" s="5">
        <f t="shared" si="357"/>
        <v>-774923.01672744774</v>
      </c>
      <c r="BK118" s="5">
        <v>-10671.731730646186</v>
      </c>
      <c r="BL118" s="5">
        <f t="shared" si="358"/>
        <v>-785594.74845809396</v>
      </c>
      <c r="BM118" s="5">
        <v>-10671.731730646186</v>
      </c>
      <c r="BN118" s="5">
        <f t="shared" si="359"/>
        <v>-796266.48018874018</v>
      </c>
      <c r="BO118" s="5">
        <v>-10671.731730646186</v>
      </c>
      <c r="BP118" s="5">
        <f t="shared" si="360"/>
        <v>-806938.21191938641</v>
      </c>
      <c r="BQ118" s="5">
        <v>-10671.731730646186</v>
      </c>
      <c r="BR118" s="5">
        <f t="shared" si="361"/>
        <v>-817609.94365003263</v>
      </c>
      <c r="BS118" s="5">
        <v>-10671.731730646186</v>
      </c>
      <c r="BT118" s="5">
        <f t="shared" si="362"/>
        <v>-828281.67538067885</v>
      </c>
      <c r="BU118" s="5">
        <v>-10671.731730646186</v>
      </c>
      <c r="BV118" s="5">
        <f t="shared" si="363"/>
        <v>-838953.40711132507</v>
      </c>
      <c r="BW118" s="5">
        <v>-10671.731730646186</v>
      </c>
      <c r="BX118" s="5">
        <f t="shared" si="364"/>
        <v>-849625.13884197129</v>
      </c>
      <c r="BY118" s="5">
        <v>-10671.731730646186</v>
      </c>
      <c r="BZ118" s="5">
        <f t="shared" si="365"/>
        <v>-860296.87057261751</v>
      </c>
      <c r="CA118" s="5">
        <v>-10671.731730646186</v>
      </c>
      <c r="CB118" s="5">
        <f t="shared" si="366"/>
        <v>-870968.60230326373</v>
      </c>
      <c r="CC118" s="5">
        <v>-10671.731730646186</v>
      </c>
      <c r="CD118" s="5">
        <f t="shared" si="367"/>
        <v>-881640.33403390995</v>
      </c>
      <c r="CE118" s="5">
        <v>-10671.731730646186</v>
      </c>
      <c r="CF118" s="5">
        <f t="shared" si="368"/>
        <v>-892312.06576455617</v>
      </c>
      <c r="CG118" s="5">
        <v>-10671.731730646186</v>
      </c>
      <c r="CH118" s="5">
        <f t="shared" si="369"/>
        <v>-902983.79749520239</v>
      </c>
      <c r="CI118" s="5">
        <v>-10671.731730646186</v>
      </c>
      <c r="CJ118" s="5">
        <f t="shared" si="370"/>
        <v>-913655.52922584862</v>
      </c>
      <c r="CK118" s="5">
        <v>-10671.731730646186</v>
      </c>
      <c r="CL118" s="5">
        <f t="shared" si="371"/>
        <v>-924327.26095649484</v>
      </c>
      <c r="CM118" s="5">
        <v>-10671.731730646186</v>
      </c>
      <c r="CN118" s="5">
        <f t="shared" si="372"/>
        <v>-934998.99268714106</v>
      </c>
      <c r="CP118" s="138">
        <f t="shared" si="373"/>
        <v>-742907.82153550908</v>
      </c>
      <c r="CQ118" s="138">
        <f t="shared" si="374"/>
        <v>-128060.78076775465</v>
      </c>
      <c r="CR118" s="138">
        <f t="shared" si="375"/>
        <v>-870968.60230326373</v>
      </c>
    </row>
    <row r="119" spans="1:96" s="5" customFormat="1" x14ac:dyDescent="0.2">
      <c r="A119" s="109" t="s">
        <v>80</v>
      </c>
      <c r="B119" s="109" t="str">
        <f t="shared" si="328"/>
        <v>SG-U</v>
      </c>
      <c r="C119" s="8" t="s">
        <v>22</v>
      </c>
      <c r="D119" s="109" t="s">
        <v>115</v>
      </c>
      <c r="E119" s="109" t="s">
        <v>116</v>
      </c>
      <c r="F119" s="109" t="str">
        <f t="shared" si="376"/>
        <v>AINTPSG-U</v>
      </c>
      <c r="G119" s="109" t="str">
        <f t="shared" si="377"/>
        <v>INTPSG-U</v>
      </c>
      <c r="H119" s="5">
        <v>-6489147.4400000004</v>
      </c>
      <c r="I119" s="5">
        <v>-10975.158978966618</v>
      </c>
      <c r="J119" s="5">
        <f t="shared" si="331"/>
        <v>-6500122.5989789674</v>
      </c>
      <c r="K119" s="5">
        <v>-10932.755512301574</v>
      </c>
      <c r="L119" s="5">
        <f t="shared" si="332"/>
        <v>-6511055.3544912692</v>
      </c>
      <c r="M119" s="5">
        <v>-10887.804976309661</v>
      </c>
      <c r="N119" s="5">
        <f t="shared" si="333"/>
        <v>-6521943.1594675789</v>
      </c>
      <c r="O119" s="5">
        <v>-10842.576387847075</v>
      </c>
      <c r="P119" s="5">
        <f t="shared" si="334"/>
        <v>-6532785.7358554257</v>
      </c>
      <c r="Q119" s="5">
        <v>-10797.347799384475</v>
      </c>
      <c r="R119" s="5">
        <f t="shared" si="335"/>
        <v>-6543583.0836548097</v>
      </c>
      <c r="S119" s="5">
        <v>-10752.119210921894</v>
      </c>
      <c r="T119" s="5">
        <f t="shared" si="336"/>
        <v>-6554335.2028657319</v>
      </c>
      <c r="U119" s="5">
        <v>-10706.890622459294</v>
      </c>
      <c r="V119" s="5">
        <f t="shared" si="337"/>
        <v>-6565042.0934881913</v>
      </c>
      <c r="W119" s="5">
        <v>-10661.662033996708</v>
      </c>
      <c r="X119" s="5">
        <f t="shared" si="338"/>
        <v>-6575703.7555221878</v>
      </c>
      <c r="Y119" s="5">
        <v>-10616.433445534112</v>
      </c>
      <c r="Z119" s="5">
        <f t="shared" si="339"/>
        <v>-6586320.1889677215</v>
      </c>
      <c r="AA119" s="5">
        <v>-10571.204857071527</v>
      </c>
      <c r="AB119" s="5">
        <f t="shared" si="340"/>
        <v>-6596891.3938247934</v>
      </c>
      <c r="AC119" s="5">
        <v>-10525.976268608927</v>
      </c>
      <c r="AD119" s="5">
        <f t="shared" si="341"/>
        <v>-6607417.3700934025</v>
      </c>
      <c r="AE119" s="5">
        <v>-10480.747680146345</v>
      </c>
      <c r="AF119" s="5">
        <f t="shared" si="342"/>
        <v>-6617898.1177735487</v>
      </c>
      <c r="AG119" s="5">
        <v>-10435.519091683746</v>
      </c>
      <c r="AH119" s="5">
        <f t="shared" si="343"/>
        <v>-6628333.6368652321</v>
      </c>
      <c r="AI119" s="5">
        <v>-10390.290503221157</v>
      </c>
      <c r="AJ119" s="5">
        <f t="shared" si="344"/>
        <v>-6638723.9273684537</v>
      </c>
      <c r="AK119" s="5">
        <v>-10345.061914758564</v>
      </c>
      <c r="AL119" s="5">
        <f t="shared" si="345"/>
        <v>-6649068.9892832125</v>
      </c>
      <c r="AM119" s="5">
        <v>-10299.833326295975</v>
      </c>
      <c r="AN119" s="5">
        <f t="shared" si="346"/>
        <v>-6659368.8226095084</v>
      </c>
      <c r="AO119" s="5">
        <v>-10254.604737833379</v>
      </c>
      <c r="AP119" s="5">
        <f t="shared" si="347"/>
        <v>-6669623.4273473416</v>
      </c>
      <c r="AQ119" s="5">
        <v>-10209.37614937079</v>
      </c>
      <c r="AR119" s="5">
        <f t="shared" si="348"/>
        <v>-6679832.8034967119</v>
      </c>
      <c r="AS119" s="5">
        <v>-10164.147560908197</v>
      </c>
      <c r="AT119" s="5">
        <f t="shared" si="349"/>
        <v>-6689996.9510576203</v>
      </c>
      <c r="AU119" s="5">
        <v>-10118.918972445608</v>
      </c>
      <c r="AV119" s="5">
        <f t="shared" si="350"/>
        <v>-6700115.870030066</v>
      </c>
      <c r="AW119" s="5">
        <v>-10073.690383983016</v>
      </c>
      <c r="AX119" s="5">
        <f t="shared" si="351"/>
        <v>-6710189.5604140488</v>
      </c>
      <c r="AY119" s="5">
        <v>-10028.461795520427</v>
      </c>
      <c r="AZ119" s="5">
        <f t="shared" si="352"/>
        <v>-6720218.0222095689</v>
      </c>
      <c r="BA119" s="5">
        <v>-9983.2332070578268</v>
      </c>
      <c r="BB119" s="5">
        <f t="shared" si="353"/>
        <v>-6730201.255416627</v>
      </c>
      <c r="BC119" s="5">
        <v>-9938.0046185952415</v>
      </c>
      <c r="BD119" s="5">
        <f t="shared" si="354"/>
        <v>-6740139.2600352224</v>
      </c>
      <c r="BE119" s="5">
        <v>-9892.7760301326452</v>
      </c>
      <c r="BF119" s="5">
        <f t="shared" si="355"/>
        <v>-6750032.0360653549</v>
      </c>
      <c r="BG119" s="5">
        <v>-9847.5474416700599</v>
      </c>
      <c r="BH119" s="5">
        <f t="shared" si="356"/>
        <v>-6759879.5835070247</v>
      </c>
      <c r="BI119" s="5">
        <v>-9802.3188532074601</v>
      </c>
      <c r="BJ119" s="5">
        <f t="shared" si="357"/>
        <v>-6769681.9023602325</v>
      </c>
      <c r="BK119" s="5">
        <v>-9757.0902647448784</v>
      </c>
      <c r="BL119" s="5">
        <f t="shared" si="358"/>
        <v>-6779438.9926249776</v>
      </c>
      <c r="BM119" s="5">
        <v>-9711.8616762822785</v>
      </c>
      <c r="BN119" s="5">
        <f t="shared" si="359"/>
        <v>-6789150.8543012599</v>
      </c>
      <c r="BO119" s="5">
        <v>-9666.6330878196932</v>
      </c>
      <c r="BP119" s="5">
        <f t="shared" si="360"/>
        <v>-6798817.4873890793</v>
      </c>
      <c r="BQ119" s="5">
        <v>-9621.4044993570969</v>
      </c>
      <c r="BR119" s="5">
        <f t="shared" si="361"/>
        <v>-6808438.8918884359</v>
      </c>
      <c r="BS119" s="5">
        <v>-9576.1759108945116</v>
      </c>
      <c r="BT119" s="5">
        <f t="shared" si="362"/>
        <v>-6818015.0677993307</v>
      </c>
      <c r="BU119" s="5">
        <v>-9530.9473224319117</v>
      </c>
      <c r="BV119" s="5">
        <f t="shared" si="363"/>
        <v>-6827546.0151217626</v>
      </c>
      <c r="BW119" s="5">
        <v>-9485.7187339693228</v>
      </c>
      <c r="BX119" s="5">
        <f t="shared" si="364"/>
        <v>-6837031.7338557318</v>
      </c>
      <c r="BY119" s="5">
        <v>-9440.4901455067302</v>
      </c>
      <c r="BZ119" s="5">
        <f t="shared" si="365"/>
        <v>-6846472.2240012381</v>
      </c>
      <c r="CA119" s="5">
        <v>-9395.2615570441412</v>
      </c>
      <c r="CB119" s="5">
        <f t="shared" si="366"/>
        <v>-6855867.4855582826</v>
      </c>
      <c r="CC119" s="5">
        <v>-9350.0329685815486</v>
      </c>
      <c r="CD119" s="5">
        <f t="shared" si="367"/>
        <v>-6865217.5185268642</v>
      </c>
      <c r="CE119" s="5">
        <v>-9304.8043801189597</v>
      </c>
      <c r="CF119" s="5">
        <f t="shared" si="368"/>
        <v>-6874522.3229069831</v>
      </c>
      <c r="CG119" s="5">
        <v>-9259.5757916563634</v>
      </c>
      <c r="CH119" s="5">
        <f t="shared" si="369"/>
        <v>-6883781.8986986391</v>
      </c>
      <c r="CI119" s="5">
        <v>-9214.3472031937745</v>
      </c>
      <c r="CJ119" s="5">
        <f t="shared" si="370"/>
        <v>-6892996.2459018333</v>
      </c>
      <c r="CK119" s="5">
        <v>-9169.1186147311819</v>
      </c>
      <c r="CL119" s="5">
        <f t="shared" si="371"/>
        <v>-6902165.3645165646</v>
      </c>
      <c r="CM119" s="5">
        <v>-9123.8900262685929</v>
      </c>
      <c r="CN119" s="5">
        <f t="shared" si="372"/>
        <v>-6911289.2545428332</v>
      </c>
      <c r="CP119" s="138">
        <f t="shared" si="373"/>
        <v>-6739864.1194554074</v>
      </c>
      <c r="CQ119" s="138">
        <f t="shared" si="374"/>
        <v>-115728.22552306298</v>
      </c>
      <c r="CR119" s="138">
        <f t="shared" si="375"/>
        <v>-6855592.3449784704</v>
      </c>
    </row>
    <row r="120" spans="1:96" s="5" customFormat="1" x14ac:dyDescent="0.2">
      <c r="A120" s="109" t="s">
        <v>117</v>
      </c>
      <c r="B120" s="109" t="str">
        <f t="shared" si="328"/>
        <v>SG-P</v>
      </c>
      <c r="C120" s="109" t="s">
        <v>21</v>
      </c>
      <c r="D120" s="109" t="s">
        <v>115</v>
      </c>
      <c r="E120" s="109" t="s">
        <v>118</v>
      </c>
      <c r="F120" s="109" t="str">
        <f>D120&amp;E120&amp;C120</f>
        <v>AHYDPKASG-P</v>
      </c>
      <c r="G120" s="109" t="str">
        <f>E120&amp;C120</f>
        <v>HYDPKASG-P</v>
      </c>
      <c r="H120" s="5">
        <v>-74111749.809999987</v>
      </c>
      <c r="I120" s="5">
        <v>0</v>
      </c>
      <c r="J120" s="5">
        <f t="shared" si="331"/>
        <v>-74111749.809999987</v>
      </c>
      <c r="K120" s="5">
        <v>0</v>
      </c>
      <c r="L120" s="5">
        <f t="shared" si="332"/>
        <v>-74111749.809999987</v>
      </c>
      <c r="M120" s="5">
        <v>0</v>
      </c>
      <c r="N120" s="5">
        <f t="shared" si="333"/>
        <v>-74111749.809999987</v>
      </c>
      <c r="O120" s="5">
        <v>0</v>
      </c>
      <c r="P120" s="5">
        <f t="shared" si="334"/>
        <v>-74111749.809999987</v>
      </c>
      <c r="Q120" s="5">
        <v>0</v>
      </c>
      <c r="R120" s="5">
        <f t="shared" si="335"/>
        <v>-74111749.809999987</v>
      </c>
      <c r="S120" s="5">
        <v>0</v>
      </c>
      <c r="T120" s="5">
        <f t="shared" si="336"/>
        <v>-74111749.809999987</v>
      </c>
      <c r="U120" s="5">
        <v>0</v>
      </c>
      <c r="V120" s="5">
        <f t="shared" si="337"/>
        <v>-74111749.809999987</v>
      </c>
      <c r="W120" s="5">
        <v>0</v>
      </c>
      <c r="X120" s="5">
        <f t="shared" si="338"/>
        <v>-74111749.809999987</v>
      </c>
      <c r="Y120" s="5">
        <v>0</v>
      </c>
      <c r="Z120" s="5">
        <f t="shared" si="339"/>
        <v>-74111749.809999987</v>
      </c>
      <c r="AA120" s="5">
        <v>0</v>
      </c>
      <c r="AB120" s="5">
        <f t="shared" si="340"/>
        <v>-74111749.809999987</v>
      </c>
      <c r="AC120" s="5">
        <v>0</v>
      </c>
      <c r="AD120" s="5">
        <f t="shared" si="341"/>
        <v>-74111749.809999987</v>
      </c>
      <c r="AE120" s="5">
        <v>0</v>
      </c>
      <c r="AF120" s="5">
        <f t="shared" si="342"/>
        <v>-74111749.809999987</v>
      </c>
      <c r="AG120" s="5">
        <v>0</v>
      </c>
      <c r="AH120" s="5">
        <f t="shared" si="343"/>
        <v>-74111749.809999987</v>
      </c>
      <c r="AI120" s="5">
        <v>0</v>
      </c>
      <c r="AJ120" s="5">
        <f t="shared" si="344"/>
        <v>-74111749.809999987</v>
      </c>
      <c r="AK120" s="5">
        <v>0</v>
      </c>
      <c r="AL120" s="5">
        <f t="shared" si="345"/>
        <v>-74111749.809999987</v>
      </c>
      <c r="AM120" s="5">
        <v>0</v>
      </c>
      <c r="AN120" s="5">
        <f t="shared" si="346"/>
        <v>-74111749.809999987</v>
      </c>
      <c r="AO120" s="5">
        <v>0</v>
      </c>
      <c r="AP120" s="5">
        <f t="shared" si="347"/>
        <v>-74111749.809999987</v>
      </c>
      <c r="AQ120" s="5">
        <v>0</v>
      </c>
      <c r="AR120" s="5">
        <f t="shared" si="348"/>
        <v>-74111749.809999987</v>
      </c>
      <c r="AS120" s="5">
        <v>0</v>
      </c>
      <c r="AT120" s="5">
        <f t="shared" si="349"/>
        <v>-74111749.809999987</v>
      </c>
      <c r="AU120" s="5">
        <v>0</v>
      </c>
      <c r="AV120" s="5">
        <f t="shared" si="350"/>
        <v>-74111749.809999987</v>
      </c>
      <c r="AW120" s="5">
        <v>0</v>
      </c>
      <c r="AX120" s="5">
        <f t="shared" si="351"/>
        <v>-74111749.809999987</v>
      </c>
      <c r="AY120" s="5">
        <v>0</v>
      </c>
      <c r="AZ120" s="5">
        <f t="shared" si="352"/>
        <v>-74111749.809999987</v>
      </c>
      <c r="BA120" s="5">
        <v>0</v>
      </c>
      <c r="BB120" s="5">
        <f t="shared" si="353"/>
        <v>-74111749.809999987</v>
      </c>
      <c r="BC120" s="5">
        <v>0</v>
      </c>
      <c r="BD120" s="5">
        <f t="shared" si="354"/>
        <v>-74111749.809999987</v>
      </c>
      <c r="BE120" s="5">
        <v>0</v>
      </c>
      <c r="BF120" s="5">
        <f t="shared" si="355"/>
        <v>-74111749.809999987</v>
      </c>
      <c r="BG120" s="5">
        <v>0</v>
      </c>
      <c r="BH120" s="5">
        <f t="shared" si="356"/>
        <v>-74111749.809999987</v>
      </c>
      <c r="BI120" s="5">
        <v>0</v>
      </c>
      <c r="BJ120" s="5">
        <f t="shared" si="357"/>
        <v>-74111749.809999987</v>
      </c>
      <c r="BK120" s="5">
        <v>0</v>
      </c>
      <c r="BL120" s="5">
        <f t="shared" si="358"/>
        <v>-74111749.809999987</v>
      </c>
      <c r="BM120" s="5">
        <v>0</v>
      </c>
      <c r="BN120" s="5">
        <f t="shared" si="359"/>
        <v>-74111749.809999987</v>
      </c>
      <c r="BO120" s="5">
        <v>0</v>
      </c>
      <c r="BP120" s="5">
        <f t="shared" si="360"/>
        <v>-74111749.809999987</v>
      </c>
      <c r="BQ120" s="5">
        <v>0</v>
      </c>
      <c r="BR120" s="5">
        <f t="shared" si="361"/>
        <v>-74111749.809999987</v>
      </c>
      <c r="BS120" s="5">
        <v>0</v>
      </c>
      <c r="BT120" s="5">
        <f t="shared" si="362"/>
        <v>-74111749.809999987</v>
      </c>
      <c r="BU120" s="5">
        <v>0</v>
      </c>
      <c r="BV120" s="5">
        <f t="shared" si="363"/>
        <v>-74111749.809999987</v>
      </c>
      <c r="BW120" s="5">
        <v>0</v>
      </c>
      <c r="BX120" s="5">
        <f t="shared" si="364"/>
        <v>-74111749.809999987</v>
      </c>
      <c r="BY120" s="5">
        <v>0</v>
      </c>
      <c r="BZ120" s="5">
        <f t="shared" si="365"/>
        <v>-74111749.809999987</v>
      </c>
      <c r="CA120" s="5">
        <v>0</v>
      </c>
      <c r="CB120" s="5">
        <f t="shared" si="366"/>
        <v>-74111749.809999987</v>
      </c>
      <c r="CC120" s="5">
        <v>0</v>
      </c>
      <c r="CD120" s="5">
        <f t="shared" si="367"/>
        <v>-74111749.809999987</v>
      </c>
      <c r="CE120" s="5">
        <v>0</v>
      </c>
      <c r="CF120" s="5">
        <f t="shared" si="368"/>
        <v>-74111749.809999987</v>
      </c>
      <c r="CG120" s="5">
        <v>0</v>
      </c>
      <c r="CH120" s="5">
        <f t="shared" si="369"/>
        <v>-74111749.809999987</v>
      </c>
      <c r="CI120" s="5">
        <v>0</v>
      </c>
      <c r="CJ120" s="5">
        <f t="shared" si="370"/>
        <v>-74111749.809999987</v>
      </c>
      <c r="CK120" s="5">
        <v>0</v>
      </c>
      <c r="CL120" s="5">
        <f t="shared" si="371"/>
        <v>-74111749.809999987</v>
      </c>
      <c r="CM120" s="5">
        <v>0</v>
      </c>
      <c r="CN120" s="5">
        <f t="shared" si="372"/>
        <v>-74111749.809999987</v>
      </c>
      <c r="CP120" s="138">
        <f t="shared" si="373"/>
        <v>-74111749.809999973</v>
      </c>
      <c r="CQ120" s="138">
        <f t="shared" si="374"/>
        <v>0</v>
      </c>
      <c r="CR120" s="138">
        <f t="shared" si="375"/>
        <v>-74111749.809999973</v>
      </c>
    </row>
    <row r="121" spans="1:96" s="5" customFormat="1" x14ac:dyDescent="0.2">
      <c r="A121" s="109" t="s">
        <v>121</v>
      </c>
      <c r="B121" s="109"/>
      <c r="C121" s="8"/>
      <c r="D121" s="109"/>
      <c r="E121" s="109"/>
      <c r="F121" s="109"/>
      <c r="G121" s="109"/>
      <c r="H121" s="6">
        <f t="shared" ref="H121:BS121" si="378">SUBTOTAL(9,H97:H120)</f>
        <v>-713976460.66999996</v>
      </c>
      <c r="I121" s="6">
        <f t="shared" si="378"/>
        <v>-4032259.6347455853</v>
      </c>
      <c r="J121" s="6">
        <f t="shared" si="378"/>
        <v>-718008720.30474544</v>
      </c>
      <c r="K121" s="6">
        <f t="shared" si="378"/>
        <v>-4108798.4914385015</v>
      </c>
      <c r="L121" s="6">
        <f t="shared" si="378"/>
        <v>-722117518.79618394</v>
      </c>
      <c r="M121" s="6">
        <f t="shared" si="378"/>
        <v>-4160988.4260830237</v>
      </c>
      <c r="N121" s="6">
        <f t="shared" si="378"/>
        <v>-726278507.22226691</v>
      </c>
      <c r="O121" s="6">
        <f t="shared" si="378"/>
        <v>-4191728.9104385339</v>
      </c>
      <c r="P121" s="6">
        <f t="shared" si="378"/>
        <v>-730470236.13270557</v>
      </c>
      <c r="Q121" s="6">
        <f t="shared" si="378"/>
        <v>-4215695.2368575139</v>
      </c>
      <c r="R121" s="6">
        <f t="shared" si="378"/>
        <v>-734685931.36956298</v>
      </c>
      <c r="S121" s="6">
        <f t="shared" si="378"/>
        <v>-4238544.7550483979</v>
      </c>
      <c r="T121" s="6">
        <f>SUBTOTAL(9,T97:T120)</f>
        <v>-738924476.1246115</v>
      </c>
      <c r="U121" s="6">
        <f t="shared" si="378"/>
        <v>-4247757.481832413</v>
      </c>
      <c r="V121" s="6">
        <f t="shared" si="378"/>
        <v>-743172233.60644388</v>
      </c>
      <c r="W121" s="6">
        <f t="shared" si="378"/>
        <v>-4251241.4694646541</v>
      </c>
      <c r="X121" s="6">
        <f t="shared" si="378"/>
        <v>-747423475.07590854</v>
      </c>
      <c r="Y121" s="6">
        <f t="shared" si="378"/>
        <v>-4273829.1919933083</v>
      </c>
      <c r="Z121" s="6">
        <f t="shared" si="378"/>
        <v>-751697304.26790178</v>
      </c>
      <c r="AA121" s="6">
        <f t="shared" si="378"/>
        <v>-4298543.398720175</v>
      </c>
      <c r="AB121" s="6">
        <f t="shared" si="378"/>
        <v>-755995847.66662204</v>
      </c>
      <c r="AC121" s="6">
        <f t="shared" si="378"/>
        <v>-4309157.2104704147</v>
      </c>
      <c r="AD121" s="6">
        <f t="shared" si="378"/>
        <v>-760305004.87709224</v>
      </c>
      <c r="AE121" s="6">
        <f t="shared" si="378"/>
        <v>-4331293.221401168</v>
      </c>
      <c r="AF121" s="6">
        <f t="shared" si="378"/>
        <v>-764636298.09849346</v>
      </c>
      <c r="AG121" s="6">
        <f t="shared" si="378"/>
        <v>-4372558.636880097</v>
      </c>
      <c r="AH121" s="6">
        <f t="shared" si="378"/>
        <v>-769008856.73537362</v>
      </c>
      <c r="AI121" s="6">
        <f t="shared" si="378"/>
        <v>-4401317.2466328656</v>
      </c>
      <c r="AJ121" s="6">
        <f t="shared" si="378"/>
        <v>-773410173.98200643</v>
      </c>
      <c r="AK121" s="6">
        <f t="shared" si="378"/>
        <v>-4413951.4062301638</v>
      </c>
      <c r="AL121" s="6">
        <f t="shared" si="378"/>
        <v>-777824125.38823664</v>
      </c>
      <c r="AM121" s="6">
        <f t="shared" si="378"/>
        <v>-4426538.3524707854</v>
      </c>
      <c r="AN121" s="6">
        <f t="shared" si="378"/>
        <v>-782250663.74070728</v>
      </c>
      <c r="AO121" s="6">
        <f t="shared" si="378"/>
        <v>-4437083.5382333063</v>
      </c>
      <c r="AP121" s="6">
        <f t="shared" si="378"/>
        <v>-786687747.27894056</v>
      </c>
      <c r="AQ121" s="6">
        <f t="shared" si="378"/>
        <v>-4486973.2890246678</v>
      </c>
      <c r="AR121" s="6">
        <f t="shared" si="378"/>
        <v>-791174720.56796551</v>
      </c>
      <c r="AS121" s="6">
        <f t="shared" si="378"/>
        <v>-4540212.035496138</v>
      </c>
      <c r="AT121" s="6">
        <f t="shared" si="378"/>
        <v>-795714932.60346162</v>
      </c>
      <c r="AU121" s="6">
        <f t="shared" si="378"/>
        <v>-4554974.9611879634</v>
      </c>
      <c r="AV121" s="6">
        <f t="shared" si="378"/>
        <v>-800269907.56464958</v>
      </c>
      <c r="AW121" s="6">
        <f t="shared" si="378"/>
        <v>-4591952.0121251177</v>
      </c>
      <c r="AX121" s="6">
        <f t="shared" si="378"/>
        <v>-804861859.57677448</v>
      </c>
      <c r="AY121" s="6">
        <f t="shared" si="378"/>
        <v>-4629785.3915461348</v>
      </c>
      <c r="AZ121" s="6">
        <f t="shared" si="378"/>
        <v>-809491644.96832073</v>
      </c>
      <c r="BA121" s="6">
        <f t="shared" si="378"/>
        <v>-4638211.1143497275</v>
      </c>
      <c r="BB121" s="6">
        <f t="shared" si="378"/>
        <v>-814129856.08267045</v>
      </c>
      <c r="BC121" s="6">
        <f t="shared" si="378"/>
        <v>-4655777.0718977312</v>
      </c>
      <c r="BD121" s="6">
        <f t="shared" si="378"/>
        <v>-818785633.1545682</v>
      </c>
      <c r="BE121" s="6">
        <f t="shared" si="378"/>
        <v>-4674105.9181220587</v>
      </c>
      <c r="BF121" s="6">
        <f t="shared" si="378"/>
        <v>-823459739.07269025</v>
      </c>
      <c r="BG121" s="6">
        <f t="shared" si="378"/>
        <v>-4686271.0768144233</v>
      </c>
      <c r="BH121" s="6">
        <f t="shared" si="378"/>
        <v>-828146010.14950478</v>
      </c>
      <c r="BI121" s="6">
        <f t="shared" si="378"/>
        <v>-4702654.5906971162</v>
      </c>
      <c r="BJ121" s="6">
        <f t="shared" si="378"/>
        <v>-832848664.74020171</v>
      </c>
      <c r="BK121" s="6">
        <f t="shared" si="378"/>
        <v>-4711520.863563586</v>
      </c>
      <c r="BL121" s="6">
        <f t="shared" si="378"/>
        <v>-837560185.60376525</v>
      </c>
      <c r="BM121" s="6">
        <f t="shared" si="378"/>
        <v>-4720968.8783360543</v>
      </c>
      <c r="BN121" s="6">
        <f t="shared" si="378"/>
        <v>-842281154.4821012</v>
      </c>
      <c r="BO121" s="6">
        <f t="shared" si="378"/>
        <v>-4744292.2595147602</v>
      </c>
      <c r="BP121" s="6">
        <f t="shared" si="378"/>
        <v>-847025446.74161613</v>
      </c>
      <c r="BQ121" s="6">
        <f t="shared" si="378"/>
        <v>-4770798.4889647774</v>
      </c>
      <c r="BR121" s="6">
        <f t="shared" si="378"/>
        <v>-851796245.23058093</v>
      </c>
      <c r="BS121" s="6">
        <f t="shared" si="378"/>
        <v>-4784747.9811969968</v>
      </c>
      <c r="BT121" s="6">
        <f t="shared" ref="BT121:CN121" si="379">SUBTOTAL(9,BT97:BT120)</f>
        <v>-856580993.21177781</v>
      </c>
      <c r="BU121" s="6">
        <f t="shared" si="379"/>
        <v>-4792550.7062707478</v>
      </c>
      <c r="BV121" s="6">
        <f t="shared" si="379"/>
        <v>-861373543.91804862</v>
      </c>
      <c r="BW121" s="6">
        <f t="shared" si="379"/>
        <v>-4800061.2234673323</v>
      </c>
      <c r="BX121" s="6">
        <f t="shared" si="379"/>
        <v>-866173605.14151573</v>
      </c>
      <c r="BY121" s="6">
        <f t="shared" si="379"/>
        <v>-4803653.0862199962</v>
      </c>
      <c r="BZ121" s="6">
        <f t="shared" si="379"/>
        <v>-870977258.22773588</v>
      </c>
      <c r="CA121" s="6">
        <f t="shared" si="379"/>
        <v>-4814892.2155154822</v>
      </c>
      <c r="CB121" s="6">
        <f t="shared" si="379"/>
        <v>-875792150.44325149</v>
      </c>
      <c r="CC121" s="6">
        <f t="shared" si="379"/>
        <v>-4828393.3001876706</v>
      </c>
      <c r="CD121" s="6">
        <f t="shared" si="379"/>
        <v>-880620543.74343932</v>
      </c>
      <c r="CE121" s="6">
        <f t="shared" si="379"/>
        <v>-4831154.0033935942</v>
      </c>
      <c r="CF121" s="6">
        <f t="shared" si="379"/>
        <v>-885451697.74683261</v>
      </c>
      <c r="CG121" s="6">
        <f t="shared" si="379"/>
        <v>-5260439.3367027361</v>
      </c>
      <c r="CH121" s="6">
        <f t="shared" si="379"/>
        <v>-890712137.08353555</v>
      </c>
      <c r="CI121" s="6">
        <f t="shared" si="379"/>
        <v>-5689248.6135584665</v>
      </c>
      <c r="CJ121" s="6">
        <f t="shared" si="379"/>
        <v>-896401385.69709373</v>
      </c>
      <c r="CK121" s="6">
        <f t="shared" si="379"/>
        <v>-5692132.0477100741</v>
      </c>
      <c r="CL121" s="6">
        <f t="shared" si="379"/>
        <v>-902093517.74480402</v>
      </c>
      <c r="CM121" s="6">
        <f t="shared" si="379"/>
        <v>-5801469.6359517369</v>
      </c>
      <c r="CN121" s="6">
        <f t="shared" si="379"/>
        <v>-907894987.38075554</v>
      </c>
      <c r="CP121" s="139">
        <f>SUBTOTAL(9,CP97:CP120)</f>
        <v>-818887472.63779151</v>
      </c>
      <c r="CQ121" s="139">
        <f>SUBTOTAL(9,CQ97:CQ120)</f>
        <v>-57398635.299691983</v>
      </c>
      <c r="CR121" s="139">
        <f>SUBTOTAL(9,CR97:CR120)</f>
        <v>-876286107.93748355</v>
      </c>
    </row>
    <row r="122" spans="1:96" s="5" customFormat="1" x14ac:dyDescent="0.2">
      <c r="B122" s="18"/>
      <c r="D122" s="18"/>
      <c r="CP122" s="138"/>
      <c r="CQ122" s="138"/>
      <c r="CR122" s="138"/>
    </row>
    <row r="123" spans="1:96" s="5" customFormat="1" x14ac:dyDescent="0.2">
      <c r="A123" s="123" t="s">
        <v>85</v>
      </c>
      <c r="C123" s="109"/>
      <c r="D123" s="109"/>
      <c r="E123" s="109"/>
      <c r="F123" s="109"/>
      <c r="G123" s="109"/>
      <c r="CP123" s="138"/>
      <c r="CQ123" s="138"/>
      <c r="CR123" s="138"/>
    </row>
    <row r="124" spans="1:96" s="5" customFormat="1" x14ac:dyDescent="0.2">
      <c r="A124" s="109" t="s">
        <v>80</v>
      </c>
      <c r="B124" s="109" t="str">
        <f t="shared" ref="B124:B125" si="380">C124</f>
        <v>SG-U</v>
      </c>
      <c r="C124" s="8" t="s">
        <v>22</v>
      </c>
      <c r="D124" s="109" t="s">
        <v>115</v>
      </c>
      <c r="E124" s="109" t="s">
        <v>86</v>
      </c>
      <c r="F124" s="109" t="str">
        <f>D124&amp;E124&amp;C124</f>
        <v>AHYDPSG-U</v>
      </c>
      <c r="G124" s="109" t="str">
        <f>E124&amp;C124</f>
        <v>HYDPSG-U</v>
      </c>
      <c r="H124" s="5">
        <v>0</v>
      </c>
      <c r="I124" s="5">
        <v>0</v>
      </c>
      <c r="J124" s="5">
        <f t="shared" ref="J124:J125" si="381">H124+I124</f>
        <v>0</v>
      </c>
      <c r="K124" s="5">
        <v>0</v>
      </c>
      <c r="L124" s="5">
        <f t="shared" ref="L124:L125" si="382">J124+K124</f>
        <v>0</v>
      </c>
      <c r="M124" s="5">
        <v>0</v>
      </c>
      <c r="N124" s="5">
        <f t="shared" ref="N124:N125" si="383">L124+M124</f>
        <v>0</v>
      </c>
      <c r="O124" s="5">
        <v>0</v>
      </c>
      <c r="P124" s="5">
        <f t="shared" ref="P124:P125" si="384">N124+O124</f>
        <v>0</v>
      </c>
      <c r="Q124" s="5">
        <v>0</v>
      </c>
      <c r="R124" s="5">
        <f t="shared" ref="R124:R125" si="385">P124+Q124</f>
        <v>0</v>
      </c>
      <c r="S124" s="5">
        <v>0</v>
      </c>
      <c r="T124" s="5">
        <f t="shared" ref="T124:T125" si="386">R124+S124</f>
        <v>0</v>
      </c>
      <c r="U124" s="5">
        <v>0</v>
      </c>
      <c r="V124" s="5">
        <f t="shared" ref="V124:V125" si="387">T124+U124</f>
        <v>0</v>
      </c>
      <c r="W124" s="5">
        <v>0</v>
      </c>
      <c r="X124" s="5">
        <f t="shared" ref="X124:X125" si="388">V124+W124</f>
        <v>0</v>
      </c>
      <c r="Y124" s="5">
        <v>0</v>
      </c>
      <c r="Z124" s="5">
        <f t="shared" ref="Z124:Z125" si="389">X124+Y124</f>
        <v>0</v>
      </c>
      <c r="AA124" s="5">
        <v>0</v>
      </c>
      <c r="AB124" s="5">
        <f t="shared" ref="AB124:AB125" si="390">Z124+AA124</f>
        <v>0</v>
      </c>
      <c r="AC124" s="5">
        <v>0</v>
      </c>
      <c r="AD124" s="5">
        <f t="shared" ref="AD124:AD125" si="391">AB124+AC124</f>
        <v>0</v>
      </c>
      <c r="AE124" s="5">
        <v>0</v>
      </c>
      <c r="AF124" s="5">
        <f t="shared" ref="AF124:AF125" si="392">AD124+AE124</f>
        <v>0</v>
      </c>
      <c r="AG124" s="5">
        <v>0</v>
      </c>
      <c r="AH124" s="5">
        <f t="shared" ref="AH124:AH125" si="393">AF124+AG124</f>
        <v>0</v>
      </c>
      <c r="AI124" s="5">
        <v>0</v>
      </c>
      <c r="AJ124" s="5">
        <f t="shared" ref="AJ124:AJ125" si="394">AH124+AI124</f>
        <v>0</v>
      </c>
      <c r="AK124" s="5">
        <v>0</v>
      </c>
      <c r="AL124" s="5">
        <f t="shared" ref="AL124:AL125" si="395">AJ124+AK124</f>
        <v>0</v>
      </c>
      <c r="AM124" s="5">
        <v>0</v>
      </c>
      <c r="AN124" s="5">
        <f t="shared" ref="AN124:AN125" si="396">AL124+AM124</f>
        <v>0</v>
      </c>
      <c r="AO124" s="5">
        <v>0</v>
      </c>
      <c r="AP124" s="5">
        <f t="shared" ref="AP124:AP125" si="397">AN124+AO124</f>
        <v>0</v>
      </c>
      <c r="AQ124" s="5">
        <v>0</v>
      </c>
      <c r="AR124" s="5">
        <f t="shared" ref="AR124:AR125" si="398">AP124+AQ124</f>
        <v>0</v>
      </c>
      <c r="AS124" s="5">
        <v>0</v>
      </c>
      <c r="AT124" s="5">
        <f t="shared" ref="AT124:AT125" si="399">AR124+AS124</f>
        <v>0</v>
      </c>
      <c r="AU124" s="5">
        <v>0</v>
      </c>
      <c r="AV124" s="5">
        <f t="shared" ref="AV124:AV125" si="400">AT124+AU124</f>
        <v>0</v>
      </c>
      <c r="AW124" s="5">
        <v>0</v>
      </c>
      <c r="AX124" s="5">
        <f t="shared" ref="AX124:AX125" si="401">AV124+AW124</f>
        <v>0</v>
      </c>
      <c r="AY124" s="5">
        <v>0</v>
      </c>
      <c r="AZ124" s="5">
        <f t="shared" ref="AZ124:AZ125" si="402">AX124+AY124</f>
        <v>0</v>
      </c>
      <c r="BA124" s="5">
        <v>0</v>
      </c>
      <c r="BB124" s="5">
        <f t="shared" ref="BB124:BB125" si="403">AZ124+BA124</f>
        <v>0</v>
      </c>
      <c r="BC124" s="5">
        <v>0</v>
      </c>
      <c r="BD124" s="5">
        <f t="shared" ref="BD124:BD125" si="404">BB124+BC124</f>
        <v>0</v>
      </c>
      <c r="BE124" s="5">
        <v>0</v>
      </c>
      <c r="BF124" s="5">
        <f t="shared" ref="BF124:BF125" si="405">BD124+BE124</f>
        <v>0</v>
      </c>
      <c r="BG124" s="5">
        <v>0</v>
      </c>
      <c r="BH124" s="5">
        <f t="shared" ref="BH124:BH125" si="406">BF124+BG124</f>
        <v>0</v>
      </c>
      <c r="BI124" s="5">
        <v>0</v>
      </c>
      <c r="BJ124" s="5">
        <f t="shared" ref="BJ124:BJ125" si="407">BH124+BI124</f>
        <v>0</v>
      </c>
      <c r="BK124" s="5">
        <v>0</v>
      </c>
      <c r="BL124" s="5">
        <f t="shared" ref="BL124:BL125" si="408">BJ124+BK124</f>
        <v>0</v>
      </c>
      <c r="BM124" s="5">
        <v>0</v>
      </c>
      <c r="BN124" s="5">
        <f t="shared" ref="BN124:BN125" si="409">BL124+BM124</f>
        <v>0</v>
      </c>
      <c r="BO124" s="5">
        <v>0</v>
      </c>
      <c r="BP124" s="5">
        <f t="shared" ref="BP124:BP125" si="410">BN124+BO124</f>
        <v>0</v>
      </c>
      <c r="BQ124" s="5">
        <v>0</v>
      </c>
      <c r="BR124" s="5">
        <f t="shared" ref="BR124:BR125" si="411">BP124+BQ124</f>
        <v>0</v>
      </c>
      <c r="BS124" s="5">
        <v>0</v>
      </c>
      <c r="BT124" s="5">
        <f t="shared" ref="BT124:BT125" si="412">BR124+BS124</f>
        <v>0</v>
      </c>
      <c r="BU124" s="5">
        <v>0</v>
      </c>
      <c r="BV124" s="5">
        <f t="shared" ref="BV124:BV125" si="413">BT124+BU124</f>
        <v>0</v>
      </c>
      <c r="BW124" s="5">
        <v>0</v>
      </c>
      <c r="BX124" s="5">
        <f t="shared" ref="BX124:BX125" si="414">BV124+BW124</f>
        <v>0</v>
      </c>
      <c r="BY124" s="5">
        <v>0</v>
      </c>
      <c r="BZ124" s="5">
        <f t="shared" ref="BZ124:BZ125" si="415">BX124+BY124</f>
        <v>0</v>
      </c>
      <c r="CA124" s="5">
        <v>0</v>
      </c>
      <c r="CB124" s="5">
        <f t="shared" ref="CB124:CB125" si="416">BZ124+CA124</f>
        <v>0</v>
      </c>
      <c r="CC124" s="5">
        <v>0</v>
      </c>
      <c r="CD124" s="5">
        <f t="shared" ref="CD124:CD125" si="417">CB124+CC124</f>
        <v>0</v>
      </c>
      <c r="CE124" s="5">
        <v>0</v>
      </c>
      <c r="CF124" s="5">
        <f t="shared" ref="CF124:CF125" si="418">CD124+CE124</f>
        <v>0</v>
      </c>
      <c r="CG124" s="5">
        <v>0</v>
      </c>
      <c r="CH124" s="5">
        <f t="shared" ref="CH124:CH125" si="419">CF124+CG124</f>
        <v>0</v>
      </c>
      <c r="CI124" s="5">
        <v>0</v>
      </c>
      <c r="CJ124" s="5">
        <f t="shared" ref="CJ124:CJ125" si="420">CH124+CI124</f>
        <v>0</v>
      </c>
      <c r="CK124" s="5">
        <v>0</v>
      </c>
      <c r="CL124" s="5">
        <f t="shared" ref="CL124:CL125" si="421">CJ124+CK124</f>
        <v>0</v>
      </c>
      <c r="CM124" s="5">
        <v>0</v>
      </c>
      <c r="CN124" s="5">
        <f t="shared" ref="CN124:CN125" si="422">CL124+CM124</f>
        <v>0</v>
      </c>
      <c r="CP124" s="138">
        <f t="shared" ref="CP124:CP125" si="423">(AR124+BP124+2*SUM(AT124,AV124,AX124,AZ124,BB124,BD124,BF124,BH124,BJ124,BL124,BN124,))/24</f>
        <v>0</v>
      </c>
      <c r="CQ124" s="138">
        <f t="shared" ref="CQ124:CQ125" si="424">CR124-CP124</f>
        <v>0</v>
      </c>
      <c r="CR124" s="138">
        <f t="shared" ref="CR124:CR125" si="425">(BP124+CN124+2*SUM(BR124,BT124,BV124,BX124,BZ124,CB124,CD124,CF124,CH124,CJ124,CL124,))/24</f>
        <v>0</v>
      </c>
    </row>
    <row r="125" spans="1:96" s="5" customFormat="1" x14ac:dyDescent="0.2">
      <c r="A125" s="109" t="s">
        <v>80</v>
      </c>
      <c r="B125" s="109" t="str">
        <f t="shared" si="380"/>
        <v>SG-P</v>
      </c>
      <c r="C125" s="8" t="s">
        <v>21</v>
      </c>
      <c r="D125" s="109" t="s">
        <v>115</v>
      </c>
      <c r="E125" s="109" t="s">
        <v>86</v>
      </c>
      <c r="F125" s="109" t="str">
        <f>D125&amp;E125&amp;C125</f>
        <v>AHYDPSG-P</v>
      </c>
      <c r="G125" s="109" t="str">
        <f>E125&amp;C125</f>
        <v>HYDPSG-P</v>
      </c>
      <c r="H125" s="5">
        <v>-3451166.74</v>
      </c>
      <c r="I125" s="5">
        <v>-26031.293307020693</v>
      </c>
      <c r="J125" s="5">
        <f t="shared" si="381"/>
        <v>-3477198.033307021</v>
      </c>
      <c r="K125" s="5">
        <v>-26031.293307020693</v>
      </c>
      <c r="L125" s="5">
        <f t="shared" si="382"/>
        <v>-3503229.3266140418</v>
      </c>
      <c r="M125" s="5">
        <v>-26031.293307020693</v>
      </c>
      <c r="N125" s="5">
        <f t="shared" si="383"/>
        <v>-3529260.6199210626</v>
      </c>
      <c r="O125" s="5">
        <v>-26031.293307020693</v>
      </c>
      <c r="P125" s="5">
        <f t="shared" si="384"/>
        <v>-3555291.9132280834</v>
      </c>
      <c r="Q125" s="5">
        <v>-26031.293307020693</v>
      </c>
      <c r="R125" s="5">
        <f t="shared" si="385"/>
        <v>-3581323.2065351042</v>
      </c>
      <c r="S125" s="5">
        <v>-26031.293307020693</v>
      </c>
      <c r="T125" s="5">
        <f t="shared" si="386"/>
        <v>-3607354.499842125</v>
      </c>
      <c r="U125" s="5">
        <v>-26031.293307020693</v>
      </c>
      <c r="V125" s="5">
        <f t="shared" si="387"/>
        <v>-3633385.7931491458</v>
      </c>
      <c r="W125" s="5">
        <v>-26031.293307020693</v>
      </c>
      <c r="X125" s="5">
        <f t="shared" si="388"/>
        <v>-3659417.0864561666</v>
      </c>
      <c r="Y125" s="5">
        <v>-26031.293307020693</v>
      </c>
      <c r="Z125" s="5">
        <f t="shared" si="389"/>
        <v>-3685448.3797631874</v>
      </c>
      <c r="AA125" s="5">
        <v>-26031.293307020693</v>
      </c>
      <c r="AB125" s="5">
        <f t="shared" si="390"/>
        <v>-3711479.6730702082</v>
      </c>
      <c r="AC125" s="5">
        <v>-26031.293307020693</v>
      </c>
      <c r="AD125" s="5">
        <f t="shared" si="391"/>
        <v>-3737510.966377229</v>
      </c>
      <c r="AE125" s="5">
        <v>-26031.293307020693</v>
      </c>
      <c r="AF125" s="5">
        <f t="shared" si="392"/>
        <v>-3763542.2596842498</v>
      </c>
      <c r="AG125" s="5">
        <v>-26031.293307020693</v>
      </c>
      <c r="AH125" s="5">
        <f t="shared" si="393"/>
        <v>-3789573.5529912706</v>
      </c>
      <c r="AI125" s="5">
        <v>-26031.293307020693</v>
      </c>
      <c r="AJ125" s="5">
        <f t="shared" si="394"/>
        <v>-3815604.8462982913</v>
      </c>
      <c r="AK125" s="5">
        <v>-26031.293307020693</v>
      </c>
      <c r="AL125" s="5">
        <f t="shared" si="395"/>
        <v>-3841636.1396053121</v>
      </c>
      <c r="AM125" s="5">
        <v>-26031.293307020693</v>
      </c>
      <c r="AN125" s="5">
        <f t="shared" si="396"/>
        <v>-3867667.4329123329</v>
      </c>
      <c r="AO125" s="5">
        <v>-26031.293307020693</v>
      </c>
      <c r="AP125" s="5">
        <f t="shared" si="397"/>
        <v>-3893698.7262193537</v>
      </c>
      <c r="AQ125" s="5">
        <v>-26031.293307020693</v>
      </c>
      <c r="AR125" s="5">
        <f t="shared" si="398"/>
        <v>-3919730.0195263745</v>
      </c>
      <c r="AS125" s="5">
        <v>-26031.293307020693</v>
      </c>
      <c r="AT125" s="5">
        <f t="shared" si="399"/>
        <v>-3945761.3128333953</v>
      </c>
      <c r="AU125" s="5">
        <v>-26031.293307020693</v>
      </c>
      <c r="AV125" s="5">
        <f t="shared" si="400"/>
        <v>-3971792.6061404161</v>
      </c>
      <c r="AW125" s="5">
        <v>-26031.293307020693</v>
      </c>
      <c r="AX125" s="5">
        <f t="shared" si="401"/>
        <v>-3997823.8994474369</v>
      </c>
      <c r="AY125" s="5">
        <v>-26031.293307020693</v>
      </c>
      <c r="AZ125" s="5">
        <f t="shared" si="402"/>
        <v>-4023855.1927544577</v>
      </c>
      <c r="BA125" s="5">
        <v>-26031.293307020693</v>
      </c>
      <c r="BB125" s="5">
        <f t="shared" si="403"/>
        <v>-4049886.4860614785</v>
      </c>
      <c r="BC125" s="5">
        <v>-26031.293307020693</v>
      </c>
      <c r="BD125" s="5">
        <f t="shared" si="404"/>
        <v>-4075917.7793684993</v>
      </c>
      <c r="BE125" s="5">
        <v>-26031.293307020693</v>
      </c>
      <c r="BF125" s="5">
        <f t="shared" si="405"/>
        <v>-4101949.0726755201</v>
      </c>
      <c r="BG125" s="5">
        <v>-26031.293307020693</v>
      </c>
      <c r="BH125" s="5">
        <f t="shared" si="406"/>
        <v>-4127980.3659825409</v>
      </c>
      <c r="BI125" s="5">
        <v>-26031.293307020693</v>
      </c>
      <c r="BJ125" s="5">
        <f t="shared" si="407"/>
        <v>-4154011.6592895617</v>
      </c>
      <c r="BK125" s="5">
        <v>-26031.293307020693</v>
      </c>
      <c r="BL125" s="5">
        <f t="shared" si="408"/>
        <v>-4180042.9525965825</v>
      </c>
      <c r="BM125" s="5">
        <v>-26031.293307020693</v>
      </c>
      <c r="BN125" s="5">
        <f t="shared" si="409"/>
        <v>-4206074.2459036028</v>
      </c>
      <c r="BO125" s="5">
        <v>-26031.293307020693</v>
      </c>
      <c r="BP125" s="5">
        <f t="shared" si="410"/>
        <v>-4232105.5392106231</v>
      </c>
      <c r="BQ125" s="5">
        <v>-26031.293307020693</v>
      </c>
      <c r="BR125" s="5">
        <f t="shared" si="411"/>
        <v>-4258136.8325176435</v>
      </c>
      <c r="BS125" s="5">
        <v>-26031.293307020693</v>
      </c>
      <c r="BT125" s="5">
        <f t="shared" si="412"/>
        <v>-4284168.1258246638</v>
      </c>
      <c r="BU125" s="5">
        <v>-26031.293307020693</v>
      </c>
      <c r="BV125" s="5">
        <f t="shared" si="413"/>
        <v>-4310199.4191316841</v>
      </c>
      <c r="BW125" s="5">
        <v>-26031.293307020693</v>
      </c>
      <c r="BX125" s="5">
        <f t="shared" si="414"/>
        <v>-4336230.7124387044</v>
      </c>
      <c r="BY125" s="5">
        <v>-26031.293307020693</v>
      </c>
      <c r="BZ125" s="5">
        <f t="shared" si="415"/>
        <v>-4362262.0057457248</v>
      </c>
      <c r="CA125" s="5">
        <v>-26031.293307020693</v>
      </c>
      <c r="CB125" s="5">
        <f t="shared" si="416"/>
        <v>-4388293.2990527451</v>
      </c>
      <c r="CC125" s="5">
        <v>-26031.293307020693</v>
      </c>
      <c r="CD125" s="5">
        <f t="shared" si="417"/>
        <v>-4414324.5923597654</v>
      </c>
      <c r="CE125" s="5">
        <v>-26031.293307020693</v>
      </c>
      <c r="CF125" s="5">
        <f t="shared" si="418"/>
        <v>-4440355.8856667858</v>
      </c>
      <c r="CG125" s="5">
        <v>-26031.293307020693</v>
      </c>
      <c r="CH125" s="5">
        <f t="shared" si="419"/>
        <v>-4466387.1789738061</v>
      </c>
      <c r="CI125" s="5">
        <v>-26031.293307020693</v>
      </c>
      <c r="CJ125" s="5">
        <f t="shared" si="420"/>
        <v>-4492418.4722808264</v>
      </c>
      <c r="CK125" s="5">
        <v>-26031.293307020693</v>
      </c>
      <c r="CL125" s="5">
        <f t="shared" si="421"/>
        <v>-4518449.7655878467</v>
      </c>
      <c r="CM125" s="5">
        <v>-26031.293307020693</v>
      </c>
      <c r="CN125" s="5">
        <f t="shared" si="422"/>
        <v>-4544481.0588948671</v>
      </c>
      <c r="CP125" s="138">
        <f t="shared" si="423"/>
        <v>-4075917.7793684993</v>
      </c>
      <c r="CQ125" s="138">
        <f t="shared" si="424"/>
        <v>-312375.51968424674</v>
      </c>
      <c r="CR125" s="138">
        <f t="shared" si="425"/>
        <v>-4388293.299052746</v>
      </c>
    </row>
    <row r="126" spans="1:96" s="5" customFormat="1" x14ac:dyDescent="0.2">
      <c r="A126" s="109" t="s">
        <v>89</v>
      </c>
      <c r="B126" s="109"/>
      <c r="C126" s="109"/>
      <c r="D126" s="109"/>
      <c r="E126" s="109"/>
      <c r="F126" s="109"/>
      <c r="G126" s="109"/>
      <c r="H126" s="6">
        <f t="shared" ref="H126:BS126" si="426">SUBTOTAL(9,H124:H125)</f>
        <v>-3451166.74</v>
      </c>
      <c r="I126" s="6">
        <f t="shared" si="426"/>
        <v>-26031.293307020693</v>
      </c>
      <c r="J126" s="6">
        <f t="shared" si="426"/>
        <v>-3477198.033307021</v>
      </c>
      <c r="K126" s="6">
        <f t="shared" si="426"/>
        <v>-26031.293307020693</v>
      </c>
      <c r="L126" s="6">
        <f t="shared" si="426"/>
        <v>-3503229.3266140418</v>
      </c>
      <c r="M126" s="6">
        <f t="shared" si="426"/>
        <v>-26031.293307020693</v>
      </c>
      <c r="N126" s="6">
        <f t="shared" si="426"/>
        <v>-3529260.6199210626</v>
      </c>
      <c r="O126" s="6">
        <f t="shared" si="426"/>
        <v>-26031.293307020693</v>
      </c>
      <c r="P126" s="6">
        <f t="shared" si="426"/>
        <v>-3555291.9132280834</v>
      </c>
      <c r="Q126" s="6">
        <f t="shared" si="426"/>
        <v>-26031.293307020693</v>
      </c>
      <c r="R126" s="6">
        <f t="shared" si="426"/>
        <v>-3581323.2065351042</v>
      </c>
      <c r="S126" s="6">
        <f t="shared" si="426"/>
        <v>-26031.293307020693</v>
      </c>
      <c r="T126" s="6">
        <f t="shared" si="426"/>
        <v>-3607354.499842125</v>
      </c>
      <c r="U126" s="6">
        <f t="shared" si="426"/>
        <v>-26031.293307020693</v>
      </c>
      <c r="V126" s="6">
        <f t="shared" si="426"/>
        <v>-3633385.7931491458</v>
      </c>
      <c r="W126" s="6">
        <f t="shared" si="426"/>
        <v>-26031.293307020693</v>
      </c>
      <c r="X126" s="6">
        <f t="shared" si="426"/>
        <v>-3659417.0864561666</v>
      </c>
      <c r="Y126" s="6">
        <f t="shared" si="426"/>
        <v>-26031.293307020693</v>
      </c>
      <c r="Z126" s="6">
        <f t="shared" si="426"/>
        <v>-3685448.3797631874</v>
      </c>
      <c r="AA126" s="6">
        <f t="shared" si="426"/>
        <v>-26031.293307020693</v>
      </c>
      <c r="AB126" s="6">
        <f t="shared" si="426"/>
        <v>-3711479.6730702082</v>
      </c>
      <c r="AC126" s="6">
        <f t="shared" si="426"/>
        <v>-26031.293307020693</v>
      </c>
      <c r="AD126" s="6">
        <f t="shared" si="426"/>
        <v>-3737510.966377229</v>
      </c>
      <c r="AE126" s="6">
        <f t="shared" si="426"/>
        <v>-26031.293307020693</v>
      </c>
      <c r="AF126" s="6">
        <f t="shared" si="426"/>
        <v>-3763542.2596842498</v>
      </c>
      <c r="AG126" s="6">
        <f t="shared" si="426"/>
        <v>-26031.293307020693</v>
      </c>
      <c r="AH126" s="6">
        <f t="shared" si="426"/>
        <v>-3789573.5529912706</v>
      </c>
      <c r="AI126" s="6">
        <f t="shared" si="426"/>
        <v>-26031.293307020693</v>
      </c>
      <c r="AJ126" s="6">
        <f t="shared" si="426"/>
        <v>-3815604.8462982913</v>
      </c>
      <c r="AK126" s="6">
        <f t="shared" si="426"/>
        <v>-26031.293307020693</v>
      </c>
      <c r="AL126" s="6">
        <f t="shared" si="426"/>
        <v>-3841636.1396053121</v>
      </c>
      <c r="AM126" s="6">
        <f t="shared" si="426"/>
        <v>-26031.293307020693</v>
      </c>
      <c r="AN126" s="6">
        <f t="shared" si="426"/>
        <v>-3867667.4329123329</v>
      </c>
      <c r="AO126" s="6">
        <f t="shared" si="426"/>
        <v>-26031.293307020693</v>
      </c>
      <c r="AP126" s="6">
        <f t="shared" si="426"/>
        <v>-3893698.7262193537</v>
      </c>
      <c r="AQ126" s="6">
        <f t="shared" si="426"/>
        <v>-26031.293307020693</v>
      </c>
      <c r="AR126" s="6">
        <f t="shared" si="426"/>
        <v>-3919730.0195263745</v>
      </c>
      <c r="AS126" s="6">
        <f t="shared" si="426"/>
        <v>-26031.293307020693</v>
      </c>
      <c r="AT126" s="6">
        <f t="shared" si="426"/>
        <v>-3945761.3128333953</v>
      </c>
      <c r="AU126" s="6">
        <f t="shared" si="426"/>
        <v>-26031.293307020693</v>
      </c>
      <c r="AV126" s="6">
        <f t="shared" si="426"/>
        <v>-3971792.6061404161</v>
      </c>
      <c r="AW126" s="6">
        <f t="shared" si="426"/>
        <v>-26031.293307020693</v>
      </c>
      <c r="AX126" s="6">
        <f t="shared" si="426"/>
        <v>-3997823.8994474369</v>
      </c>
      <c r="AY126" s="6">
        <f t="shared" si="426"/>
        <v>-26031.293307020693</v>
      </c>
      <c r="AZ126" s="6">
        <f t="shared" si="426"/>
        <v>-4023855.1927544577</v>
      </c>
      <c r="BA126" s="6">
        <f t="shared" si="426"/>
        <v>-26031.293307020693</v>
      </c>
      <c r="BB126" s="6">
        <f t="shared" si="426"/>
        <v>-4049886.4860614785</v>
      </c>
      <c r="BC126" s="6">
        <f t="shared" si="426"/>
        <v>-26031.293307020693</v>
      </c>
      <c r="BD126" s="6">
        <f t="shared" si="426"/>
        <v>-4075917.7793684993</v>
      </c>
      <c r="BE126" s="6">
        <f t="shared" si="426"/>
        <v>-26031.293307020693</v>
      </c>
      <c r="BF126" s="6">
        <f t="shared" si="426"/>
        <v>-4101949.0726755201</v>
      </c>
      <c r="BG126" s="6">
        <f t="shared" si="426"/>
        <v>-26031.293307020693</v>
      </c>
      <c r="BH126" s="6">
        <f t="shared" si="426"/>
        <v>-4127980.3659825409</v>
      </c>
      <c r="BI126" s="6">
        <f t="shared" si="426"/>
        <v>-26031.293307020693</v>
      </c>
      <c r="BJ126" s="6">
        <f t="shared" si="426"/>
        <v>-4154011.6592895617</v>
      </c>
      <c r="BK126" s="6">
        <f t="shared" si="426"/>
        <v>-26031.293307020693</v>
      </c>
      <c r="BL126" s="6">
        <f t="shared" si="426"/>
        <v>-4180042.9525965825</v>
      </c>
      <c r="BM126" s="6">
        <f t="shared" si="426"/>
        <v>-26031.293307020693</v>
      </c>
      <c r="BN126" s="6">
        <f t="shared" si="426"/>
        <v>-4206074.2459036028</v>
      </c>
      <c r="BO126" s="6">
        <f t="shared" si="426"/>
        <v>-26031.293307020693</v>
      </c>
      <c r="BP126" s="6">
        <f t="shared" si="426"/>
        <v>-4232105.5392106231</v>
      </c>
      <c r="BQ126" s="6">
        <f t="shared" si="426"/>
        <v>-26031.293307020693</v>
      </c>
      <c r="BR126" s="6">
        <f t="shared" si="426"/>
        <v>-4258136.8325176435</v>
      </c>
      <c r="BS126" s="6">
        <f t="shared" si="426"/>
        <v>-26031.293307020693</v>
      </c>
      <c r="BT126" s="6">
        <f t="shared" ref="BT126:CN126" si="427">SUBTOTAL(9,BT124:BT125)</f>
        <v>-4284168.1258246638</v>
      </c>
      <c r="BU126" s="6">
        <f t="shared" si="427"/>
        <v>-26031.293307020693</v>
      </c>
      <c r="BV126" s="6">
        <f t="shared" si="427"/>
        <v>-4310199.4191316841</v>
      </c>
      <c r="BW126" s="6">
        <f t="shared" si="427"/>
        <v>-26031.293307020693</v>
      </c>
      <c r="BX126" s="6">
        <f t="shared" si="427"/>
        <v>-4336230.7124387044</v>
      </c>
      <c r="BY126" s="6">
        <f t="shared" si="427"/>
        <v>-26031.293307020693</v>
      </c>
      <c r="BZ126" s="6">
        <f t="shared" si="427"/>
        <v>-4362262.0057457248</v>
      </c>
      <c r="CA126" s="6">
        <f t="shared" si="427"/>
        <v>-26031.293307020693</v>
      </c>
      <c r="CB126" s="6">
        <f t="shared" si="427"/>
        <v>-4388293.2990527451</v>
      </c>
      <c r="CC126" s="6">
        <f t="shared" si="427"/>
        <v>-26031.293307020693</v>
      </c>
      <c r="CD126" s="6">
        <f t="shared" si="427"/>
        <v>-4414324.5923597654</v>
      </c>
      <c r="CE126" s="6">
        <f t="shared" si="427"/>
        <v>-26031.293307020693</v>
      </c>
      <c r="CF126" s="6">
        <f t="shared" si="427"/>
        <v>-4440355.8856667858</v>
      </c>
      <c r="CG126" s="6">
        <f t="shared" si="427"/>
        <v>-26031.293307020693</v>
      </c>
      <c r="CH126" s="6">
        <f t="shared" si="427"/>
        <v>-4466387.1789738061</v>
      </c>
      <c r="CI126" s="6">
        <f t="shared" si="427"/>
        <v>-26031.293307020693</v>
      </c>
      <c r="CJ126" s="6">
        <f t="shared" si="427"/>
        <v>-4492418.4722808264</v>
      </c>
      <c r="CK126" s="6">
        <f t="shared" si="427"/>
        <v>-26031.293307020693</v>
      </c>
      <c r="CL126" s="6">
        <f t="shared" si="427"/>
        <v>-4518449.7655878467</v>
      </c>
      <c r="CM126" s="6">
        <f t="shared" si="427"/>
        <v>-26031.293307020693</v>
      </c>
      <c r="CN126" s="6">
        <f t="shared" si="427"/>
        <v>-4544481.0588948671</v>
      </c>
      <c r="CP126" s="139">
        <f>SUBTOTAL(9,CP124:CP125)</f>
        <v>-4075917.7793684993</v>
      </c>
      <c r="CQ126" s="139">
        <f>SUBTOTAL(9,CQ124:CQ125)</f>
        <v>-312375.51968424674</v>
      </c>
      <c r="CR126" s="139">
        <f>SUBTOTAL(9,CR124:CR125)</f>
        <v>-4388293.299052746</v>
      </c>
    </row>
    <row r="127" spans="1:96" s="5" customFormat="1" x14ac:dyDescent="0.2">
      <c r="A127" s="109"/>
      <c r="B127" s="109"/>
      <c r="C127" s="109"/>
      <c r="D127" s="109"/>
      <c r="E127" s="109"/>
      <c r="F127" s="109"/>
      <c r="G127" s="109"/>
      <c r="CP127" s="138"/>
      <c r="CQ127" s="138"/>
      <c r="CR127" s="138"/>
    </row>
    <row r="128" spans="1:96" s="5" customFormat="1" x14ac:dyDescent="0.2">
      <c r="A128" s="123" t="s">
        <v>90</v>
      </c>
      <c r="B128" s="109"/>
      <c r="C128" s="109"/>
      <c r="D128" s="109"/>
      <c r="E128" s="109"/>
      <c r="F128" s="109"/>
      <c r="G128" s="109"/>
      <c r="CP128" s="138"/>
      <c r="CQ128" s="138"/>
      <c r="CR128" s="138"/>
    </row>
    <row r="129" spans="1:96" s="5" customFormat="1" x14ac:dyDescent="0.2">
      <c r="A129" s="109" t="s">
        <v>76</v>
      </c>
      <c r="B129" s="109" t="str">
        <f t="shared" ref="B129" si="428">C129</f>
        <v>CAGE</v>
      </c>
      <c r="C129" s="8" t="s">
        <v>14</v>
      </c>
      <c r="D129" s="109" t="s">
        <v>115</v>
      </c>
      <c r="E129" s="109" t="s">
        <v>91</v>
      </c>
      <c r="F129" s="109" t="str">
        <f>D129&amp;E129&amp;C129</f>
        <v>AOTHPCAGE</v>
      </c>
      <c r="G129" s="109" t="str">
        <f>E129&amp;C129</f>
        <v>OTHPCAGE</v>
      </c>
      <c r="H129" s="5">
        <v>0</v>
      </c>
      <c r="I129" s="5">
        <v>0</v>
      </c>
      <c r="J129" s="5">
        <f t="shared" ref="J129" si="429">H129+I129</f>
        <v>0</v>
      </c>
      <c r="K129" s="5">
        <v>0</v>
      </c>
      <c r="L129" s="5">
        <f t="shared" ref="L129" si="430">J129+K129</f>
        <v>0</v>
      </c>
      <c r="M129" s="5">
        <v>0</v>
      </c>
      <c r="N129" s="5">
        <f t="shared" ref="N129" si="431">L129+M129</f>
        <v>0</v>
      </c>
      <c r="O129" s="5">
        <v>0</v>
      </c>
      <c r="P129" s="5">
        <f t="shared" ref="P129" si="432">N129+O129</f>
        <v>0</v>
      </c>
      <c r="Q129" s="5">
        <v>0</v>
      </c>
      <c r="R129" s="5">
        <f t="shared" ref="R129" si="433">P129+Q129</f>
        <v>0</v>
      </c>
      <c r="S129" s="5">
        <v>0</v>
      </c>
      <c r="T129" s="5">
        <f t="shared" ref="T129" si="434">R129+S129</f>
        <v>0</v>
      </c>
      <c r="U129" s="5">
        <v>0</v>
      </c>
      <c r="V129" s="5">
        <f t="shared" ref="V129" si="435">T129+U129</f>
        <v>0</v>
      </c>
      <c r="W129" s="5">
        <v>0</v>
      </c>
      <c r="X129" s="5">
        <f t="shared" ref="X129" si="436">V129+W129</f>
        <v>0</v>
      </c>
      <c r="Y129" s="5">
        <v>0</v>
      </c>
      <c r="Z129" s="5">
        <f t="shared" ref="Z129" si="437">X129+Y129</f>
        <v>0</v>
      </c>
      <c r="AA129" s="5">
        <v>0</v>
      </c>
      <c r="AB129" s="5">
        <f t="shared" ref="AB129" si="438">Z129+AA129</f>
        <v>0</v>
      </c>
      <c r="AC129" s="5">
        <v>0</v>
      </c>
      <c r="AD129" s="5">
        <f t="shared" ref="AD129" si="439">AB129+AC129</f>
        <v>0</v>
      </c>
      <c r="AE129" s="5">
        <v>0</v>
      </c>
      <c r="AF129" s="5">
        <f t="shared" ref="AF129" si="440">AD129+AE129</f>
        <v>0</v>
      </c>
      <c r="AG129" s="5">
        <v>0</v>
      </c>
      <c r="AH129" s="5">
        <f t="shared" ref="AH129" si="441">AF129+AG129</f>
        <v>0</v>
      </c>
      <c r="AI129" s="5">
        <v>0</v>
      </c>
      <c r="AJ129" s="5">
        <f t="shared" ref="AJ129" si="442">AH129+AI129</f>
        <v>0</v>
      </c>
      <c r="AK129" s="5">
        <v>0</v>
      </c>
      <c r="AL129" s="5">
        <f t="shared" ref="AL129" si="443">AJ129+AK129</f>
        <v>0</v>
      </c>
      <c r="AM129" s="5">
        <v>0</v>
      </c>
      <c r="AN129" s="5">
        <f t="shared" ref="AN129" si="444">AL129+AM129</f>
        <v>0</v>
      </c>
      <c r="AO129" s="5">
        <v>0</v>
      </c>
      <c r="AP129" s="5">
        <f t="shared" ref="AP129" si="445">AN129+AO129</f>
        <v>0</v>
      </c>
      <c r="AQ129" s="5">
        <v>0</v>
      </c>
      <c r="AR129" s="5">
        <f t="shared" ref="AR129" si="446">AP129+AQ129</f>
        <v>0</v>
      </c>
      <c r="AS129" s="5">
        <v>0</v>
      </c>
      <c r="AT129" s="5">
        <f t="shared" ref="AT129" si="447">AR129+AS129</f>
        <v>0</v>
      </c>
      <c r="AU129" s="5">
        <v>0</v>
      </c>
      <c r="AV129" s="5">
        <f t="shared" ref="AV129" si="448">AT129+AU129</f>
        <v>0</v>
      </c>
      <c r="AW129" s="5">
        <v>0</v>
      </c>
      <c r="AX129" s="5">
        <f t="shared" ref="AX129" si="449">AV129+AW129</f>
        <v>0</v>
      </c>
      <c r="AY129" s="5">
        <v>0</v>
      </c>
      <c r="AZ129" s="5">
        <f t="shared" ref="AZ129" si="450">AX129+AY129</f>
        <v>0</v>
      </c>
      <c r="BA129" s="5">
        <v>0</v>
      </c>
      <c r="BB129" s="5">
        <f t="shared" ref="BB129" si="451">AZ129+BA129</f>
        <v>0</v>
      </c>
      <c r="BC129" s="5">
        <v>0</v>
      </c>
      <c r="BD129" s="5">
        <f>BB129+BC129</f>
        <v>0</v>
      </c>
      <c r="BE129" s="5">
        <v>0</v>
      </c>
      <c r="BF129" s="5">
        <f>BD129+BE129</f>
        <v>0</v>
      </c>
      <c r="BG129" s="5">
        <v>0</v>
      </c>
      <c r="BH129" s="5">
        <f>BF129+BG129</f>
        <v>0</v>
      </c>
      <c r="BI129" s="5">
        <v>0</v>
      </c>
      <c r="BJ129" s="5">
        <f>BH129+BI129</f>
        <v>0</v>
      </c>
      <c r="BK129" s="5">
        <v>0</v>
      </c>
      <c r="BL129" s="5">
        <f>BJ129+BK129</f>
        <v>0</v>
      </c>
      <c r="BM129" s="5">
        <v>0</v>
      </c>
      <c r="BN129" s="5">
        <f>BL129+BM129</f>
        <v>0</v>
      </c>
      <c r="BO129" s="5">
        <v>0</v>
      </c>
      <c r="BP129" s="5">
        <f>BN129+BO129</f>
        <v>0</v>
      </c>
      <c r="BQ129" s="5">
        <v>0</v>
      </c>
      <c r="BR129" s="5">
        <f>BP129+BQ129</f>
        <v>0</v>
      </c>
      <c r="BS129" s="5">
        <v>0</v>
      </c>
      <c r="BT129" s="5">
        <f>BR129+BS129</f>
        <v>0</v>
      </c>
      <c r="BU129" s="5">
        <v>0</v>
      </c>
      <c r="BV129" s="5">
        <f>BT129+BU129</f>
        <v>0</v>
      </c>
      <c r="BW129" s="5">
        <v>0</v>
      </c>
      <c r="BX129" s="5">
        <f>BV129+BW129</f>
        <v>0</v>
      </c>
      <c r="BY129" s="5">
        <v>0</v>
      </c>
      <c r="BZ129" s="5">
        <f>BX129+BY129</f>
        <v>0</v>
      </c>
      <c r="CA129" s="5">
        <v>0</v>
      </c>
      <c r="CB129" s="5">
        <f>BZ129+CA129</f>
        <v>0</v>
      </c>
      <c r="CC129" s="5">
        <v>0</v>
      </c>
      <c r="CD129" s="5">
        <f>CB129+CC129</f>
        <v>0</v>
      </c>
      <c r="CE129" s="5">
        <v>0</v>
      </c>
      <c r="CF129" s="5">
        <f>CD129+CE129</f>
        <v>0</v>
      </c>
      <c r="CG129" s="5">
        <v>0</v>
      </c>
      <c r="CH129" s="5">
        <f>CF129+CG129</f>
        <v>0</v>
      </c>
      <c r="CI129" s="5">
        <v>0</v>
      </c>
      <c r="CJ129" s="5">
        <f>CH129+CI129</f>
        <v>0</v>
      </c>
      <c r="CK129" s="5">
        <v>0</v>
      </c>
      <c r="CL129" s="5">
        <f>CJ129+CK129</f>
        <v>0</v>
      </c>
      <c r="CM129" s="5">
        <v>0</v>
      </c>
      <c r="CN129" s="5">
        <f>CL129+CM129</f>
        <v>0</v>
      </c>
      <c r="CP129" s="138">
        <f>(AR129+BP129+2*SUM(AT129,AV129,AX129,AZ129,BB129,BD129,BF129,BH129,BJ129,BL129,BN129,))/24</f>
        <v>0</v>
      </c>
      <c r="CQ129" s="138">
        <f>CR129-CP129</f>
        <v>0</v>
      </c>
      <c r="CR129" s="138">
        <f>(BP129+CN129+2*SUM(BR129,BT129,BV129,BX129,BZ129,CB129,CD129,CF129,CH129,CJ129,CL129,))/24</f>
        <v>0</v>
      </c>
    </row>
    <row r="130" spans="1:96" s="5" customFormat="1" x14ac:dyDescent="0.2">
      <c r="A130" s="109" t="s">
        <v>122</v>
      </c>
      <c r="B130" s="109"/>
      <c r="C130" s="109"/>
      <c r="D130" s="109"/>
      <c r="E130" s="109"/>
      <c r="F130" s="109"/>
      <c r="G130" s="109"/>
      <c r="H130" s="6">
        <f>SUBTOTAL(9,H129)</f>
        <v>0</v>
      </c>
      <c r="I130" s="6">
        <f t="shared" ref="I130:CP130" si="452">SUBTOTAL(9,I129)</f>
        <v>0</v>
      </c>
      <c r="J130" s="6">
        <f t="shared" si="452"/>
        <v>0</v>
      </c>
      <c r="K130" s="6">
        <f t="shared" si="452"/>
        <v>0</v>
      </c>
      <c r="L130" s="6">
        <f t="shared" si="452"/>
        <v>0</v>
      </c>
      <c r="M130" s="6">
        <f t="shared" si="452"/>
        <v>0</v>
      </c>
      <c r="N130" s="6">
        <f t="shared" si="452"/>
        <v>0</v>
      </c>
      <c r="O130" s="6">
        <f t="shared" si="452"/>
        <v>0</v>
      </c>
      <c r="P130" s="6">
        <f t="shared" si="452"/>
        <v>0</v>
      </c>
      <c r="Q130" s="6">
        <f t="shared" si="452"/>
        <v>0</v>
      </c>
      <c r="R130" s="6">
        <f t="shared" si="452"/>
        <v>0</v>
      </c>
      <c r="S130" s="6">
        <f t="shared" si="452"/>
        <v>0</v>
      </c>
      <c r="T130" s="6">
        <f t="shared" si="452"/>
        <v>0</v>
      </c>
      <c r="U130" s="6">
        <f t="shared" si="452"/>
        <v>0</v>
      </c>
      <c r="V130" s="6">
        <f t="shared" si="452"/>
        <v>0</v>
      </c>
      <c r="W130" s="6">
        <f t="shared" si="452"/>
        <v>0</v>
      </c>
      <c r="X130" s="6">
        <f t="shared" si="452"/>
        <v>0</v>
      </c>
      <c r="Y130" s="6">
        <f t="shared" si="452"/>
        <v>0</v>
      </c>
      <c r="Z130" s="6">
        <f t="shared" si="452"/>
        <v>0</v>
      </c>
      <c r="AA130" s="6">
        <f t="shared" si="452"/>
        <v>0</v>
      </c>
      <c r="AB130" s="6">
        <f t="shared" si="452"/>
        <v>0</v>
      </c>
      <c r="AC130" s="6">
        <f t="shared" si="452"/>
        <v>0</v>
      </c>
      <c r="AD130" s="6">
        <f t="shared" si="452"/>
        <v>0</v>
      </c>
      <c r="AE130" s="6">
        <f t="shared" si="452"/>
        <v>0</v>
      </c>
      <c r="AF130" s="6">
        <f t="shared" si="452"/>
        <v>0</v>
      </c>
      <c r="AG130" s="6">
        <f t="shared" si="452"/>
        <v>0</v>
      </c>
      <c r="AH130" s="6">
        <f t="shared" si="452"/>
        <v>0</v>
      </c>
      <c r="AI130" s="6">
        <f t="shared" si="452"/>
        <v>0</v>
      </c>
      <c r="AJ130" s="6">
        <f t="shared" si="452"/>
        <v>0</v>
      </c>
      <c r="AK130" s="6">
        <f t="shared" si="452"/>
        <v>0</v>
      </c>
      <c r="AL130" s="6">
        <f t="shared" si="452"/>
        <v>0</v>
      </c>
      <c r="AM130" s="6">
        <f t="shared" si="452"/>
        <v>0</v>
      </c>
      <c r="AN130" s="6">
        <f t="shared" si="452"/>
        <v>0</v>
      </c>
      <c r="AO130" s="6">
        <f t="shared" si="452"/>
        <v>0</v>
      </c>
      <c r="AP130" s="6">
        <f t="shared" si="452"/>
        <v>0</v>
      </c>
      <c r="AQ130" s="6">
        <f t="shared" si="452"/>
        <v>0</v>
      </c>
      <c r="AR130" s="6">
        <f t="shared" si="452"/>
        <v>0</v>
      </c>
      <c r="AS130" s="6">
        <f t="shared" si="452"/>
        <v>0</v>
      </c>
      <c r="AT130" s="6">
        <f t="shared" si="452"/>
        <v>0</v>
      </c>
      <c r="AU130" s="6">
        <f t="shared" si="452"/>
        <v>0</v>
      </c>
      <c r="AV130" s="6">
        <f t="shared" si="452"/>
        <v>0</v>
      </c>
      <c r="AW130" s="6">
        <f t="shared" si="452"/>
        <v>0</v>
      </c>
      <c r="AX130" s="6">
        <f t="shared" si="452"/>
        <v>0</v>
      </c>
      <c r="AY130" s="6">
        <f t="shared" si="452"/>
        <v>0</v>
      </c>
      <c r="AZ130" s="6">
        <f t="shared" si="452"/>
        <v>0</v>
      </c>
      <c r="BA130" s="6">
        <f t="shared" si="452"/>
        <v>0</v>
      </c>
      <c r="BB130" s="6">
        <f t="shared" si="452"/>
        <v>0</v>
      </c>
      <c r="BC130" s="6">
        <f t="shared" si="452"/>
        <v>0</v>
      </c>
      <c r="BD130" s="6">
        <f t="shared" si="452"/>
        <v>0</v>
      </c>
      <c r="BE130" s="6">
        <f t="shared" si="452"/>
        <v>0</v>
      </c>
      <c r="BF130" s="6">
        <f t="shared" si="452"/>
        <v>0</v>
      </c>
      <c r="BG130" s="6">
        <f t="shared" si="452"/>
        <v>0</v>
      </c>
      <c r="BH130" s="6">
        <f t="shared" si="452"/>
        <v>0</v>
      </c>
      <c r="BI130" s="6">
        <f t="shared" si="452"/>
        <v>0</v>
      </c>
      <c r="BJ130" s="6">
        <f t="shared" si="452"/>
        <v>0</v>
      </c>
      <c r="BK130" s="6">
        <f t="shared" si="452"/>
        <v>0</v>
      </c>
      <c r="BL130" s="6">
        <f t="shared" si="452"/>
        <v>0</v>
      </c>
      <c r="BM130" s="6">
        <f t="shared" si="452"/>
        <v>0</v>
      </c>
      <c r="BN130" s="6">
        <f t="shared" si="452"/>
        <v>0</v>
      </c>
      <c r="BO130" s="6">
        <f t="shared" si="452"/>
        <v>0</v>
      </c>
      <c r="BP130" s="6">
        <f t="shared" si="452"/>
        <v>0</v>
      </c>
      <c r="BQ130" s="6">
        <f t="shared" si="452"/>
        <v>0</v>
      </c>
      <c r="BR130" s="6">
        <f t="shared" si="452"/>
        <v>0</v>
      </c>
      <c r="BS130" s="6">
        <f t="shared" si="452"/>
        <v>0</v>
      </c>
      <c r="BT130" s="6">
        <f t="shared" si="452"/>
        <v>0</v>
      </c>
      <c r="BU130" s="6">
        <f t="shared" si="452"/>
        <v>0</v>
      </c>
      <c r="BV130" s="6">
        <f t="shared" si="452"/>
        <v>0</v>
      </c>
      <c r="BW130" s="6">
        <f t="shared" si="452"/>
        <v>0</v>
      </c>
      <c r="BX130" s="6">
        <f t="shared" si="452"/>
        <v>0</v>
      </c>
      <c r="BY130" s="6">
        <f t="shared" si="452"/>
        <v>0</v>
      </c>
      <c r="BZ130" s="6">
        <f t="shared" si="452"/>
        <v>0</v>
      </c>
      <c r="CA130" s="6">
        <f t="shared" si="452"/>
        <v>0</v>
      </c>
      <c r="CB130" s="6">
        <f t="shared" si="452"/>
        <v>0</v>
      </c>
      <c r="CC130" s="6">
        <f t="shared" si="452"/>
        <v>0</v>
      </c>
      <c r="CD130" s="6">
        <f t="shared" si="452"/>
        <v>0</v>
      </c>
      <c r="CE130" s="6">
        <f t="shared" si="452"/>
        <v>0</v>
      </c>
      <c r="CF130" s="6">
        <f t="shared" si="452"/>
        <v>0</v>
      </c>
      <c r="CG130" s="6">
        <f t="shared" si="452"/>
        <v>0</v>
      </c>
      <c r="CH130" s="6">
        <f t="shared" si="452"/>
        <v>0</v>
      </c>
      <c r="CI130" s="6">
        <f t="shared" si="452"/>
        <v>0</v>
      </c>
      <c r="CJ130" s="6">
        <f t="shared" si="452"/>
        <v>0</v>
      </c>
      <c r="CK130" s="6">
        <f t="shared" si="452"/>
        <v>0</v>
      </c>
      <c r="CL130" s="6">
        <f t="shared" si="452"/>
        <v>0</v>
      </c>
      <c r="CM130" s="6">
        <f t="shared" si="452"/>
        <v>0</v>
      </c>
      <c r="CN130" s="6">
        <f t="shared" si="452"/>
        <v>0</v>
      </c>
      <c r="CP130" s="139">
        <f t="shared" si="452"/>
        <v>0</v>
      </c>
      <c r="CQ130" s="139">
        <f t="shared" ref="CQ130:CR130" si="453">SUBTOTAL(9,CQ129)</f>
        <v>0</v>
      </c>
      <c r="CR130" s="139">
        <f t="shared" si="453"/>
        <v>0</v>
      </c>
    </row>
    <row r="131" spans="1:96" s="5" customFormat="1" x14ac:dyDescent="0.2">
      <c r="A131" s="109"/>
      <c r="B131" s="109"/>
      <c r="C131" s="109"/>
      <c r="D131" s="109"/>
      <c r="E131" s="109"/>
      <c r="F131" s="109"/>
      <c r="G131" s="109"/>
      <c r="CP131" s="138"/>
      <c r="CQ131" s="138"/>
      <c r="CR131" s="138"/>
    </row>
    <row r="132" spans="1:96" s="5" customFormat="1" x14ac:dyDescent="0.2">
      <c r="A132" s="123" t="s">
        <v>107</v>
      </c>
      <c r="B132" s="109"/>
      <c r="C132" s="109"/>
      <c r="D132" s="109"/>
      <c r="E132" s="109"/>
      <c r="F132" s="109"/>
      <c r="G132" s="109"/>
      <c r="CP132" s="138"/>
      <c r="CQ132" s="138"/>
      <c r="CR132" s="138"/>
    </row>
    <row r="133" spans="1:96" s="5" customFormat="1" x14ac:dyDescent="0.2">
      <c r="A133" s="109" t="s">
        <v>98</v>
      </c>
      <c r="B133" s="109" t="s">
        <v>31</v>
      </c>
      <c r="C133" s="109" t="s">
        <v>31</v>
      </c>
      <c r="D133" s="109" t="s">
        <v>115</v>
      </c>
      <c r="E133" s="109" t="s">
        <v>108</v>
      </c>
      <c r="F133" s="109" t="str">
        <f t="shared" ref="F133:F134" si="454">D133&amp;E133&amp;C133</f>
        <v>AGNLPCA</v>
      </c>
      <c r="G133" s="109" t="str">
        <f t="shared" ref="G133:G134" si="455">E133&amp;C133</f>
        <v>GNLPCA</v>
      </c>
      <c r="H133" s="5">
        <v>-505859.57</v>
      </c>
      <c r="I133" s="5">
        <v>0</v>
      </c>
      <c r="J133" s="5">
        <f t="shared" ref="J133:J142" si="456">H133+I133</f>
        <v>-505859.57</v>
      </c>
      <c r="K133" s="5">
        <v>0</v>
      </c>
      <c r="L133" s="5">
        <f t="shared" ref="L133:L142" si="457">J133+K133</f>
        <v>-505859.57</v>
      </c>
      <c r="M133" s="5">
        <v>0</v>
      </c>
      <c r="N133" s="5">
        <f t="shared" ref="N133:N142" si="458">L133+M133</f>
        <v>-505859.57</v>
      </c>
      <c r="O133" s="5">
        <v>0</v>
      </c>
      <c r="P133" s="5">
        <f t="shared" ref="P133:P142" si="459">N133+O133</f>
        <v>-505859.57</v>
      </c>
      <c r="Q133" s="5">
        <v>0</v>
      </c>
      <c r="R133" s="5">
        <f t="shared" ref="R133:R142" si="460">P133+Q133</f>
        <v>-505859.57</v>
      </c>
      <c r="S133" s="5">
        <v>0</v>
      </c>
      <c r="T133" s="5">
        <f t="shared" ref="T133:T142" si="461">R133+S133</f>
        <v>-505859.57</v>
      </c>
      <c r="U133" s="5">
        <v>0</v>
      </c>
      <c r="V133" s="5">
        <f t="shared" ref="V133:V142" si="462">T133+U133</f>
        <v>-505859.57</v>
      </c>
      <c r="W133" s="5">
        <v>0</v>
      </c>
      <c r="X133" s="5">
        <f t="shared" ref="X133:X142" si="463">V133+W133</f>
        <v>-505859.57</v>
      </c>
      <c r="Y133" s="5">
        <v>0</v>
      </c>
      <c r="Z133" s="5">
        <f t="shared" ref="Z133:Z142" si="464">X133+Y133</f>
        <v>-505859.57</v>
      </c>
      <c r="AA133" s="5">
        <v>0</v>
      </c>
      <c r="AB133" s="5">
        <f t="shared" ref="AB133:AB142" si="465">Z133+AA133</f>
        <v>-505859.57</v>
      </c>
      <c r="AC133" s="5">
        <v>0</v>
      </c>
      <c r="AD133" s="5">
        <f t="shared" ref="AD133:AD142" si="466">AB133+AC133</f>
        <v>-505859.57</v>
      </c>
      <c r="AE133" s="5">
        <v>0</v>
      </c>
      <c r="AF133" s="5">
        <f t="shared" ref="AF133:AF142" si="467">AD133+AE133</f>
        <v>-505859.57</v>
      </c>
      <c r="AG133" s="5">
        <v>0</v>
      </c>
      <c r="AH133" s="5">
        <f t="shared" ref="AH133:AH142" si="468">AF133+AG133</f>
        <v>-505859.57</v>
      </c>
      <c r="AI133" s="5">
        <v>0</v>
      </c>
      <c r="AJ133" s="5">
        <f t="shared" ref="AJ133:AJ142" si="469">AH133+AI133</f>
        <v>-505859.57</v>
      </c>
      <c r="AK133" s="5">
        <v>0</v>
      </c>
      <c r="AL133" s="5">
        <f t="shared" ref="AL133:AL142" si="470">AJ133+AK133</f>
        <v>-505859.57</v>
      </c>
      <c r="AM133" s="5">
        <v>0</v>
      </c>
      <c r="AN133" s="5">
        <f t="shared" ref="AN133:AN142" si="471">AL133+AM133</f>
        <v>-505859.57</v>
      </c>
      <c r="AO133" s="5">
        <v>0</v>
      </c>
      <c r="AP133" s="5">
        <f t="shared" ref="AP133:AP142" si="472">AN133+AO133</f>
        <v>-505859.57</v>
      </c>
      <c r="AQ133" s="5">
        <v>0</v>
      </c>
      <c r="AR133" s="5">
        <f t="shared" ref="AR133:AR142" si="473">AP133+AQ133</f>
        <v>-505859.57</v>
      </c>
      <c r="AS133" s="5">
        <v>0</v>
      </c>
      <c r="AT133" s="5">
        <f t="shared" ref="AT133:AT142" si="474">AR133+AS133</f>
        <v>-505859.57</v>
      </c>
      <c r="AU133" s="5">
        <v>0</v>
      </c>
      <c r="AV133" s="5">
        <f t="shared" ref="AV133:AV142" si="475">AT133+AU133</f>
        <v>-505859.57</v>
      </c>
      <c r="AW133" s="5">
        <v>0</v>
      </c>
      <c r="AX133" s="5">
        <f t="shared" ref="AX133:AX142" si="476">AV133+AW133</f>
        <v>-505859.57</v>
      </c>
      <c r="AY133" s="5">
        <v>0</v>
      </c>
      <c r="AZ133" s="5">
        <f t="shared" ref="AZ133:AZ142" si="477">AX133+AY133</f>
        <v>-505859.57</v>
      </c>
      <c r="BA133" s="5">
        <v>0</v>
      </c>
      <c r="BB133" s="5">
        <f t="shared" ref="BB133:BB142" si="478">AZ133+BA133</f>
        <v>-505859.57</v>
      </c>
      <c r="BC133" s="5">
        <v>0</v>
      </c>
      <c r="BD133" s="5">
        <f t="shared" ref="BD133:BD142" si="479">BB133+BC133</f>
        <v>-505859.57</v>
      </c>
      <c r="BE133" s="5">
        <v>0</v>
      </c>
      <c r="BF133" s="5">
        <f t="shared" ref="BF133:BF142" si="480">BD133+BE133</f>
        <v>-505859.57</v>
      </c>
      <c r="BG133" s="5">
        <v>0</v>
      </c>
      <c r="BH133" s="5">
        <f t="shared" ref="BH133:BH142" si="481">BF133+BG133</f>
        <v>-505859.57</v>
      </c>
      <c r="BI133" s="5">
        <v>0</v>
      </c>
      <c r="BJ133" s="5">
        <f t="shared" ref="BJ133:BJ142" si="482">BH133+BI133</f>
        <v>-505859.57</v>
      </c>
      <c r="BK133" s="5">
        <v>0</v>
      </c>
      <c r="BL133" s="5">
        <f t="shared" ref="BL133:BL142" si="483">BJ133+BK133</f>
        <v>-505859.57</v>
      </c>
      <c r="BM133" s="5">
        <v>0</v>
      </c>
      <c r="BN133" s="5">
        <f t="shared" ref="BN133:BN142" si="484">BL133+BM133</f>
        <v>-505859.57</v>
      </c>
      <c r="BO133" s="5">
        <v>0</v>
      </c>
      <c r="BP133" s="5">
        <f t="shared" ref="BP133:BP142" si="485">BN133+BO133</f>
        <v>-505859.57</v>
      </c>
      <c r="BQ133" s="5">
        <v>0</v>
      </c>
      <c r="BR133" s="5">
        <f t="shared" ref="BR133:BR142" si="486">BP133+BQ133</f>
        <v>-505859.57</v>
      </c>
      <c r="BS133" s="5">
        <v>0</v>
      </c>
      <c r="BT133" s="5">
        <f t="shared" ref="BT133:BT142" si="487">BR133+BS133</f>
        <v>-505859.57</v>
      </c>
      <c r="BU133" s="5">
        <v>0</v>
      </c>
      <c r="BV133" s="5">
        <f t="shared" ref="BV133:BV142" si="488">BT133+BU133</f>
        <v>-505859.57</v>
      </c>
      <c r="BW133" s="5">
        <v>0</v>
      </c>
      <c r="BX133" s="5">
        <f t="shared" ref="BX133:BX142" si="489">BV133+BW133</f>
        <v>-505859.57</v>
      </c>
      <c r="BY133" s="5">
        <v>0</v>
      </c>
      <c r="BZ133" s="5">
        <f t="shared" ref="BZ133:BZ142" si="490">BX133+BY133</f>
        <v>-505859.57</v>
      </c>
      <c r="CA133" s="5">
        <v>0</v>
      </c>
      <c r="CB133" s="5">
        <f t="shared" ref="CB133:CB142" si="491">BZ133+CA133</f>
        <v>-505859.57</v>
      </c>
      <c r="CC133" s="5">
        <v>0</v>
      </c>
      <c r="CD133" s="5">
        <f t="shared" ref="CD133:CD142" si="492">CB133+CC133</f>
        <v>-505859.57</v>
      </c>
      <c r="CE133" s="5">
        <v>0</v>
      </c>
      <c r="CF133" s="5">
        <f t="shared" ref="CF133:CF142" si="493">CD133+CE133</f>
        <v>-505859.57</v>
      </c>
      <c r="CG133" s="5">
        <v>0</v>
      </c>
      <c r="CH133" s="5">
        <f t="shared" ref="CH133:CH142" si="494">CF133+CG133</f>
        <v>-505859.57</v>
      </c>
      <c r="CI133" s="5">
        <v>0</v>
      </c>
      <c r="CJ133" s="5">
        <f t="shared" ref="CJ133:CJ142" si="495">CH133+CI133</f>
        <v>-505859.57</v>
      </c>
      <c r="CK133" s="5">
        <v>0</v>
      </c>
      <c r="CL133" s="5">
        <f t="shared" ref="CL133:CL142" si="496">CJ133+CK133</f>
        <v>-505859.57</v>
      </c>
      <c r="CM133" s="5">
        <v>0</v>
      </c>
      <c r="CN133" s="5">
        <f t="shared" ref="CN133:CN142" si="497">CL133+CM133</f>
        <v>-505859.57</v>
      </c>
      <c r="CP133" s="138">
        <f t="shared" ref="CP133:CP139" si="498">(AR133+BP133+2*SUM(AT133,AV133,AX133,AZ133,BB133,BD133,BF133,BH133,BJ133,BL133,BN133,))/24</f>
        <v>-505859.57000000007</v>
      </c>
      <c r="CQ133" s="138">
        <f t="shared" ref="CQ133:CQ142" si="499">CR133-CP133</f>
        <v>0</v>
      </c>
      <c r="CR133" s="138">
        <f t="shared" ref="CR133:CR142" si="500">(BP133+CN133+2*SUM(BR133,BT133,BV133,BX133,BZ133,CB133,CD133,CF133,CH133,CJ133,CL133,))/24</f>
        <v>-505859.57000000007</v>
      </c>
    </row>
    <row r="134" spans="1:96" s="5" customFormat="1" x14ac:dyDescent="0.2">
      <c r="A134" s="109" t="s">
        <v>109</v>
      </c>
      <c r="B134" s="109" t="s">
        <v>44</v>
      </c>
      <c r="C134" s="109" t="s">
        <v>44</v>
      </c>
      <c r="D134" s="109" t="s">
        <v>115</v>
      </c>
      <c r="E134" s="109" t="s">
        <v>108</v>
      </c>
      <c r="F134" s="109" t="str">
        <f t="shared" si="454"/>
        <v>AGNLPCN</v>
      </c>
      <c r="G134" s="109" t="str">
        <f t="shared" si="455"/>
        <v>GNLPCN</v>
      </c>
      <c r="H134" s="5">
        <v>0</v>
      </c>
      <c r="I134" s="5">
        <v>0</v>
      </c>
      <c r="J134" s="5">
        <f t="shared" si="456"/>
        <v>0</v>
      </c>
      <c r="K134" s="5">
        <v>0</v>
      </c>
      <c r="L134" s="5">
        <f t="shared" si="457"/>
        <v>0</v>
      </c>
      <c r="M134" s="5">
        <v>0</v>
      </c>
      <c r="N134" s="5">
        <f t="shared" si="458"/>
        <v>0</v>
      </c>
      <c r="O134" s="5">
        <v>0</v>
      </c>
      <c r="P134" s="5">
        <f t="shared" si="459"/>
        <v>0</v>
      </c>
      <c r="Q134" s="5">
        <v>0</v>
      </c>
      <c r="R134" s="5">
        <f t="shared" si="460"/>
        <v>0</v>
      </c>
      <c r="S134" s="5">
        <v>0</v>
      </c>
      <c r="T134" s="5">
        <f t="shared" si="461"/>
        <v>0</v>
      </c>
      <c r="U134" s="5">
        <v>0</v>
      </c>
      <c r="V134" s="5">
        <f t="shared" si="462"/>
        <v>0</v>
      </c>
      <c r="W134" s="5">
        <v>0</v>
      </c>
      <c r="X134" s="5">
        <f t="shared" si="463"/>
        <v>0</v>
      </c>
      <c r="Y134" s="5">
        <v>0</v>
      </c>
      <c r="Z134" s="5">
        <f t="shared" si="464"/>
        <v>0</v>
      </c>
      <c r="AA134" s="5">
        <v>0</v>
      </c>
      <c r="AB134" s="5">
        <f t="shared" si="465"/>
        <v>0</v>
      </c>
      <c r="AC134" s="5">
        <v>0</v>
      </c>
      <c r="AD134" s="5">
        <f t="shared" si="466"/>
        <v>0</v>
      </c>
      <c r="AE134" s="5">
        <v>0</v>
      </c>
      <c r="AF134" s="5">
        <f t="shared" si="467"/>
        <v>0</v>
      </c>
      <c r="AG134" s="5">
        <v>0</v>
      </c>
      <c r="AH134" s="5">
        <f t="shared" si="468"/>
        <v>0</v>
      </c>
      <c r="AI134" s="5">
        <v>0</v>
      </c>
      <c r="AJ134" s="5">
        <f t="shared" si="469"/>
        <v>0</v>
      </c>
      <c r="AK134" s="5">
        <v>0</v>
      </c>
      <c r="AL134" s="5">
        <f t="shared" si="470"/>
        <v>0</v>
      </c>
      <c r="AM134" s="5">
        <v>0</v>
      </c>
      <c r="AN134" s="5">
        <f t="shared" si="471"/>
        <v>0</v>
      </c>
      <c r="AO134" s="5">
        <v>0</v>
      </c>
      <c r="AP134" s="5">
        <f t="shared" si="472"/>
        <v>0</v>
      </c>
      <c r="AQ134" s="5">
        <v>0</v>
      </c>
      <c r="AR134" s="5">
        <f t="shared" si="473"/>
        <v>0</v>
      </c>
      <c r="AS134" s="5">
        <v>0</v>
      </c>
      <c r="AT134" s="5">
        <f t="shared" si="474"/>
        <v>0</v>
      </c>
      <c r="AU134" s="5">
        <v>0</v>
      </c>
      <c r="AV134" s="5">
        <f t="shared" si="475"/>
        <v>0</v>
      </c>
      <c r="AW134" s="5">
        <v>0</v>
      </c>
      <c r="AX134" s="5">
        <f t="shared" si="476"/>
        <v>0</v>
      </c>
      <c r="AY134" s="5">
        <v>0</v>
      </c>
      <c r="AZ134" s="5">
        <f t="shared" si="477"/>
        <v>0</v>
      </c>
      <c r="BA134" s="5">
        <v>0</v>
      </c>
      <c r="BB134" s="5">
        <f t="shared" si="478"/>
        <v>0</v>
      </c>
      <c r="BC134" s="5">
        <v>0</v>
      </c>
      <c r="BD134" s="5">
        <f t="shared" si="479"/>
        <v>0</v>
      </c>
      <c r="BE134" s="5">
        <v>0</v>
      </c>
      <c r="BF134" s="5">
        <f t="shared" si="480"/>
        <v>0</v>
      </c>
      <c r="BG134" s="5">
        <v>0</v>
      </c>
      <c r="BH134" s="5">
        <f t="shared" si="481"/>
        <v>0</v>
      </c>
      <c r="BI134" s="5">
        <v>0</v>
      </c>
      <c r="BJ134" s="5">
        <f t="shared" si="482"/>
        <v>0</v>
      </c>
      <c r="BK134" s="5">
        <v>0</v>
      </c>
      <c r="BL134" s="5">
        <f t="shared" si="483"/>
        <v>0</v>
      </c>
      <c r="BM134" s="5">
        <v>0</v>
      </c>
      <c r="BN134" s="5">
        <f t="shared" si="484"/>
        <v>0</v>
      </c>
      <c r="BO134" s="5">
        <v>0</v>
      </c>
      <c r="BP134" s="5">
        <f t="shared" si="485"/>
        <v>0</v>
      </c>
      <c r="BQ134" s="5">
        <v>0</v>
      </c>
      <c r="BR134" s="5">
        <f t="shared" si="486"/>
        <v>0</v>
      </c>
      <c r="BS134" s="5">
        <v>0</v>
      </c>
      <c r="BT134" s="5">
        <f t="shared" si="487"/>
        <v>0</v>
      </c>
      <c r="BU134" s="5">
        <v>0</v>
      </c>
      <c r="BV134" s="5">
        <f t="shared" si="488"/>
        <v>0</v>
      </c>
      <c r="BW134" s="5">
        <v>0</v>
      </c>
      <c r="BX134" s="5">
        <f t="shared" si="489"/>
        <v>0</v>
      </c>
      <c r="BY134" s="5">
        <v>0</v>
      </c>
      <c r="BZ134" s="5">
        <f t="shared" si="490"/>
        <v>0</v>
      </c>
      <c r="CA134" s="5">
        <v>0</v>
      </c>
      <c r="CB134" s="5">
        <f t="shared" si="491"/>
        <v>0</v>
      </c>
      <c r="CC134" s="5">
        <v>0</v>
      </c>
      <c r="CD134" s="5">
        <f t="shared" si="492"/>
        <v>0</v>
      </c>
      <c r="CE134" s="5">
        <v>0</v>
      </c>
      <c r="CF134" s="5">
        <f t="shared" si="493"/>
        <v>0</v>
      </c>
      <c r="CG134" s="5">
        <v>0</v>
      </c>
      <c r="CH134" s="5">
        <f t="shared" si="494"/>
        <v>0</v>
      </c>
      <c r="CI134" s="5">
        <v>0</v>
      </c>
      <c r="CJ134" s="5">
        <f t="shared" si="495"/>
        <v>0</v>
      </c>
      <c r="CK134" s="5">
        <v>0</v>
      </c>
      <c r="CL134" s="5">
        <f t="shared" si="496"/>
        <v>0</v>
      </c>
      <c r="CM134" s="5">
        <v>0</v>
      </c>
      <c r="CN134" s="5">
        <f t="shared" si="497"/>
        <v>0</v>
      </c>
      <c r="CP134" s="138">
        <f t="shared" si="498"/>
        <v>0</v>
      </c>
      <c r="CQ134" s="138">
        <f t="shared" si="499"/>
        <v>0</v>
      </c>
      <c r="CR134" s="138">
        <f t="shared" si="500"/>
        <v>0</v>
      </c>
    </row>
    <row r="135" spans="1:96" s="5" customFormat="1" x14ac:dyDescent="0.2">
      <c r="A135" s="109" t="s">
        <v>80</v>
      </c>
      <c r="B135" s="109" t="s">
        <v>16</v>
      </c>
      <c r="C135" s="109" t="s">
        <v>16</v>
      </c>
      <c r="D135" s="109" t="s">
        <v>115</v>
      </c>
      <c r="E135" s="109" t="s">
        <v>108</v>
      </c>
      <c r="F135" s="109" t="str">
        <f>D135&amp;E135&amp;C135</f>
        <v>AGNLPSG</v>
      </c>
      <c r="G135" s="109" t="str">
        <f>E135&amp;C135</f>
        <v>GNLPSG</v>
      </c>
      <c r="H135" s="5">
        <v>0</v>
      </c>
      <c r="I135" s="5">
        <v>0</v>
      </c>
      <c r="J135" s="5">
        <f t="shared" si="456"/>
        <v>0</v>
      </c>
      <c r="K135" s="5">
        <v>0</v>
      </c>
      <c r="L135" s="5">
        <f t="shared" si="457"/>
        <v>0</v>
      </c>
      <c r="M135" s="5">
        <v>0</v>
      </c>
      <c r="N135" s="5">
        <f t="shared" si="458"/>
        <v>0</v>
      </c>
      <c r="O135" s="5">
        <v>0</v>
      </c>
      <c r="P135" s="5">
        <f t="shared" si="459"/>
        <v>0</v>
      </c>
      <c r="Q135" s="5">
        <v>0</v>
      </c>
      <c r="R135" s="5">
        <f t="shared" si="460"/>
        <v>0</v>
      </c>
      <c r="S135" s="5">
        <v>0</v>
      </c>
      <c r="T135" s="5">
        <f t="shared" si="461"/>
        <v>0</v>
      </c>
      <c r="U135" s="5">
        <v>0</v>
      </c>
      <c r="V135" s="5">
        <f t="shared" si="462"/>
        <v>0</v>
      </c>
      <c r="W135" s="5">
        <v>0</v>
      </c>
      <c r="X135" s="5">
        <f t="shared" si="463"/>
        <v>0</v>
      </c>
      <c r="Y135" s="5">
        <v>0</v>
      </c>
      <c r="Z135" s="5">
        <f t="shared" si="464"/>
        <v>0</v>
      </c>
      <c r="AA135" s="5">
        <v>0</v>
      </c>
      <c r="AB135" s="5">
        <f t="shared" si="465"/>
        <v>0</v>
      </c>
      <c r="AC135" s="5">
        <v>0</v>
      </c>
      <c r="AD135" s="5">
        <f t="shared" si="466"/>
        <v>0</v>
      </c>
      <c r="AE135" s="5">
        <v>0</v>
      </c>
      <c r="AF135" s="5">
        <f t="shared" si="467"/>
        <v>0</v>
      </c>
      <c r="AG135" s="5">
        <v>0</v>
      </c>
      <c r="AH135" s="5">
        <f t="shared" si="468"/>
        <v>0</v>
      </c>
      <c r="AI135" s="5">
        <v>0</v>
      </c>
      <c r="AJ135" s="5">
        <f t="shared" si="469"/>
        <v>0</v>
      </c>
      <c r="AK135" s="5">
        <v>0</v>
      </c>
      <c r="AL135" s="5">
        <f t="shared" si="470"/>
        <v>0</v>
      </c>
      <c r="AM135" s="5">
        <v>0</v>
      </c>
      <c r="AN135" s="5">
        <f t="shared" si="471"/>
        <v>0</v>
      </c>
      <c r="AO135" s="5">
        <v>0</v>
      </c>
      <c r="AP135" s="5">
        <f t="shared" si="472"/>
        <v>0</v>
      </c>
      <c r="AQ135" s="5">
        <v>0</v>
      </c>
      <c r="AR135" s="5">
        <f t="shared" si="473"/>
        <v>0</v>
      </c>
      <c r="AS135" s="5">
        <v>0</v>
      </c>
      <c r="AT135" s="5">
        <f t="shared" si="474"/>
        <v>0</v>
      </c>
      <c r="AU135" s="5">
        <v>0</v>
      </c>
      <c r="AV135" s="5">
        <f t="shared" si="475"/>
        <v>0</v>
      </c>
      <c r="AW135" s="5">
        <v>0</v>
      </c>
      <c r="AX135" s="5">
        <f t="shared" si="476"/>
        <v>0</v>
      </c>
      <c r="AY135" s="5">
        <v>0</v>
      </c>
      <c r="AZ135" s="5">
        <f t="shared" si="477"/>
        <v>0</v>
      </c>
      <c r="BA135" s="5">
        <v>0</v>
      </c>
      <c r="BB135" s="5">
        <f t="shared" si="478"/>
        <v>0</v>
      </c>
      <c r="BC135" s="5">
        <v>0</v>
      </c>
      <c r="BD135" s="5">
        <f t="shared" si="479"/>
        <v>0</v>
      </c>
      <c r="BE135" s="5">
        <v>0</v>
      </c>
      <c r="BF135" s="5">
        <f t="shared" si="480"/>
        <v>0</v>
      </c>
      <c r="BG135" s="5">
        <v>0</v>
      </c>
      <c r="BH135" s="5">
        <f t="shared" si="481"/>
        <v>0</v>
      </c>
      <c r="BI135" s="5">
        <v>0</v>
      </c>
      <c r="BJ135" s="5">
        <f t="shared" si="482"/>
        <v>0</v>
      </c>
      <c r="BK135" s="5">
        <v>0</v>
      </c>
      <c r="BL135" s="5">
        <f t="shared" si="483"/>
        <v>0</v>
      </c>
      <c r="BM135" s="5">
        <v>0</v>
      </c>
      <c r="BN135" s="5">
        <f t="shared" si="484"/>
        <v>0</v>
      </c>
      <c r="BO135" s="5">
        <v>0</v>
      </c>
      <c r="BP135" s="5">
        <f t="shared" si="485"/>
        <v>0</v>
      </c>
      <c r="BQ135" s="5">
        <v>0</v>
      </c>
      <c r="BR135" s="5">
        <f t="shared" si="486"/>
        <v>0</v>
      </c>
      <c r="BS135" s="5">
        <v>0</v>
      </c>
      <c r="BT135" s="5">
        <f t="shared" si="487"/>
        <v>0</v>
      </c>
      <c r="BU135" s="5">
        <v>0</v>
      </c>
      <c r="BV135" s="5">
        <f t="shared" si="488"/>
        <v>0</v>
      </c>
      <c r="BW135" s="5">
        <v>0</v>
      </c>
      <c r="BX135" s="5">
        <f t="shared" si="489"/>
        <v>0</v>
      </c>
      <c r="BY135" s="5">
        <v>0</v>
      </c>
      <c r="BZ135" s="5">
        <f t="shared" si="490"/>
        <v>0</v>
      </c>
      <c r="CA135" s="5">
        <v>0</v>
      </c>
      <c r="CB135" s="5">
        <f t="shared" si="491"/>
        <v>0</v>
      </c>
      <c r="CC135" s="5">
        <v>0</v>
      </c>
      <c r="CD135" s="5">
        <f t="shared" si="492"/>
        <v>0</v>
      </c>
      <c r="CE135" s="5">
        <v>0</v>
      </c>
      <c r="CF135" s="5">
        <f t="shared" si="493"/>
        <v>0</v>
      </c>
      <c r="CG135" s="5">
        <v>0</v>
      </c>
      <c r="CH135" s="5">
        <f t="shared" si="494"/>
        <v>0</v>
      </c>
      <c r="CI135" s="5">
        <v>0</v>
      </c>
      <c r="CJ135" s="5">
        <f t="shared" si="495"/>
        <v>0</v>
      </c>
      <c r="CK135" s="5">
        <v>0</v>
      </c>
      <c r="CL135" s="5">
        <f t="shared" si="496"/>
        <v>0</v>
      </c>
      <c r="CM135" s="5">
        <v>0</v>
      </c>
      <c r="CN135" s="5">
        <f t="shared" si="497"/>
        <v>0</v>
      </c>
      <c r="CP135" s="138">
        <f t="shared" si="498"/>
        <v>0</v>
      </c>
      <c r="CQ135" s="138">
        <f t="shared" si="499"/>
        <v>0</v>
      </c>
      <c r="CR135" s="138">
        <f t="shared" si="500"/>
        <v>0</v>
      </c>
    </row>
    <row r="136" spans="1:96" s="5" customFormat="1" x14ac:dyDescent="0.2">
      <c r="A136" s="109" t="s">
        <v>100</v>
      </c>
      <c r="B136" s="109" t="s">
        <v>33</v>
      </c>
      <c r="C136" s="109" t="s">
        <v>33</v>
      </c>
      <c r="D136" s="109" t="s">
        <v>115</v>
      </c>
      <c r="E136" s="109" t="s">
        <v>108</v>
      </c>
      <c r="F136" s="109" t="str">
        <f t="shared" ref="F136:F142" si="501">D136&amp;E136&amp;C136</f>
        <v>AGNLPOR</v>
      </c>
      <c r="G136" s="109" t="str">
        <f t="shared" ref="G136:G142" si="502">E136&amp;C136</f>
        <v>GNLPOR</v>
      </c>
      <c r="H136" s="5">
        <v>-4919281.96</v>
      </c>
      <c r="I136" s="5">
        <v>-11970.093333333332</v>
      </c>
      <c r="J136" s="5">
        <f t="shared" si="456"/>
        <v>-4931252.0533333337</v>
      </c>
      <c r="K136" s="5">
        <v>-11970.093333333332</v>
      </c>
      <c r="L136" s="5">
        <f t="shared" si="457"/>
        <v>-4943222.1466666674</v>
      </c>
      <c r="M136" s="5">
        <v>-11970.093333333332</v>
      </c>
      <c r="N136" s="5">
        <f t="shared" si="458"/>
        <v>-4955192.2400000012</v>
      </c>
      <c r="O136" s="5">
        <v>-11970.093333333332</v>
      </c>
      <c r="P136" s="5">
        <f t="shared" si="459"/>
        <v>-4967162.3333333349</v>
      </c>
      <c r="Q136" s="5">
        <v>-11970.093333333332</v>
      </c>
      <c r="R136" s="5">
        <f t="shared" si="460"/>
        <v>-4979132.4266666686</v>
      </c>
      <c r="S136" s="5">
        <v>-11970.093333333332</v>
      </c>
      <c r="T136" s="5">
        <f t="shared" si="461"/>
        <v>-4991102.5200000023</v>
      </c>
      <c r="U136" s="5">
        <v>-11970.093333333332</v>
      </c>
      <c r="V136" s="5">
        <f t="shared" si="462"/>
        <v>-5003072.6133333361</v>
      </c>
      <c r="W136" s="5">
        <v>-11970.093333333332</v>
      </c>
      <c r="X136" s="5">
        <f t="shared" si="463"/>
        <v>-5015042.7066666698</v>
      </c>
      <c r="Y136" s="5">
        <v>-11970.093333333332</v>
      </c>
      <c r="Z136" s="5">
        <f t="shared" si="464"/>
        <v>-5027012.8000000035</v>
      </c>
      <c r="AA136" s="5">
        <v>-11970.093333333332</v>
      </c>
      <c r="AB136" s="5">
        <f t="shared" si="465"/>
        <v>-5038982.8933333373</v>
      </c>
      <c r="AC136" s="5">
        <v>-11970.093333333332</v>
      </c>
      <c r="AD136" s="5">
        <f t="shared" si="466"/>
        <v>-5050952.986666671</v>
      </c>
      <c r="AE136" s="5">
        <v>-11970.093333333332</v>
      </c>
      <c r="AF136" s="5">
        <f t="shared" si="467"/>
        <v>-5062923.0800000047</v>
      </c>
      <c r="AG136" s="5">
        <v>-11970.093333333332</v>
      </c>
      <c r="AH136" s="5">
        <f t="shared" si="468"/>
        <v>-5074893.1733333385</v>
      </c>
      <c r="AI136" s="5">
        <v>-11970.093333333332</v>
      </c>
      <c r="AJ136" s="5">
        <f t="shared" si="469"/>
        <v>-5086863.2666666722</v>
      </c>
      <c r="AK136" s="5">
        <v>-11970.093333333332</v>
      </c>
      <c r="AL136" s="5">
        <f t="shared" si="470"/>
        <v>-5098833.3600000059</v>
      </c>
      <c r="AM136" s="5">
        <v>-11970.093333333332</v>
      </c>
      <c r="AN136" s="5">
        <f t="shared" si="471"/>
        <v>-5110803.4533333397</v>
      </c>
      <c r="AO136" s="5">
        <v>-11970.093333333332</v>
      </c>
      <c r="AP136" s="5">
        <f t="shared" si="472"/>
        <v>-5122773.5466666734</v>
      </c>
      <c r="AQ136" s="5">
        <v>-11970.093333333332</v>
      </c>
      <c r="AR136" s="5">
        <f t="shared" si="473"/>
        <v>-5134743.6400000071</v>
      </c>
      <c r="AS136" s="5">
        <v>-11970.093333333332</v>
      </c>
      <c r="AT136" s="5">
        <f t="shared" si="474"/>
        <v>-5146713.7333333408</v>
      </c>
      <c r="AU136" s="5">
        <v>-11970.093333333332</v>
      </c>
      <c r="AV136" s="5">
        <f t="shared" si="475"/>
        <v>-5158683.8266666746</v>
      </c>
      <c r="AW136" s="5">
        <v>-11970.093333333332</v>
      </c>
      <c r="AX136" s="5">
        <f t="shared" si="476"/>
        <v>-5170653.9200000083</v>
      </c>
      <c r="AY136" s="5">
        <v>-11970.093333333332</v>
      </c>
      <c r="AZ136" s="5">
        <f t="shared" si="477"/>
        <v>-5182624.013333342</v>
      </c>
      <c r="BA136" s="5">
        <v>-11970.093333333332</v>
      </c>
      <c r="BB136" s="5">
        <f t="shared" si="478"/>
        <v>-5194594.1066666758</v>
      </c>
      <c r="BC136" s="5">
        <v>-11970.093333333332</v>
      </c>
      <c r="BD136" s="5">
        <f t="shared" si="479"/>
        <v>-5206564.2000000095</v>
      </c>
      <c r="BE136" s="5">
        <v>-11970.093333333332</v>
      </c>
      <c r="BF136" s="5">
        <f t="shared" si="480"/>
        <v>-5218534.2933333432</v>
      </c>
      <c r="BG136" s="5">
        <v>-11970.093333333332</v>
      </c>
      <c r="BH136" s="5">
        <f t="shared" si="481"/>
        <v>-5230504.386666677</v>
      </c>
      <c r="BI136" s="5">
        <v>-11970.093333333332</v>
      </c>
      <c r="BJ136" s="5">
        <f t="shared" si="482"/>
        <v>-5242474.4800000107</v>
      </c>
      <c r="BK136" s="5">
        <v>-11970.093333333332</v>
      </c>
      <c r="BL136" s="5">
        <f t="shared" si="483"/>
        <v>-5254444.5733333444</v>
      </c>
      <c r="BM136" s="5">
        <v>-11970.093333333332</v>
      </c>
      <c r="BN136" s="5">
        <f t="shared" si="484"/>
        <v>-5266414.6666666782</v>
      </c>
      <c r="BO136" s="5">
        <v>-11970.093333333332</v>
      </c>
      <c r="BP136" s="5">
        <f t="shared" si="485"/>
        <v>-5278384.7600000119</v>
      </c>
      <c r="BQ136" s="5">
        <v>-11970.093333333332</v>
      </c>
      <c r="BR136" s="5">
        <f t="shared" si="486"/>
        <v>-5290354.8533333456</v>
      </c>
      <c r="BS136" s="5">
        <v>-11970.093333333332</v>
      </c>
      <c r="BT136" s="5">
        <f t="shared" si="487"/>
        <v>-5302324.9466666793</v>
      </c>
      <c r="BU136" s="5">
        <v>-11970.093333333332</v>
      </c>
      <c r="BV136" s="5">
        <f t="shared" si="488"/>
        <v>-5314295.0400000131</v>
      </c>
      <c r="BW136" s="5">
        <v>-11970.093333333332</v>
      </c>
      <c r="BX136" s="5">
        <f t="shared" si="489"/>
        <v>-5326265.1333333468</v>
      </c>
      <c r="BY136" s="5">
        <v>-11970.093333333332</v>
      </c>
      <c r="BZ136" s="5">
        <f t="shared" si="490"/>
        <v>-5338235.2266666805</v>
      </c>
      <c r="CA136" s="5">
        <v>-11970.093333333332</v>
      </c>
      <c r="CB136" s="5">
        <f t="shared" si="491"/>
        <v>-5350205.3200000143</v>
      </c>
      <c r="CC136" s="5">
        <v>-11970.093333333332</v>
      </c>
      <c r="CD136" s="5">
        <f t="shared" si="492"/>
        <v>-5362175.413333348</v>
      </c>
      <c r="CE136" s="5">
        <v>-11970.093333333332</v>
      </c>
      <c r="CF136" s="5">
        <f t="shared" si="493"/>
        <v>-5374145.5066666817</v>
      </c>
      <c r="CG136" s="5">
        <v>-11970.093333333332</v>
      </c>
      <c r="CH136" s="5">
        <f t="shared" si="494"/>
        <v>-5386115.6000000155</v>
      </c>
      <c r="CI136" s="5">
        <v>-11970.093333333332</v>
      </c>
      <c r="CJ136" s="5">
        <f t="shared" si="495"/>
        <v>-5398085.6933333492</v>
      </c>
      <c r="CK136" s="5">
        <v>-11970.093333333332</v>
      </c>
      <c r="CL136" s="5">
        <f t="shared" si="496"/>
        <v>-5410055.7866666829</v>
      </c>
      <c r="CM136" s="5">
        <v>-11970.093333333332</v>
      </c>
      <c r="CN136" s="5">
        <f t="shared" si="497"/>
        <v>-5422025.8800000167</v>
      </c>
      <c r="CP136" s="138">
        <f t="shared" si="498"/>
        <v>-5206564.2000000095</v>
      </c>
      <c r="CQ136" s="138">
        <f t="shared" si="499"/>
        <v>-143641.12000000477</v>
      </c>
      <c r="CR136" s="138">
        <f t="shared" si="500"/>
        <v>-5350205.3200000143</v>
      </c>
    </row>
    <row r="137" spans="1:96" s="5" customFormat="1" x14ac:dyDescent="0.2">
      <c r="A137" s="109" t="s">
        <v>109</v>
      </c>
      <c r="B137" s="109" t="s">
        <v>42</v>
      </c>
      <c r="C137" s="109" t="s">
        <v>42</v>
      </c>
      <c r="D137" s="109" t="s">
        <v>115</v>
      </c>
      <c r="E137" s="109" t="s">
        <v>108</v>
      </c>
      <c r="F137" s="109" t="str">
        <f t="shared" si="501"/>
        <v>AGNLPSO</v>
      </c>
      <c r="G137" s="109" t="str">
        <f t="shared" si="502"/>
        <v>GNLPSO</v>
      </c>
      <c r="H137" s="5">
        <v>-1283148.6599999999</v>
      </c>
      <c r="I137" s="5">
        <v>-9024.3358333333326</v>
      </c>
      <c r="J137" s="5">
        <f t="shared" si="456"/>
        <v>-1292172.9958333333</v>
      </c>
      <c r="K137" s="5">
        <v>-9024.3358333333326</v>
      </c>
      <c r="L137" s="5">
        <f t="shared" si="457"/>
        <v>-1301197.3316666668</v>
      </c>
      <c r="M137" s="5">
        <v>-9024.3358333333326</v>
      </c>
      <c r="N137" s="5">
        <f t="shared" si="458"/>
        <v>-1310221.6675000002</v>
      </c>
      <c r="O137" s="5">
        <v>-9024.3358333333326</v>
      </c>
      <c r="P137" s="5">
        <f t="shared" si="459"/>
        <v>-1319246.0033333336</v>
      </c>
      <c r="Q137" s="5">
        <v>-9024.3358333333326</v>
      </c>
      <c r="R137" s="5">
        <f t="shared" si="460"/>
        <v>-1328270.3391666671</v>
      </c>
      <c r="S137" s="5">
        <v>-9024.3358333333326</v>
      </c>
      <c r="T137" s="5">
        <f t="shared" si="461"/>
        <v>-1337294.6750000005</v>
      </c>
      <c r="U137" s="5">
        <v>-9024.3358333333326</v>
      </c>
      <c r="V137" s="5">
        <f t="shared" si="462"/>
        <v>-1346319.0108333339</v>
      </c>
      <c r="W137" s="5">
        <v>-9024.3358333333326</v>
      </c>
      <c r="X137" s="5">
        <f t="shared" si="463"/>
        <v>-1355343.3466666674</v>
      </c>
      <c r="Y137" s="5">
        <v>-9024.3358333333326</v>
      </c>
      <c r="Z137" s="5">
        <f t="shared" si="464"/>
        <v>-1364367.6825000008</v>
      </c>
      <c r="AA137" s="5">
        <v>-9024.3358333333326</v>
      </c>
      <c r="AB137" s="5">
        <f t="shared" si="465"/>
        <v>-1373392.0183333342</v>
      </c>
      <c r="AC137" s="5">
        <v>-9024.3358333333326</v>
      </c>
      <c r="AD137" s="5">
        <f t="shared" si="466"/>
        <v>-1382416.3541666677</v>
      </c>
      <c r="AE137" s="5">
        <v>-9024.3358333333326</v>
      </c>
      <c r="AF137" s="5">
        <f t="shared" si="467"/>
        <v>-1391440.6900000011</v>
      </c>
      <c r="AG137" s="5">
        <v>-9024.3358333333326</v>
      </c>
      <c r="AH137" s="5">
        <f t="shared" si="468"/>
        <v>-1400465.0258333345</v>
      </c>
      <c r="AI137" s="5">
        <v>-9024.3358333333326</v>
      </c>
      <c r="AJ137" s="5">
        <f t="shared" si="469"/>
        <v>-1409489.361666668</v>
      </c>
      <c r="AK137" s="5">
        <v>-9024.3358333333326</v>
      </c>
      <c r="AL137" s="5">
        <f t="shared" si="470"/>
        <v>-1418513.6975000014</v>
      </c>
      <c r="AM137" s="5">
        <v>-9024.3358333333326</v>
      </c>
      <c r="AN137" s="5">
        <f t="shared" si="471"/>
        <v>-1427538.0333333348</v>
      </c>
      <c r="AO137" s="5">
        <v>-9024.3358333333326</v>
      </c>
      <c r="AP137" s="5">
        <f t="shared" si="472"/>
        <v>-1436562.3691666683</v>
      </c>
      <c r="AQ137" s="5">
        <v>-9024.3358333333326</v>
      </c>
      <c r="AR137" s="5">
        <f t="shared" si="473"/>
        <v>-1445586.7050000017</v>
      </c>
      <c r="AS137" s="5">
        <v>-9024.3358333333326</v>
      </c>
      <c r="AT137" s="5">
        <f t="shared" si="474"/>
        <v>-1454611.0408333351</v>
      </c>
      <c r="AU137" s="5">
        <v>-9024.3358333333326</v>
      </c>
      <c r="AV137" s="5">
        <f t="shared" si="475"/>
        <v>-1463635.3766666686</v>
      </c>
      <c r="AW137" s="5">
        <v>-9024.3358333333326</v>
      </c>
      <c r="AX137" s="5">
        <f t="shared" si="476"/>
        <v>-1472659.712500002</v>
      </c>
      <c r="AY137" s="5">
        <v>-9024.3358333333326</v>
      </c>
      <c r="AZ137" s="5">
        <f t="shared" si="477"/>
        <v>-1481684.0483333354</v>
      </c>
      <c r="BA137" s="5">
        <v>-9024.3358333333326</v>
      </c>
      <c r="BB137" s="5">
        <f t="shared" si="478"/>
        <v>-1490708.3841666689</v>
      </c>
      <c r="BC137" s="5">
        <v>-9024.3358333333326</v>
      </c>
      <c r="BD137" s="5">
        <f t="shared" si="479"/>
        <v>-1499732.7200000023</v>
      </c>
      <c r="BE137" s="5">
        <v>-9024.3358333333326</v>
      </c>
      <c r="BF137" s="5">
        <f t="shared" si="480"/>
        <v>-1508757.0558333357</v>
      </c>
      <c r="BG137" s="5">
        <v>-9024.3358333333326</v>
      </c>
      <c r="BH137" s="5">
        <f t="shared" si="481"/>
        <v>-1517781.3916666692</v>
      </c>
      <c r="BI137" s="5">
        <v>-9024.3358333333326</v>
      </c>
      <c r="BJ137" s="5">
        <f t="shared" si="482"/>
        <v>-1526805.7275000026</v>
      </c>
      <c r="BK137" s="5">
        <v>-9024.3358333333326</v>
      </c>
      <c r="BL137" s="5">
        <f t="shared" si="483"/>
        <v>-1535830.063333336</v>
      </c>
      <c r="BM137" s="5">
        <v>-9024.3358333333326</v>
      </c>
      <c r="BN137" s="5">
        <f t="shared" si="484"/>
        <v>-1544854.3991666695</v>
      </c>
      <c r="BO137" s="5">
        <v>-9024.3358333333326</v>
      </c>
      <c r="BP137" s="5">
        <f t="shared" si="485"/>
        <v>-1553878.7350000029</v>
      </c>
      <c r="BQ137" s="5">
        <v>-9024.3358333333326</v>
      </c>
      <c r="BR137" s="5">
        <f t="shared" si="486"/>
        <v>-1562903.0708333363</v>
      </c>
      <c r="BS137" s="5">
        <v>-9024.3358333333326</v>
      </c>
      <c r="BT137" s="5">
        <f t="shared" si="487"/>
        <v>-1571927.4066666698</v>
      </c>
      <c r="BU137" s="5">
        <v>-9024.3358333333326</v>
      </c>
      <c r="BV137" s="5">
        <f t="shared" si="488"/>
        <v>-1580951.7425000032</v>
      </c>
      <c r="BW137" s="5">
        <v>-9024.3358333333326</v>
      </c>
      <c r="BX137" s="5">
        <f t="shared" si="489"/>
        <v>-1589976.0783333366</v>
      </c>
      <c r="BY137" s="5">
        <v>-9024.3358333333326</v>
      </c>
      <c r="BZ137" s="5">
        <f t="shared" si="490"/>
        <v>-1599000.4141666701</v>
      </c>
      <c r="CA137" s="5">
        <v>-9024.3358333333326</v>
      </c>
      <c r="CB137" s="5">
        <f t="shared" si="491"/>
        <v>-1608024.7500000035</v>
      </c>
      <c r="CC137" s="5">
        <v>-9024.3358333333326</v>
      </c>
      <c r="CD137" s="5">
        <f t="shared" si="492"/>
        <v>-1617049.0858333369</v>
      </c>
      <c r="CE137" s="5">
        <v>-9024.3358333333326</v>
      </c>
      <c r="CF137" s="5">
        <f t="shared" si="493"/>
        <v>-1626073.4216666704</v>
      </c>
      <c r="CG137" s="5">
        <v>-9024.3358333333326</v>
      </c>
      <c r="CH137" s="5">
        <f t="shared" si="494"/>
        <v>-1635097.7575000038</v>
      </c>
      <c r="CI137" s="5">
        <v>-9024.3358333333326</v>
      </c>
      <c r="CJ137" s="5">
        <f t="shared" si="495"/>
        <v>-1644122.0933333372</v>
      </c>
      <c r="CK137" s="5">
        <v>-9024.3358333333326</v>
      </c>
      <c r="CL137" s="5">
        <f t="shared" si="496"/>
        <v>-1653146.4291666707</v>
      </c>
      <c r="CM137" s="5">
        <v>-9024.3358333333326</v>
      </c>
      <c r="CN137" s="5">
        <f t="shared" si="497"/>
        <v>-1662170.7650000041</v>
      </c>
      <c r="CP137" s="138">
        <f t="shared" si="498"/>
        <v>-1499732.7200000023</v>
      </c>
      <c r="CQ137" s="138">
        <f t="shared" si="499"/>
        <v>-108292.03000000119</v>
      </c>
      <c r="CR137" s="138">
        <f t="shared" si="500"/>
        <v>-1608024.7500000035</v>
      </c>
    </row>
    <row r="138" spans="1:96" s="5" customFormat="1" x14ac:dyDescent="0.2">
      <c r="A138" s="109" t="s">
        <v>104</v>
      </c>
      <c r="B138" s="109" t="s">
        <v>32</v>
      </c>
      <c r="C138" s="109" t="s">
        <v>32</v>
      </c>
      <c r="D138" s="109" t="s">
        <v>115</v>
      </c>
      <c r="E138" s="109" t="s">
        <v>108</v>
      </c>
      <c r="F138" s="109" t="str">
        <f t="shared" si="501"/>
        <v>AGNLPID</v>
      </c>
      <c r="G138" s="109" t="str">
        <f t="shared" si="502"/>
        <v>GNLPID</v>
      </c>
      <c r="H138" s="5">
        <v>-333770.7</v>
      </c>
      <c r="I138" s="5">
        <v>0</v>
      </c>
      <c r="J138" s="5">
        <f t="shared" si="456"/>
        <v>-333770.7</v>
      </c>
      <c r="K138" s="5">
        <v>0</v>
      </c>
      <c r="L138" s="5">
        <f t="shared" si="457"/>
        <v>-333770.7</v>
      </c>
      <c r="M138" s="5">
        <v>0</v>
      </c>
      <c r="N138" s="5">
        <f t="shared" si="458"/>
        <v>-333770.7</v>
      </c>
      <c r="O138" s="5">
        <v>0</v>
      </c>
      <c r="P138" s="5">
        <f t="shared" si="459"/>
        <v>-333770.7</v>
      </c>
      <c r="Q138" s="5">
        <v>0</v>
      </c>
      <c r="R138" s="5">
        <f t="shared" si="460"/>
        <v>-333770.7</v>
      </c>
      <c r="S138" s="5">
        <v>0</v>
      </c>
      <c r="T138" s="5">
        <f t="shared" si="461"/>
        <v>-333770.7</v>
      </c>
      <c r="U138" s="5">
        <v>0</v>
      </c>
      <c r="V138" s="5">
        <f t="shared" si="462"/>
        <v>-333770.7</v>
      </c>
      <c r="W138" s="5">
        <v>0</v>
      </c>
      <c r="X138" s="5">
        <f t="shared" si="463"/>
        <v>-333770.7</v>
      </c>
      <c r="Y138" s="5">
        <v>0</v>
      </c>
      <c r="Z138" s="5">
        <f t="shared" si="464"/>
        <v>-333770.7</v>
      </c>
      <c r="AA138" s="5">
        <v>0</v>
      </c>
      <c r="AB138" s="5">
        <f t="shared" si="465"/>
        <v>-333770.7</v>
      </c>
      <c r="AC138" s="5">
        <v>0</v>
      </c>
      <c r="AD138" s="5">
        <f t="shared" si="466"/>
        <v>-333770.7</v>
      </c>
      <c r="AE138" s="5">
        <v>0</v>
      </c>
      <c r="AF138" s="5">
        <f t="shared" si="467"/>
        <v>-333770.7</v>
      </c>
      <c r="AG138" s="5">
        <v>0</v>
      </c>
      <c r="AH138" s="5">
        <f t="shared" si="468"/>
        <v>-333770.7</v>
      </c>
      <c r="AI138" s="5">
        <v>0</v>
      </c>
      <c r="AJ138" s="5">
        <f t="shared" si="469"/>
        <v>-333770.7</v>
      </c>
      <c r="AK138" s="5">
        <v>0</v>
      </c>
      <c r="AL138" s="5">
        <f t="shared" si="470"/>
        <v>-333770.7</v>
      </c>
      <c r="AM138" s="5">
        <v>0</v>
      </c>
      <c r="AN138" s="5">
        <f t="shared" si="471"/>
        <v>-333770.7</v>
      </c>
      <c r="AO138" s="5">
        <v>0</v>
      </c>
      <c r="AP138" s="5">
        <f t="shared" si="472"/>
        <v>-333770.7</v>
      </c>
      <c r="AQ138" s="5">
        <v>0</v>
      </c>
      <c r="AR138" s="5">
        <f t="shared" si="473"/>
        <v>-333770.7</v>
      </c>
      <c r="AS138" s="5">
        <v>0</v>
      </c>
      <c r="AT138" s="5">
        <f t="shared" si="474"/>
        <v>-333770.7</v>
      </c>
      <c r="AU138" s="5">
        <v>0</v>
      </c>
      <c r="AV138" s="5">
        <f t="shared" si="475"/>
        <v>-333770.7</v>
      </c>
      <c r="AW138" s="5">
        <v>0</v>
      </c>
      <c r="AX138" s="5">
        <f t="shared" si="476"/>
        <v>-333770.7</v>
      </c>
      <c r="AY138" s="5">
        <v>0</v>
      </c>
      <c r="AZ138" s="5">
        <f t="shared" si="477"/>
        <v>-333770.7</v>
      </c>
      <c r="BA138" s="5">
        <v>0</v>
      </c>
      <c r="BB138" s="5">
        <f t="shared" si="478"/>
        <v>-333770.7</v>
      </c>
      <c r="BC138" s="5">
        <v>0</v>
      </c>
      <c r="BD138" s="5">
        <f t="shared" si="479"/>
        <v>-333770.7</v>
      </c>
      <c r="BE138" s="5">
        <v>0</v>
      </c>
      <c r="BF138" s="5">
        <f t="shared" si="480"/>
        <v>-333770.7</v>
      </c>
      <c r="BG138" s="5">
        <v>0</v>
      </c>
      <c r="BH138" s="5">
        <f t="shared" si="481"/>
        <v>-333770.7</v>
      </c>
      <c r="BI138" s="5">
        <v>0</v>
      </c>
      <c r="BJ138" s="5">
        <f t="shared" si="482"/>
        <v>-333770.7</v>
      </c>
      <c r="BK138" s="5">
        <v>0</v>
      </c>
      <c r="BL138" s="5">
        <f t="shared" si="483"/>
        <v>-333770.7</v>
      </c>
      <c r="BM138" s="5">
        <v>0</v>
      </c>
      <c r="BN138" s="5">
        <f t="shared" si="484"/>
        <v>-333770.7</v>
      </c>
      <c r="BO138" s="5">
        <v>0</v>
      </c>
      <c r="BP138" s="5">
        <f t="shared" si="485"/>
        <v>-333770.7</v>
      </c>
      <c r="BQ138" s="5">
        <v>0</v>
      </c>
      <c r="BR138" s="5">
        <f t="shared" si="486"/>
        <v>-333770.7</v>
      </c>
      <c r="BS138" s="5">
        <v>0</v>
      </c>
      <c r="BT138" s="5">
        <f t="shared" si="487"/>
        <v>-333770.7</v>
      </c>
      <c r="BU138" s="5">
        <v>0</v>
      </c>
      <c r="BV138" s="5">
        <f t="shared" si="488"/>
        <v>-333770.7</v>
      </c>
      <c r="BW138" s="5">
        <v>0</v>
      </c>
      <c r="BX138" s="5">
        <f t="shared" si="489"/>
        <v>-333770.7</v>
      </c>
      <c r="BY138" s="5">
        <v>0</v>
      </c>
      <c r="BZ138" s="5">
        <f t="shared" si="490"/>
        <v>-333770.7</v>
      </c>
      <c r="CA138" s="5">
        <v>0</v>
      </c>
      <c r="CB138" s="5">
        <f t="shared" si="491"/>
        <v>-333770.7</v>
      </c>
      <c r="CC138" s="5">
        <v>0</v>
      </c>
      <c r="CD138" s="5">
        <f t="shared" si="492"/>
        <v>-333770.7</v>
      </c>
      <c r="CE138" s="5">
        <v>0</v>
      </c>
      <c r="CF138" s="5">
        <f t="shared" si="493"/>
        <v>-333770.7</v>
      </c>
      <c r="CG138" s="5">
        <v>0</v>
      </c>
      <c r="CH138" s="5">
        <f t="shared" si="494"/>
        <v>-333770.7</v>
      </c>
      <c r="CI138" s="5">
        <v>0</v>
      </c>
      <c r="CJ138" s="5">
        <f t="shared" si="495"/>
        <v>-333770.7</v>
      </c>
      <c r="CK138" s="5">
        <v>0</v>
      </c>
      <c r="CL138" s="5">
        <f t="shared" si="496"/>
        <v>-333770.7</v>
      </c>
      <c r="CM138" s="5">
        <v>0</v>
      </c>
      <c r="CN138" s="5">
        <f t="shared" si="497"/>
        <v>-333770.7</v>
      </c>
      <c r="CP138" s="138">
        <f t="shared" si="498"/>
        <v>-333770.70000000007</v>
      </c>
      <c r="CQ138" s="138">
        <f t="shared" si="499"/>
        <v>0</v>
      </c>
      <c r="CR138" s="138">
        <f t="shared" si="500"/>
        <v>-333770.70000000007</v>
      </c>
    </row>
    <row r="139" spans="1:96" s="5" customFormat="1" x14ac:dyDescent="0.2">
      <c r="A139" s="109" t="s">
        <v>103</v>
      </c>
      <c r="B139" s="109" t="s">
        <v>34</v>
      </c>
      <c r="C139" s="109" t="s">
        <v>34</v>
      </c>
      <c r="D139" s="109" t="s">
        <v>115</v>
      </c>
      <c r="E139" s="109" t="s">
        <v>108</v>
      </c>
      <c r="F139" s="109" t="str">
        <f t="shared" si="501"/>
        <v>AGNLPUT</v>
      </c>
      <c r="G139" s="109" t="str">
        <f t="shared" si="502"/>
        <v>GNLPUT</v>
      </c>
      <c r="H139" s="5">
        <v>-33126.81</v>
      </c>
      <c r="I139" s="5">
        <v>0</v>
      </c>
      <c r="J139" s="5">
        <f t="shared" si="456"/>
        <v>-33126.81</v>
      </c>
      <c r="K139" s="5">
        <v>0</v>
      </c>
      <c r="L139" s="5">
        <f t="shared" si="457"/>
        <v>-33126.81</v>
      </c>
      <c r="M139" s="5">
        <v>0</v>
      </c>
      <c r="N139" s="5">
        <f t="shared" si="458"/>
        <v>-33126.81</v>
      </c>
      <c r="O139" s="5">
        <v>0</v>
      </c>
      <c r="P139" s="5">
        <f t="shared" si="459"/>
        <v>-33126.81</v>
      </c>
      <c r="Q139" s="5">
        <v>0</v>
      </c>
      <c r="R139" s="5">
        <f t="shared" si="460"/>
        <v>-33126.81</v>
      </c>
      <c r="S139" s="5">
        <v>0</v>
      </c>
      <c r="T139" s="5">
        <f t="shared" si="461"/>
        <v>-33126.81</v>
      </c>
      <c r="U139" s="5">
        <v>0</v>
      </c>
      <c r="V139" s="5">
        <f t="shared" si="462"/>
        <v>-33126.81</v>
      </c>
      <c r="W139" s="5">
        <v>0</v>
      </c>
      <c r="X139" s="5">
        <f t="shared" si="463"/>
        <v>-33126.81</v>
      </c>
      <c r="Y139" s="5">
        <v>0</v>
      </c>
      <c r="Z139" s="5">
        <f t="shared" si="464"/>
        <v>-33126.81</v>
      </c>
      <c r="AA139" s="5">
        <v>0</v>
      </c>
      <c r="AB139" s="5">
        <f t="shared" si="465"/>
        <v>-33126.81</v>
      </c>
      <c r="AC139" s="5">
        <v>0</v>
      </c>
      <c r="AD139" s="5">
        <f t="shared" si="466"/>
        <v>-33126.81</v>
      </c>
      <c r="AE139" s="5">
        <v>0</v>
      </c>
      <c r="AF139" s="5">
        <f t="shared" si="467"/>
        <v>-33126.81</v>
      </c>
      <c r="AG139" s="5">
        <v>0</v>
      </c>
      <c r="AH139" s="5">
        <f t="shared" si="468"/>
        <v>-33126.81</v>
      </c>
      <c r="AI139" s="5">
        <v>0</v>
      </c>
      <c r="AJ139" s="5">
        <f t="shared" si="469"/>
        <v>-33126.81</v>
      </c>
      <c r="AK139" s="5">
        <v>0</v>
      </c>
      <c r="AL139" s="5">
        <f t="shared" si="470"/>
        <v>-33126.81</v>
      </c>
      <c r="AM139" s="5">
        <v>0</v>
      </c>
      <c r="AN139" s="5">
        <f t="shared" si="471"/>
        <v>-33126.81</v>
      </c>
      <c r="AO139" s="5">
        <v>0</v>
      </c>
      <c r="AP139" s="5">
        <f t="shared" si="472"/>
        <v>-33126.81</v>
      </c>
      <c r="AQ139" s="5">
        <v>0</v>
      </c>
      <c r="AR139" s="5">
        <f t="shared" si="473"/>
        <v>-33126.81</v>
      </c>
      <c r="AS139" s="5">
        <v>0</v>
      </c>
      <c r="AT139" s="5">
        <f t="shared" si="474"/>
        <v>-33126.81</v>
      </c>
      <c r="AU139" s="5">
        <v>0</v>
      </c>
      <c r="AV139" s="5">
        <f t="shared" si="475"/>
        <v>-33126.81</v>
      </c>
      <c r="AW139" s="5">
        <v>0</v>
      </c>
      <c r="AX139" s="5">
        <f t="shared" si="476"/>
        <v>-33126.81</v>
      </c>
      <c r="AY139" s="5">
        <v>0</v>
      </c>
      <c r="AZ139" s="5">
        <f t="shared" si="477"/>
        <v>-33126.81</v>
      </c>
      <c r="BA139" s="5">
        <v>0</v>
      </c>
      <c r="BB139" s="5">
        <f t="shared" si="478"/>
        <v>-33126.81</v>
      </c>
      <c r="BC139" s="5">
        <v>0</v>
      </c>
      <c r="BD139" s="5">
        <f t="shared" si="479"/>
        <v>-33126.81</v>
      </c>
      <c r="BE139" s="5">
        <v>0</v>
      </c>
      <c r="BF139" s="5">
        <f t="shared" si="480"/>
        <v>-33126.81</v>
      </c>
      <c r="BG139" s="5">
        <v>0</v>
      </c>
      <c r="BH139" s="5">
        <f t="shared" si="481"/>
        <v>-33126.81</v>
      </c>
      <c r="BI139" s="5">
        <v>0</v>
      </c>
      <c r="BJ139" s="5">
        <f t="shared" si="482"/>
        <v>-33126.81</v>
      </c>
      <c r="BK139" s="5">
        <v>0</v>
      </c>
      <c r="BL139" s="5">
        <f t="shared" si="483"/>
        <v>-33126.81</v>
      </c>
      <c r="BM139" s="5">
        <v>0</v>
      </c>
      <c r="BN139" s="5">
        <f t="shared" si="484"/>
        <v>-33126.81</v>
      </c>
      <c r="BO139" s="5">
        <v>0</v>
      </c>
      <c r="BP139" s="5">
        <f t="shared" si="485"/>
        <v>-33126.81</v>
      </c>
      <c r="BQ139" s="5">
        <v>0</v>
      </c>
      <c r="BR139" s="5">
        <f t="shared" si="486"/>
        <v>-33126.81</v>
      </c>
      <c r="BS139" s="5">
        <v>0</v>
      </c>
      <c r="BT139" s="5">
        <f t="shared" si="487"/>
        <v>-33126.81</v>
      </c>
      <c r="BU139" s="5">
        <v>0</v>
      </c>
      <c r="BV139" s="5">
        <f t="shared" si="488"/>
        <v>-33126.81</v>
      </c>
      <c r="BW139" s="5">
        <v>0</v>
      </c>
      <c r="BX139" s="5">
        <f t="shared" si="489"/>
        <v>-33126.81</v>
      </c>
      <c r="BY139" s="5">
        <v>0</v>
      </c>
      <c r="BZ139" s="5">
        <f t="shared" si="490"/>
        <v>-33126.81</v>
      </c>
      <c r="CA139" s="5">
        <v>0</v>
      </c>
      <c r="CB139" s="5">
        <f t="shared" si="491"/>
        <v>-33126.81</v>
      </c>
      <c r="CC139" s="5">
        <v>0</v>
      </c>
      <c r="CD139" s="5">
        <f t="shared" si="492"/>
        <v>-33126.81</v>
      </c>
      <c r="CE139" s="5">
        <v>0</v>
      </c>
      <c r="CF139" s="5">
        <f t="shared" si="493"/>
        <v>-33126.81</v>
      </c>
      <c r="CG139" s="5">
        <v>0</v>
      </c>
      <c r="CH139" s="5">
        <f t="shared" si="494"/>
        <v>-33126.81</v>
      </c>
      <c r="CI139" s="5">
        <v>0</v>
      </c>
      <c r="CJ139" s="5">
        <f t="shared" si="495"/>
        <v>-33126.81</v>
      </c>
      <c r="CK139" s="5">
        <v>0</v>
      </c>
      <c r="CL139" s="5">
        <f t="shared" si="496"/>
        <v>-33126.81</v>
      </c>
      <c r="CM139" s="5">
        <v>0</v>
      </c>
      <c r="CN139" s="5">
        <f t="shared" si="497"/>
        <v>-33126.81</v>
      </c>
      <c r="CP139" s="138">
        <f t="shared" si="498"/>
        <v>-33126.81</v>
      </c>
      <c r="CQ139" s="138">
        <f t="shared" si="499"/>
        <v>0</v>
      </c>
      <c r="CR139" s="138">
        <f t="shared" si="500"/>
        <v>-33126.81</v>
      </c>
    </row>
    <row r="140" spans="1:96" s="5" customFormat="1" x14ac:dyDescent="0.2">
      <c r="A140" s="109" t="s">
        <v>101</v>
      </c>
      <c r="B140" s="109" t="s">
        <v>27</v>
      </c>
      <c r="C140" s="109" t="s">
        <v>27</v>
      </c>
      <c r="D140" s="109" t="s">
        <v>115</v>
      </c>
      <c r="E140" s="109" t="s">
        <v>108</v>
      </c>
      <c r="F140" s="109" t="str">
        <f t="shared" si="501"/>
        <v>AGNLPWA</v>
      </c>
      <c r="G140" s="109" t="str">
        <f t="shared" si="502"/>
        <v>GNLPWA</v>
      </c>
      <c r="H140" s="5">
        <v>-1951779.83</v>
      </c>
      <c r="I140" s="5">
        <v>-8019.9591666666684</v>
      </c>
      <c r="J140" s="5">
        <f t="shared" si="456"/>
        <v>-1959799.7891666668</v>
      </c>
      <c r="K140" s="5">
        <v>-8019.9591666666684</v>
      </c>
      <c r="L140" s="5">
        <f t="shared" si="457"/>
        <v>-1967819.7483333335</v>
      </c>
      <c r="M140" s="5">
        <v>-8019.9591666666684</v>
      </c>
      <c r="N140" s="5">
        <f t="shared" si="458"/>
        <v>-1975839.7075000003</v>
      </c>
      <c r="O140" s="5">
        <v>-8019.9591666666684</v>
      </c>
      <c r="P140" s="5">
        <f t="shared" si="459"/>
        <v>-1983859.666666667</v>
      </c>
      <c r="Q140" s="5">
        <v>-8019.9591666666684</v>
      </c>
      <c r="R140" s="5">
        <f t="shared" si="460"/>
        <v>-1991879.6258333337</v>
      </c>
      <c r="S140" s="5">
        <v>-8019.9591666666684</v>
      </c>
      <c r="T140" s="5">
        <f t="shared" si="461"/>
        <v>-1999899.5850000004</v>
      </c>
      <c r="U140" s="5">
        <v>-8019.9591666666684</v>
      </c>
      <c r="V140" s="5">
        <f t="shared" si="462"/>
        <v>-2007919.5441666672</v>
      </c>
      <c r="W140" s="5">
        <v>-8019.9591666666684</v>
      </c>
      <c r="X140" s="5">
        <f t="shared" si="463"/>
        <v>-2015939.5033333339</v>
      </c>
      <c r="Y140" s="5">
        <v>-8019.9591666666684</v>
      </c>
      <c r="Z140" s="5">
        <f t="shared" si="464"/>
        <v>-2023959.4625000006</v>
      </c>
      <c r="AA140" s="5">
        <v>-8019.9591666666684</v>
      </c>
      <c r="AB140" s="5">
        <f t="shared" si="465"/>
        <v>-2031979.4216666673</v>
      </c>
      <c r="AC140" s="5">
        <v>-8019.9591666666684</v>
      </c>
      <c r="AD140" s="5">
        <f t="shared" si="466"/>
        <v>-2039999.3808333341</v>
      </c>
      <c r="AE140" s="5">
        <v>-8019.9591666666684</v>
      </c>
      <c r="AF140" s="5">
        <f t="shared" si="467"/>
        <v>-2048019.3400000008</v>
      </c>
      <c r="AG140" s="5">
        <v>-8019.9591666666684</v>
      </c>
      <c r="AH140" s="5">
        <f t="shared" si="468"/>
        <v>-2056039.2991666675</v>
      </c>
      <c r="AI140" s="5">
        <v>-8019.9591666666684</v>
      </c>
      <c r="AJ140" s="5">
        <f t="shared" si="469"/>
        <v>-2064059.2583333342</v>
      </c>
      <c r="AK140" s="5">
        <v>-8019.9591666666684</v>
      </c>
      <c r="AL140" s="5">
        <f t="shared" si="470"/>
        <v>-2072079.217500001</v>
      </c>
      <c r="AM140" s="5">
        <v>-8019.9591666666684</v>
      </c>
      <c r="AN140" s="5">
        <f t="shared" si="471"/>
        <v>-2080099.1766666677</v>
      </c>
      <c r="AO140" s="5">
        <v>-8019.9591666666684</v>
      </c>
      <c r="AP140" s="5">
        <f t="shared" si="472"/>
        <v>-2088119.1358333344</v>
      </c>
      <c r="AQ140" s="5">
        <v>-8019.9591666666684</v>
      </c>
      <c r="AR140" s="5">
        <f t="shared" si="473"/>
        <v>-2096139.0950000011</v>
      </c>
      <c r="AS140" s="5">
        <v>-8019.9591666666684</v>
      </c>
      <c r="AT140" s="5">
        <f t="shared" si="474"/>
        <v>-2104159.0541666676</v>
      </c>
      <c r="AU140" s="5">
        <v>-8019.9591666666684</v>
      </c>
      <c r="AV140" s="5">
        <f t="shared" si="475"/>
        <v>-2112179.0133333341</v>
      </c>
      <c r="AW140" s="5">
        <v>-8019.9591666666684</v>
      </c>
      <c r="AX140" s="5">
        <f t="shared" si="476"/>
        <v>-2120198.9725000006</v>
      </c>
      <c r="AY140" s="5">
        <v>-8019.9591666666684</v>
      </c>
      <c r="AZ140" s="5">
        <f t="shared" si="477"/>
        <v>-2128218.9316666671</v>
      </c>
      <c r="BA140" s="5">
        <v>-8019.9591666666684</v>
      </c>
      <c r="BB140" s="5">
        <f t="shared" si="478"/>
        <v>-2136238.8908333336</v>
      </c>
      <c r="BC140" s="5">
        <v>-8019.9591666666684</v>
      </c>
      <c r="BD140" s="5">
        <f t="shared" si="479"/>
        <v>-2144258.85</v>
      </c>
      <c r="BE140" s="5">
        <v>-8019.9591666666684</v>
      </c>
      <c r="BF140" s="5">
        <f t="shared" si="480"/>
        <v>-2152278.8091666666</v>
      </c>
      <c r="BG140" s="5">
        <v>-8019.9591666666684</v>
      </c>
      <c r="BH140" s="5">
        <f t="shared" si="481"/>
        <v>-2160298.7683333331</v>
      </c>
      <c r="BI140" s="5">
        <v>-8019.9591666666684</v>
      </c>
      <c r="BJ140" s="5">
        <f t="shared" si="482"/>
        <v>-2168318.7274999996</v>
      </c>
      <c r="BK140" s="5">
        <v>-8019.9591666666684</v>
      </c>
      <c r="BL140" s="5">
        <f t="shared" si="483"/>
        <v>-2176338.6866666661</v>
      </c>
      <c r="BM140" s="5">
        <v>-8019.9591666666684</v>
      </c>
      <c r="BN140" s="5">
        <f t="shared" si="484"/>
        <v>-2184358.6458333326</v>
      </c>
      <c r="BO140" s="5">
        <v>-8019.9591666666684</v>
      </c>
      <c r="BP140" s="5">
        <f t="shared" si="485"/>
        <v>-2192378.6049999991</v>
      </c>
      <c r="BQ140" s="5">
        <v>-8019.9591666666684</v>
      </c>
      <c r="BR140" s="5">
        <f t="shared" si="486"/>
        <v>-2200398.5641666655</v>
      </c>
      <c r="BS140" s="5">
        <v>-8019.9591666666684</v>
      </c>
      <c r="BT140" s="5">
        <f t="shared" si="487"/>
        <v>-2208418.523333332</v>
      </c>
      <c r="BU140" s="5">
        <v>-8019.9591666666684</v>
      </c>
      <c r="BV140" s="5">
        <f t="shared" si="488"/>
        <v>-2216438.4824999985</v>
      </c>
      <c r="BW140" s="5">
        <v>-8019.9591666666684</v>
      </c>
      <c r="BX140" s="5">
        <f t="shared" si="489"/>
        <v>-2224458.441666665</v>
      </c>
      <c r="BY140" s="5">
        <v>-8019.9591666666684</v>
      </c>
      <c r="BZ140" s="5">
        <f t="shared" si="490"/>
        <v>-2232478.4008333315</v>
      </c>
      <c r="CA140" s="5">
        <v>-8019.9591666666684</v>
      </c>
      <c r="CB140" s="5">
        <f t="shared" si="491"/>
        <v>-2240498.359999998</v>
      </c>
      <c r="CC140" s="5">
        <v>-8019.9591666666684</v>
      </c>
      <c r="CD140" s="5">
        <f t="shared" si="492"/>
        <v>-2248518.3191666645</v>
      </c>
      <c r="CE140" s="5">
        <v>-8019.9591666666684</v>
      </c>
      <c r="CF140" s="5">
        <f t="shared" si="493"/>
        <v>-2256538.278333331</v>
      </c>
      <c r="CG140" s="5">
        <v>-8019.9591666666684</v>
      </c>
      <c r="CH140" s="5">
        <f t="shared" si="494"/>
        <v>-2264558.2374999975</v>
      </c>
      <c r="CI140" s="5">
        <v>-8019.9591666666684</v>
      </c>
      <c r="CJ140" s="5">
        <f t="shared" si="495"/>
        <v>-2272578.196666664</v>
      </c>
      <c r="CK140" s="5">
        <v>-8019.9591666666684</v>
      </c>
      <c r="CL140" s="5">
        <f t="shared" si="496"/>
        <v>-2280598.1558333305</v>
      </c>
      <c r="CM140" s="5">
        <v>-8019.9591666666684</v>
      </c>
      <c r="CN140" s="5">
        <f t="shared" si="497"/>
        <v>-2288618.114999997</v>
      </c>
      <c r="CP140" s="138">
        <f>(AR140+BP140+2*SUM(AT140,AV140,AX140,AZ140,BB140,BD140,BF140,BH140,BJ140,BL140,BN140,))/24</f>
        <v>-2144258.85</v>
      </c>
      <c r="CQ140" s="138">
        <f t="shared" si="499"/>
        <v>-96239.509999997914</v>
      </c>
      <c r="CR140" s="138">
        <f t="shared" si="500"/>
        <v>-2240498.359999998</v>
      </c>
    </row>
    <row r="141" spans="1:96" s="5" customFormat="1" x14ac:dyDescent="0.2">
      <c r="A141" s="109" t="s">
        <v>102</v>
      </c>
      <c r="B141" s="109" t="s">
        <v>35</v>
      </c>
      <c r="C141" s="109" t="s">
        <v>35</v>
      </c>
      <c r="D141" s="109" t="s">
        <v>115</v>
      </c>
      <c r="E141" s="109" t="s">
        <v>108</v>
      </c>
      <c r="F141" s="109" t="str">
        <f t="shared" si="501"/>
        <v>AGNLPWYP</v>
      </c>
      <c r="G141" s="109" t="str">
        <f t="shared" si="502"/>
        <v>GNLPWYP</v>
      </c>
      <c r="H141" s="5">
        <v>-4511205.87</v>
      </c>
      <c r="I141" s="5">
        <v>-6424.9559540125401</v>
      </c>
      <c r="J141" s="5">
        <f t="shared" si="456"/>
        <v>-4517630.8259540126</v>
      </c>
      <c r="K141" s="5">
        <v>-6424.9559540125401</v>
      </c>
      <c r="L141" s="5">
        <f t="shared" si="457"/>
        <v>-4524055.781908025</v>
      </c>
      <c r="M141" s="5">
        <v>-6424.9559540125401</v>
      </c>
      <c r="N141" s="5">
        <f t="shared" si="458"/>
        <v>-4530480.7378620375</v>
      </c>
      <c r="O141" s="5">
        <v>-6424.9559540125401</v>
      </c>
      <c r="P141" s="5">
        <f t="shared" si="459"/>
        <v>-4536905.69381605</v>
      </c>
      <c r="Q141" s="5">
        <v>-6424.9559540125401</v>
      </c>
      <c r="R141" s="5">
        <f t="shared" si="460"/>
        <v>-4543330.6497700624</v>
      </c>
      <c r="S141" s="5">
        <v>-6424.9559540125401</v>
      </c>
      <c r="T141" s="5">
        <f t="shared" si="461"/>
        <v>-4549755.6057240749</v>
      </c>
      <c r="U141" s="5">
        <v>-6424.9559540125401</v>
      </c>
      <c r="V141" s="5">
        <f t="shared" si="462"/>
        <v>-4556180.5616780873</v>
      </c>
      <c r="W141" s="5">
        <v>-6424.9559540125401</v>
      </c>
      <c r="X141" s="5">
        <f t="shared" si="463"/>
        <v>-4562605.5176320998</v>
      </c>
      <c r="Y141" s="5">
        <v>-6424.9559540125401</v>
      </c>
      <c r="Z141" s="5">
        <f t="shared" si="464"/>
        <v>-4569030.4735861123</v>
      </c>
      <c r="AA141" s="5">
        <v>-6424.9559540125401</v>
      </c>
      <c r="AB141" s="5">
        <f t="shared" si="465"/>
        <v>-4575455.4295401247</v>
      </c>
      <c r="AC141" s="5">
        <v>-6424.9559540125401</v>
      </c>
      <c r="AD141" s="5">
        <f t="shared" si="466"/>
        <v>-4581880.3854941372</v>
      </c>
      <c r="AE141" s="5">
        <v>-6424.9559540125401</v>
      </c>
      <c r="AF141" s="5">
        <f t="shared" si="467"/>
        <v>-4588305.3414481496</v>
      </c>
      <c r="AG141" s="5">
        <v>-6424.9559540125401</v>
      </c>
      <c r="AH141" s="5">
        <f t="shared" si="468"/>
        <v>-4594730.2974021621</v>
      </c>
      <c r="AI141" s="5">
        <v>-6424.9559540125401</v>
      </c>
      <c r="AJ141" s="5">
        <f t="shared" si="469"/>
        <v>-4601155.2533561746</v>
      </c>
      <c r="AK141" s="5">
        <v>-6424.9559540125401</v>
      </c>
      <c r="AL141" s="5">
        <f t="shared" si="470"/>
        <v>-4607580.209310187</v>
      </c>
      <c r="AM141" s="5">
        <v>-6424.9559540125401</v>
      </c>
      <c r="AN141" s="5">
        <f t="shared" si="471"/>
        <v>-4614005.1652641995</v>
      </c>
      <c r="AO141" s="5">
        <v>-6424.9559540125401</v>
      </c>
      <c r="AP141" s="5">
        <f t="shared" si="472"/>
        <v>-4620430.1212182119</v>
      </c>
      <c r="AQ141" s="5">
        <v>-6424.9559540125401</v>
      </c>
      <c r="AR141" s="5">
        <f t="shared" si="473"/>
        <v>-4626855.0771722244</v>
      </c>
      <c r="AS141" s="5">
        <v>-6424.9559540125401</v>
      </c>
      <c r="AT141" s="5">
        <f t="shared" si="474"/>
        <v>-4633280.0331262369</v>
      </c>
      <c r="AU141" s="5">
        <v>-6424.9559540125401</v>
      </c>
      <c r="AV141" s="5">
        <f t="shared" si="475"/>
        <v>-4639704.9890802493</v>
      </c>
      <c r="AW141" s="5">
        <v>-6424.9559540125401</v>
      </c>
      <c r="AX141" s="5">
        <f t="shared" si="476"/>
        <v>-4646129.9450342618</v>
      </c>
      <c r="AY141" s="5">
        <v>-6424.9559540125401</v>
      </c>
      <c r="AZ141" s="5">
        <f t="shared" si="477"/>
        <v>-4652554.9009882743</v>
      </c>
      <c r="BA141" s="5">
        <v>-6424.9559540125401</v>
      </c>
      <c r="BB141" s="5">
        <f t="shared" si="478"/>
        <v>-4658979.8569422867</v>
      </c>
      <c r="BC141" s="5">
        <v>-6424.9559540125401</v>
      </c>
      <c r="BD141" s="5">
        <f t="shared" si="479"/>
        <v>-4665404.8128962992</v>
      </c>
      <c r="BE141" s="5">
        <v>-6424.9559540125401</v>
      </c>
      <c r="BF141" s="5">
        <f t="shared" si="480"/>
        <v>-4671829.7688503116</v>
      </c>
      <c r="BG141" s="5">
        <v>-6424.9559540125401</v>
      </c>
      <c r="BH141" s="5">
        <f t="shared" si="481"/>
        <v>-4678254.7248043241</v>
      </c>
      <c r="BI141" s="5">
        <v>-6424.9559540125401</v>
      </c>
      <c r="BJ141" s="5">
        <f t="shared" si="482"/>
        <v>-4684679.6807583366</v>
      </c>
      <c r="BK141" s="5">
        <v>-6424.9559540125401</v>
      </c>
      <c r="BL141" s="5">
        <f t="shared" si="483"/>
        <v>-4691104.636712349</v>
      </c>
      <c r="BM141" s="5">
        <v>-6424.9559540125401</v>
      </c>
      <c r="BN141" s="5">
        <f t="shared" si="484"/>
        <v>-4697529.5926663615</v>
      </c>
      <c r="BO141" s="5">
        <v>-6424.9559540125401</v>
      </c>
      <c r="BP141" s="5">
        <f t="shared" si="485"/>
        <v>-4703954.5486203739</v>
      </c>
      <c r="BQ141" s="5">
        <v>-6424.9559540125401</v>
      </c>
      <c r="BR141" s="5">
        <f t="shared" si="486"/>
        <v>-4710379.5045743864</v>
      </c>
      <c r="BS141" s="5">
        <v>-6424.9559540125401</v>
      </c>
      <c r="BT141" s="5">
        <f t="shared" si="487"/>
        <v>-4716804.4605283989</v>
      </c>
      <c r="BU141" s="5">
        <v>-6424.9559540125401</v>
      </c>
      <c r="BV141" s="5">
        <f t="shared" si="488"/>
        <v>-4723229.4164824113</v>
      </c>
      <c r="BW141" s="5">
        <v>-6424.9559540125401</v>
      </c>
      <c r="BX141" s="5">
        <f t="shared" si="489"/>
        <v>-4729654.3724364238</v>
      </c>
      <c r="BY141" s="5">
        <v>-6424.9559540125401</v>
      </c>
      <c r="BZ141" s="5">
        <f t="shared" si="490"/>
        <v>-4736079.3283904362</v>
      </c>
      <c r="CA141" s="5">
        <v>-6424.9559540125401</v>
      </c>
      <c r="CB141" s="5">
        <f t="shared" si="491"/>
        <v>-4742504.2843444487</v>
      </c>
      <c r="CC141" s="5">
        <v>-6424.9559540125401</v>
      </c>
      <c r="CD141" s="5">
        <f t="shared" si="492"/>
        <v>-4748929.2402984612</v>
      </c>
      <c r="CE141" s="5">
        <v>-6424.9559540125401</v>
      </c>
      <c r="CF141" s="5">
        <f t="shared" si="493"/>
        <v>-4755354.1962524736</v>
      </c>
      <c r="CG141" s="5">
        <v>-6424.9559540125401</v>
      </c>
      <c r="CH141" s="5">
        <f t="shared" si="494"/>
        <v>-4761779.1522064861</v>
      </c>
      <c r="CI141" s="5">
        <v>-6424.9559540125401</v>
      </c>
      <c r="CJ141" s="5">
        <f t="shared" si="495"/>
        <v>-4768204.1081604986</v>
      </c>
      <c r="CK141" s="5">
        <v>-6424.9559540125401</v>
      </c>
      <c r="CL141" s="5">
        <f t="shared" si="496"/>
        <v>-4774629.064114511</v>
      </c>
      <c r="CM141" s="5">
        <v>-6424.9559540125401</v>
      </c>
      <c r="CN141" s="5">
        <f t="shared" si="497"/>
        <v>-4781054.0200685235</v>
      </c>
      <c r="CP141" s="138">
        <f t="shared" ref="CP141:CP142" si="503">(AR141+BP141+2*SUM(AT141,AV141,AX141,AZ141,BB141,BD141,BF141,BH141,BJ141,BL141,BN141,))/24</f>
        <v>-4665404.8128962992</v>
      </c>
      <c r="CQ141" s="138">
        <f t="shared" si="499"/>
        <v>-77099.471448149532</v>
      </c>
      <c r="CR141" s="138">
        <f t="shared" si="500"/>
        <v>-4742504.2843444487</v>
      </c>
    </row>
    <row r="142" spans="1:96" s="5" customFormat="1" x14ac:dyDescent="0.2">
      <c r="A142" s="109" t="s">
        <v>105</v>
      </c>
      <c r="B142" s="109" t="s">
        <v>40</v>
      </c>
      <c r="C142" s="109" t="s">
        <v>40</v>
      </c>
      <c r="D142" s="109" t="s">
        <v>115</v>
      </c>
      <c r="E142" s="109" t="s">
        <v>108</v>
      </c>
      <c r="F142" s="109" t="str">
        <f t="shared" si="501"/>
        <v>AGNLPWYU</v>
      </c>
      <c r="G142" s="109" t="str">
        <f t="shared" si="502"/>
        <v>GNLPWYU</v>
      </c>
      <c r="H142" s="5">
        <v>0</v>
      </c>
      <c r="I142" s="5">
        <v>0</v>
      </c>
      <c r="J142" s="5">
        <f t="shared" si="456"/>
        <v>0</v>
      </c>
      <c r="K142" s="5">
        <v>0</v>
      </c>
      <c r="L142" s="5">
        <f t="shared" si="457"/>
        <v>0</v>
      </c>
      <c r="M142" s="5">
        <v>0</v>
      </c>
      <c r="N142" s="5">
        <f t="shared" si="458"/>
        <v>0</v>
      </c>
      <c r="O142" s="5">
        <v>0</v>
      </c>
      <c r="P142" s="5">
        <f t="shared" si="459"/>
        <v>0</v>
      </c>
      <c r="Q142" s="5">
        <v>0</v>
      </c>
      <c r="R142" s="5">
        <f t="shared" si="460"/>
        <v>0</v>
      </c>
      <c r="S142" s="5">
        <v>0</v>
      </c>
      <c r="T142" s="5">
        <f t="shared" si="461"/>
        <v>0</v>
      </c>
      <c r="U142" s="5">
        <v>0</v>
      </c>
      <c r="V142" s="5">
        <f t="shared" si="462"/>
        <v>0</v>
      </c>
      <c r="W142" s="5">
        <v>0</v>
      </c>
      <c r="X142" s="5">
        <f t="shared" si="463"/>
        <v>0</v>
      </c>
      <c r="Y142" s="5">
        <v>0</v>
      </c>
      <c r="Z142" s="5">
        <f t="shared" si="464"/>
        <v>0</v>
      </c>
      <c r="AA142" s="5">
        <v>0</v>
      </c>
      <c r="AB142" s="5">
        <f t="shared" si="465"/>
        <v>0</v>
      </c>
      <c r="AC142" s="5">
        <v>0</v>
      </c>
      <c r="AD142" s="5">
        <f t="shared" si="466"/>
        <v>0</v>
      </c>
      <c r="AE142" s="5">
        <v>0</v>
      </c>
      <c r="AF142" s="5">
        <f t="shared" si="467"/>
        <v>0</v>
      </c>
      <c r="AG142" s="5">
        <v>0</v>
      </c>
      <c r="AH142" s="5">
        <f t="shared" si="468"/>
        <v>0</v>
      </c>
      <c r="AI142" s="5">
        <v>0</v>
      </c>
      <c r="AJ142" s="5">
        <f t="shared" si="469"/>
        <v>0</v>
      </c>
      <c r="AK142" s="5">
        <v>0</v>
      </c>
      <c r="AL142" s="5">
        <f t="shared" si="470"/>
        <v>0</v>
      </c>
      <c r="AM142" s="5">
        <v>0</v>
      </c>
      <c r="AN142" s="5">
        <f t="shared" si="471"/>
        <v>0</v>
      </c>
      <c r="AO142" s="5">
        <v>0</v>
      </c>
      <c r="AP142" s="5">
        <f t="shared" si="472"/>
        <v>0</v>
      </c>
      <c r="AQ142" s="5">
        <v>0</v>
      </c>
      <c r="AR142" s="5">
        <f t="shared" si="473"/>
        <v>0</v>
      </c>
      <c r="AS142" s="5">
        <v>0</v>
      </c>
      <c r="AT142" s="5">
        <f t="shared" si="474"/>
        <v>0</v>
      </c>
      <c r="AU142" s="5">
        <v>0</v>
      </c>
      <c r="AV142" s="5">
        <f t="shared" si="475"/>
        <v>0</v>
      </c>
      <c r="AW142" s="5">
        <v>0</v>
      </c>
      <c r="AX142" s="5">
        <f t="shared" si="476"/>
        <v>0</v>
      </c>
      <c r="AY142" s="5">
        <v>0</v>
      </c>
      <c r="AZ142" s="5">
        <f t="shared" si="477"/>
        <v>0</v>
      </c>
      <c r="BA142" s="5">
        <v>0</v>
      </c>
      <c r="BB142" s="5">
        <f t="shared" si="478"/>
        <v>0</v>
      </c>
      <c r="BC142" s="5">
        <v>0</v>
      </c>
      <c r="BD142" s="5">
        <f t="shared" si="479"/>
        <v>0</v>
      </c>
      <c r="BE142" s="5">
        <v>0</v>
      </c>
      <c r="BF142" s="5">
        <f t="shared" si="480"/>
        <v>0</v>
      </c>
      <c r="BG142" s="5">
        <v>0</v>
      </c>
      <c r="BH142" s="5">
        <f t="shared" si="481"/>
        <v>0</v>
      </c>
      <c r="BI142" s="5">
        <v>0</v>
      </c>
      <c r="BJ142" s="5">
        <f t="shared" si="482"/>
        <v>0</v>
      </c>
      <c r="BK142" s="5">
        <v>0</v>
      </c>
      <c r="BL142" s="5">
        <f t="shared" si="483"/>
        <v>0</v>
      </c>
      <c r="BM142" s="5">
        <v>0</v>
      </c>
      <c r="BN142" s="5">
        <f t="shared" si="484"/>
        <v>0</v>
      </c>
      <c r="BO142" s="5">
        <v>0</v>
      </c>
      <c r="BP142" s="5">
        <f t="shared" si="485"/>
        <v>0</v>
      </c>
      <c r="BQ142" s="5">
        <v>0</v>
      </c>
      <c r="BR142" s="5">
        <f t="shared" si="486"/>
        <v>0</v>
      </c>
      <c r="BS142" s="5">
        <v>0</v>
      </c>
      <c r="BT142" s="5">
        <f t="shared" si="487"/>
        <v>0</v>
      </c>
      <c r="BU142" s="5">
        <v>0</v>
      </c>
      <c r="BV142" s="5">
        <f t="shared" si="488"/>
        <v>0</v>
      </c>
      <c r="BW142" s="5">
        <v>0</v>
      </c>
      <c r="BX142" s="5">
        <f t="shared" si="489"/>
        <v>0</v>
      </c>
      <c r="BY142" s="5">
        <v>0</v>
      </c>
      <c r="BZ142" s="5">
        <f t="shared" si="490"/>
        <v>0</v>
      </c>
      <c r="CA142" s="5">
        <v>0</v>
      </c>
      <c r="CB142" s="5">
        <f t="shared" si="491"/>
        <v>0</v>
      </c>
      <c r="CC142" s="5">
        <v>0</v>
      </c>
      <c r="CD142" s="5">
        <f t="shared" si="492"/>
        <v>0</v>
      </c>
      <c r="CE142" s="5">
        <v>0</v>
      </c>
      <c r="CF142" s="5">
        <f t="shared" si="493"/>
        <v>0</v>
      </c>
      <c r="CG142" s="5">
        <v>0</v>
      </c>
      <c r="CH142" s="5">
        <f t="shared" si="494"/>
        <v>0</v>
      </c>
      <c r="CI142" s="5">
        <v>0</v>
      </c>
      <c r="CJ142" s="5">
        <f t="shared" si="495"/>
        <v>0</v>
      </c>
      <c r="CK142" s="5">
        <v>0</v>
      </c>
      <c r="CL142" s="5">
        <f t="shared" si="496"/>
        <v>0</v>
      </c>
      <c r="CM142" s="5">
        <v>0</v>
      </c>
      <c r="CN142" s="5">
        <f t="shared" si="497"/>
        <v>0</v>
      </c>
      <c r="CP142" s="138">
        <f t="shared" si="503"/>
        <v>0</v>
      </c>
      <c r="CQ142" s="138">
        <f t="shared" si="499"/>
        <v>0</v>
      </c>
      <c r="CR142" s="138">
        <f t="shared" si="500"/>
        <v>0</v>
      </c>
    </row>
    <row r="143" spans="1:96" s="5" customFormat="1" x14ac:dyDescent="0.2">
      <c r="A143" s="109" t="s">
        <v>112</v>
      </c>
      <c r="B143" s="109"/>
      <c r="C143" s="109"/>
      <c r="D143" s="109"/>
      <c r="E143" s="109"/>
      <c r="F143" s="109"/>
      <c r="G143" s="109"/>
      <c r="H143" s="6">
        <f>SUBTOTAL(9,H133:H142)</f>
        <v>-13538173.400000002</v>
      </c>
      <c r="I143" s="6">
        <f t="shared" ref="I143:CP143" si="504">SUBTOTAL(9,I133:I142)</f>
        <v>-35439.34428734587</v>
      </c>
      <c r="J143" s="6">
        <f t="shared" si="504"/>
        <v>-13573612.744287347</v>
      </c>
      <c r="K143" s="6">
        <f t="shared" si="504"/>
        <v>-35439.34428734587</v>
      </c>
      <c r="L143" s="6">
        <f t="shared" si="504"/>
        <v>-13609052.088574693</v>
      </c>
      <c r="M143" s="6">
        <f t="shared" si="504"/>
        <v>-35439.34428734587</v>
      </c>
      <c r="N143" s="6">
        <f t="shared" si="504"/>
        <v>-13644491.43286204</v>
      </c>
      <c r="O143" s="6">
        <f t="shared" si="504"/>
        <v>-35439.34428734587</v>
      </c>
      <c r="P143" s="6">
        <f t="shared" si="504"/>
        <v>-13679930.777149387</v>
      </c>
      <c r="Q143" s="6">
        <f t="shared" si="504"/>
        <v>-35439.34428734587</v>
      </c>
      <c r="R143" s="6">
        <f t="shared" si="504"/>
        <v>-13715370.121436732</v>
      </c>
      <c r="S143" s="6">
        <f t="shared" si="504"/>
        <v>-35439.34428734587</v>
      </c>
      <c r="T143" s="6">
        <f t="shared" si="504"/>
        <v>-13750809.465724077</v>
      </c>
      <c r="U143" s="6">
        <f t="shared" si="504"/>
        <v>-35439.34428734587</v>
      </c>
      <c r="V143" s="6">
        <f t="shared" si="504"/>
        <v>-13786248.810011424</v>
      </c>
      <c r="W143" s="6">
        <f t="shared" si="504"/>
        <v>-35439.34428734587</v>
      </c>
      <c r="X143" s="6">
        <f t="shared" si="504"/>
        <v>-13821688.154298771</v>
      </c>
      <c r="Y143" s="6">
        <f t="shared" si="504"/>
        <v>-35439.34428734587</v>
      </c>
      <c r="Z143" s="6">
        <f t="shared" si="504"/>
        <v>-13857127.498586118</v>
      </c>
      <c r="AA143" s="6">
        <f t="shared" si="504"/>
        <v>-35439.34428734587</v>
      </c>
      <c r="AB143" s="6">
        <f t="shared" si="504"/>
        <v>-13892566.842873465</v>
      </c>
      <c r="AC143" s="6">
        <f t="shared" si="504"/>
        <v>-35439.34428734587</v>
      </c>
      <c r="AD143" s="6">
        <f t="shared" si="504"/>
        <v>-13928006.18716081</v>
      </c>
      <c r="AE143" s="6">
        <f t="shared" si="504"/>
        <v>-35439.34428734587</v>
      </c>
      <c r="AF143" s="6">
        <f t="shared" si="504"/>
        <v>-13963445.531448156</v>
      </c>
      <c r="AG143" s="6">
        <f t="shared" si="504"/>
        <v>-35439.34428734587</v>
      </c>
      <c r="AH143" s="6">
        <f t="shared" si="504"/>
        <v>-13998884.875735503</v>
      </c>
      <c r="AI143" s="6">
        <f t="shared" si="504"/>
        <v>-35439.34428734587</v>
      </c>
      <c r="AJ143" s="6">
        <f t="shared" si="504"/>
        <v>-14034324.22002285</v>
      </c>
      <c r="AK143" s="6">
        <f t="shared" si="504"/>
        <v>-35439.34428734587</v>
      </c>
      <c r="AL143" s="6">
        <f t="shared" si="504"/>
        <v>-14069763.564310195</v>
      </c>
      <c r="AM143" s="6">
        <f t="shared" si="504"/>
        <v>-35439.34428734587</v>
      </c>
      <c r="AN143" s="6">
        <f t="shared" si="504"/>
        <v>-14105202.908597544</v>
      </c>
      <c r="AO143" s="6">
        <f t="shared" si="504"/>
        <v>-35439.34428734587</v>
      </c>
      <c r="AP143" s="6">
        <f t="shared" si="504"/>
        <v>-14140642.252884889</v>
      </c>
      <c r="AQ143" s="6">
        <f t="shared" si="504"/>
        <v>-35439.34428734587</v>
      </c>
      <c r="AR143" s="6">
        <f t="shared" si="504"/>
        <v>-14176081.597172234</v>
      </c>
      <c r="AS143" s="6">
        <f t="shared" si="504"/>
        <v>-35439.34428734587</v>
      </c>
      <c r="AT143" s="6">
        <f t="shared" si="504"/>
        <v>-14211520.941459581</v>
      </c>
      <c r="AU143" s="6">
        <f t="shared" si="504"/>
        <v>-35439.34428734587</v>
      </c>
      <c r="AV143" s="6">
        <f t="shared" si="504"/>
        <v>-14246960.285746928</v>
      </c>
      <c r="AW143" s="6">
        <f t="shared" si="504"/>
        <v>-35439.34428734587</v>
      </c>
      <c r="AX143" s="6">
        <f t="shared" si="504"/>
        <v>-14282399.630034273</v>
      </c>
      <c r="AY143" s="6">
        <f t="shared" si="504"/>
        <v>-35439.34428734587</v>
      </c>
      <c r="AZ143" s="6">
        <f t="shared" si="504"/>
        <v>-14317838.974321619</v>
      </c>
      <c r="BA143" s="6">
        <f t="shared" si="504"/>
        <v>-35439.34428734587</v>
      </c>
      <c r="BB143" s="6">
        <f t="shared" si="504"/>
        <v>-14353278.318608966</v>
      </c>
      <c r="BC143" s="6">
        <f t="shared" si="504"/>
        <v>-35439.34428734587</v>
      </c>
      <c r="BD143" s="6">
        <f t="shared" si="504"/>
        <v>-14388717.662896313</v>
      </c>
      <c r="BE143" s="6">
        <f t="shared" si="504"/>
        <v>-35439.34428734587</v>
      </c>
      <c r="BF143" s="6">
        <f t="shared" si="504"/>
        <v>-14424157.007183658</v>
      </c>
      <c r="BG143" s="6">
        <f t="shared" si="504"/>
        <v>-35439.34428734587</v>
      </c>
      <c r="BH143" s="6">
        <f t="shared" si="504"/>
        <v>-14459596.351471003</v>
      </c>
      <c r="BI143" s="6">
        <f t="shared" si="504"/>
        <v>-35439.34428734587</v>
      </c>
      <c r="BJ143" s="6">
        <f t="shared" si="504"/>
        <v>-14495035.69575835</v>
      </c>
      <c r="BK143" s="6">
        <f t="shared" si="504"/>
        <v>-35439.34428734587</v>
      </c>
      <c r="BL143" s="6">
        <f t="shared" si="504"/>
        <v>-14530475.040045697</v>
      </c>
      <c r="BM143" s="6">
        <f t="shared" si="504"/>
        <v>-35439.34428734587</v>
      </c>
      <c r="BN143" s="6">
        <f t="shared" si="504"/>
        <v>-14565914.384333042</v>
      </c>
      <c r="BO143" s="6">
        <f t="shared" si="504"/>
        <v>-35439.34428734587</v>
      </c>
      <c r="BP143" s="6">
        <f t="shared" si="504"/>
        <v>-14601353.728620388</v>
      </c>
      <c r="BQ143" s="6">
        <f t="shared" si="504"/>
        <v>-35439.34428734587</v>
      </c>
      <c r="BR143" s="6">
        <f t="shared" si="504"/>
        <v>-14636793.072907735</v>
      </c>
      <c r="BS143" s="6">
        <f t="shared" si="504"/>
        <v>-35439.34428734587</v>
      </c>
      <c r="BT143" s="6">
        <f t="shared" si="504"/>
        <v>-14672232.417195082</v>
      </c>
      <c r="BU143" s="6">
        <f t="shared" si="504"/>
        <v>-35439.34428734587</v>
      </c>
      <c r="BV143" s="6">
        <f t="shared" si="504"/>
        <v>-14707671.761482427</v>
      </c>
      <c r="BW143" s="6">
        <f t="shared" si="504"/>
        <v>-35439.34428734587</v>
      </c>
      <c r="BX143" s="6">
        <f t="shared" si="504"/>
        <v>-14743111.105769772</v>
      </c>
      <c r="BY143" s="6">
        <f t="shared" si="504"/>
        <v>-35439.34428734587</v>
      </c>
      <c r="BZ143" s="6">
        <f t="shared" si="504"/>
        <v>-14778550.450057119</v>
      </c>
      <c r="CA143" s="6">
        <f t="shared" si="504"/>
        <v>-35439.34428734587</v>
      </c>
      <c r="CB143" s="6">
        <f t="shared" si="504"/>
        <v>-14813989.794344466</v>
      </c>
      <c r="CC143" s="6">
        <f t="shared" si="504"/>
        <v>-35439.34428734587</v>
      </c>
      <c r="CD143" s="6">
        <f t="shared" si="504"/>
        <v>-14849429.138631811</v>
      </c>
      <c r="CE143" s="6">
        <f t="shared" si="504"/>
        <v>-35439.34428734587</v>
      </c>
      <c r="CF143" s="6">
        <f t="shared" si="504"/>
        <v>-14884868.482919157</v>
      </c>
      <c r="CG143" s="6">
        <f t="shared" si="504"/>
        <v>-35439.34428734587</v>
      </c>
      <c r="CH143" s="6">
        <f t="shared" si="504"/>
        <v>-14920307.827206504</v>
      </c>
      <c r="CI143" s="6">
        <f t="shared" si="504"/>
        <v>-35439.34428734587</v>
      </c>
      <c r="CJ143" s="6">
        <f t="shared" si="504"/>
        <v>-14955747.171493851</v>
      </c>
      <c r="CK143" s="6">
        <f t="shared" si="504"/>
        <v>-35439.34428734587</v>
      </c>
      <c r="CL143" s="6">
        <f t="shared" si="504"/>
        <v>-14991186.515781196</v>
      </c>
      <c r="CM143" s="6">
        <f t="shared" si="504"/>
        <v>-35439.34428734587</v>
      </c>
      <c r="CN143" s="6">
        <f t="shared" si="504"/>
        <v>-15026625.860068541</v>
      </c>
      <c r="CP143" s="139">
        <f t="shared" si="504"/>
        <v>-14388717.662896313</v>
      </c>
      <c r="CQ143" s="139">
        <f t="shared" ref="CQ143:CR143" si="505">SUBTOTAL(9,CQ133:CQ142)</f>
        <v>-425272.13144815341</v>
      </c>
      <c r="CR143" s="139">
        <f t="shared" si="505"/>
        <v>-14813989.794344466</v>
      </c>
    </row>
    <row r="144" spans="1:96" x14ac:dyDescent="0.2">
      <c r="CP144" s="136"/>
      <c r="CQ144" s="136"/>
      <c r="CR144" s="136"/>
    </row>
    <row r="145" spans="1:96" x14ac:dyDescent="0.2">
      <c r="A145" s="123" t="s">
        <v>168</v>
      </c>
      <c r="B145" s="123"/>
      <c r="H145" s="6">
        <f t="shared" ref="H145:BS145" si="506">SUBTOTAL(9,H97:H143)</f>
        <v>-730965800.81000006</v>
      </c>
      <c r="I145" s="6">
        <f t="shared" si="506"/>
        <v>-4093730.2723399517</v>
      </c>
      <c r="J145" s="6">
        <f t="shared" si="506"/>
        <v>-735059531.08233976</v>
      </c>
      <c r="K145" s="6">
        <f t="shared" si="506"/>
        <v>-4170269.129032868</v>
      </c>
      <c r="L145" s="6">
        <f t="shared" si="506"/>
        <v>-739229800.21137273</v>
      </c>
      <c r="M145" s="6">
        <f t="shared" si="506"/>
        <v>-4222459.0636773901</v>
      </c>
      <c r="N145" s="6">
        <f t="shared" si="506"/>
        <v>-743452259.27505004</v>
      </c>
      <c r="O145" s="6">
        <f t="shared" si="506"/>
        <v>-4253199.5480329003</v>
      </c>
      <c r="P145" s="6">
        <f t="shared" si="506"/>
        <v>-747705458.82308304</v>
      </c>
      <c r="Q145" s="6">
        <f t="shared" si="506"/>
        <v>-4277165.8744518803</v>
      </c>
      <c r="R145" s="6">
        <f t="shared" si="506"/>
        <v>-751982624.6975348</v>
      </c>
      <c r="S145" s="6">
        <f t="shared" si="506"/>
        <v>-4300015.3926427644</v>
      </c>
      <c r="T145" s="6">
        <f t="shared" si="506"/>
        <v>-756282640.09017777</v>
      </c>
      <c r="U145" s="6">
        <f t="shared" si="506"/>
        <v>-4309228.1194267794</v>
      </c>
      <c r="V145" s="6">
        <f t="shared" si="506"/>
        <v>-760591868.2096045</v>
      </c>
      <c r="W145" s="6">
        <f t="shared" si="506"/>
        <v>-4312712.1070590205</v>
      </c>
      <c r="X145" s="6">
        <f t="shared" si="506"/>
        <v>-764904580.31666362</v>
      </c>
      <c r="Y145" s="6">
        <f t="shared" si="506"/>
        <v>-4335299.8295876747</v>
      </c>
      <c r="Z145" s="6">
        <f t="shared" si="506"/>
        <v>-769239880.14625108</v>
      </c>
      <c r="AA145" s="6">
        <f t="shared" si="506"/>
        <v>-4360014.0363145415</v>
      </c>
      <c r="AB145" s="6">
        <f t="shared" si="506"/>
        <v>-773599894.18256569</v>
      </c>
      <c r="AC145" s="6">
        <f t="shared" si="506"/>
        <v>-4370627.8480647812</v>
      </c>
      <c r="AD145" s="6">
        <f t="shared" si="506"/>
        <v>-777970522.03063035</v>
      </c>
      <c r="AE145" s="6">
        <f t="shared" si="506"/>
        <v>-4392763.8589955345</v>
      </c>
      <c r="AF145" s="6">
        <f t="shared" si="506"/>
        <v>-782363285.88962603</v>
      </c>
      <c r="AG145" s="6">
        <f t="shared" si="506"/>
        <v>-4434029.2744744634</v>
      </c>
      <c r="AH145" s="6">
        <f t="shared" si="506"/>
        <v>-786797315.16410041</v>
      </c>
      <c r="AI145" s="6">
        <f t="shared" si="506"/>
        <v>-4462787.8842272321</v>
      </c>
      <c r="AJ145" s="6">
        <f t="shared" si="506"/>
        <v>-791260103.04832768</v>
      </c>
      <c r="AK145" s="6">
        <f t="shared" si="506"/>
        <v>-4475422.0438245302</v>
      </c>
      <c r="AL145" s="6">
        <f t="shared" si="506"/>
        <v>-795735525.09215212</v>
      </c>
      <c r="AM145" s="6">
        <f t="shared" si="506"/>
        <v>-4488008.9900651518</v>
      </c>
      <c r="AN145" s="6">
        <f t="shared" si="506"/>
        <v>-800223534.08221722</v>
      </c>
      <c r="AO145" s="6">
        <f t="shared" si="506"/>
        <v>-4498554.1758276727</v>
      </c>
      <c r="AP145" s="6">
        <f t="shared" si="506"/>
        <v>-804722088.25804472</v>
      </c>
      <c r="AQ145" s="6">
        <f t="shared" si="506"/>
        <v>-4548443.9266190343</v>
      </c>
      <c r="AR145" s="6">
        <f t="shared" si="506"/>
        <v>-809270532.18466425</v>
      </c>
      <c r="AS145" s="6">
        <f t="shared" si="506"/>
        <v>-4601682.6730905045</v>
      </c>
      <c r="AT145" s="6">
        <f t="shared" si="506"/>
        <v>-813872214.85775471</v>
      </c>
      <c r="AU145" s="6">
        <f t="shared" si="506"/>
        <v>-4616445.5987823298</v>
      </c>
      <c r="AV145" s="6">
        <f t="shared" si="506"/>
        <v>-818488660.45653689</v>
      </c>
      <c r="AW145" s="6">
        <f t="shared" si="506"/>
        <v>-4653422.6497194842</v>
      </c>
      <c r="AX145" s="6">
        <f t="shared" si="506"/>
        <v>-823142083.10625613</v>
      </c>
      <c r="AY145" s="6">
        <f t="shared" si="506"/>
        <v>-4691256.0291405013</v>
      </c>
      <c r="AZ145" s="6">
        <f t="shared" si="506"/>
        <v>-827833339.13539672</v>
      </c>
      <c r="BA145" s="6">
        <f t="shared" si="506"/>
        <v>-4699681.751944094</v>
      </c>
      <c r="BB145" s="6">
        <f t="shared" si="506"/>
        <v>-832533020.88734102</v>
      </c>
      <c r="BC145" s="6">
        <f t="shared" si="506"/>
        <v>-4717247.7094920976</v>
      </c>
      <c r="BD145" s="6">
        <f t="shared" si="506"/>
        <v>-837250268.59683311</v>
      </c>
      <c r="BE145" s="6">
        <f t="shared" si="506"/>
        <v>-4735576.5557164252</v>
      </c>
      <c r="BF145" s="6">
        <f t="shared" si="506"/>
        <v>-841985845.15254939</v>
      </c>
      <c r="BG145" s="6">
        <f t="shared" si="506"/>
        <v>-4747741.7144087898</v>
      </c>
      <c r="BH145" s="6">
        <f t="shared" si="506"/>
        <v>-846733586.86695826</v>
      </c>
      <c r="BI145" s="6">
        <f t="shared" si="506"/>
        <v>-4764125.2282914827</v>
      </c>
      <c r="BJ145" s="6">
        <f t="shared" si="506"/>
        <v>-851497712.09524965</v>
      </c>
      <c r="BK145" s="6">
        <f t="shared" si="506"/>
        <v>-4772991.5011579525</v>
      </c>
      <c r="BL145" s="6">
        <f t="shared" si="506"/>
        <v>-856270703.59640753</v>
      </c>
      <c r="BM145" s="6">
        <f t="shared" si="506"/>
        <v>-4782439.5159304207</v>
      </c>
      <c r="BN145" s="6">
        <f t="shared" si="506"/>
        <v>-861053143.11233795</v>
      </c>
      <c r="BO145" s="6">
        <f t="shared" si="506"/>
        <v>-4805762.8971091267</v>
      </c>
      <c r="BP145" s="6">
        <f t="shared" si="506"/>
        <v>-865858906.00944722</v>
      </c>
      <c r="BQ145" s="6">
        <f t="shared" si="506"/>
        <v>-4832269.1265591439</v>
      </c>
      <c r="BR145" s="6">
        <f t="shared" si="506"/>
        <v>-870691175.13600636</v>
      </c>
      <c r="BS145" s="6">
        <f t="shared" si="506"/>
        <v>-4846218.6187913632</v>
      </c>
      <c r="BT145" s="6">
        <f t="shared" ref="BT145:CN145" si="507">SUBTOTAL(9,BT97:BT143)</f>
        <v>-875537393.75479758</v>
      </c>
      <c r="BU145" s="6">
        <f t="shared" si="507"/>
        <v>-4854021.3438651143</v>
      </c>
      <c r="BV145" s="6">
        <f t="shared" si="507"/>
        <v>-880391415.09866261</v>
      </c>
      <c r="BW145" s="6">
        <f t="shared" si="507"/>
        <v>-4861531.8610616988</v>
      </c>
      <c r="BX145" s="6">
        <f t="shared" si="507"/>
        <v>-885252946.95972431</v>
      </c>
      <c r="BY145" s="6">
        <f t="shared" si="507"/>
        <v>-4865123.7238143627</v>
      </c>
      <c r="BZ145" s="6">
        <f t="shared" si="507"/>
        <v>-890118070.68353891</v>
      </c>
      <c r="CA145" s="6">
        <f t="shared" si="507"/>
        <v>-4876362.8531098487</v>
      </c>
      <c r="CB145" s="6">
        <f t="shared" si="507"/>
        <v>-894994433.53664875</v>
      </c>
      <c r="CC145" s="6">
        <f t="shared" si="507"/>
        <v>-4889863.9377820371</v>
      </c>
      <c r="CD145" s="6">
        <f t="shared" si="507"/>
        <v>-899884297.47443092</v>
      </c>
      <c r="CE145" s="6">
        <f t="shared" si="507"/>
        <v>-4892624.6409879606</v>
      </c>
      <c r="CF145" s="6">
        <f t="shared" si="507"/>
        <v>-904776922.11541843</v>
      </c>
      <c r="CG145" s="6">
        <f t="shared" si="507"/>
        <v>-5321909.9742971025</v>
      </c>
      <c r="CH145" s="6">
        <f t="shared" si="507"/>
        <v>-910098832.08971596</v>
      </c>
      <c r="CI145" s="6">
        <f t="shared" si="507"/>
        <v>-5750719.251152833</v>
      </c>
      <c r="CJ145" s="6">
        <f t="shared" si="507"/>
        <v>-915849551.34086859</v>
      </c>
      <c r="CK145" s="6">
        <f t="shared" si="507"/>
        <v>-5753602.6853044406</v>
      </c>
      <c r="CL145" s="6">
        <f t="shared" si="507"/>
        <v>-921603154.02617311</v>
      </c>
      <c r="CM145" s="6">
        <f t="shared" si="507"/>
        <v>-5862940.2735461034</v>
      </c>
      <c r="CN145" s="6">
        <f t="shared" si="507"/>
        <v>-927466094.29971898</v>
      </c>
      <c r="CP145" s="139">
        <f>SUBTOTAL(9,CP97:CP143)</f>
        <v>-837352108.08005643</v>
      </c>
      <c r="CQ145" s="139">
        <f>SUBTOTAL(9,CQ97:CQ143)</f>
        <v>-58136282.95082438</v>
      </c>
      <c r="CR145" s="139">
        <f>SUBTOTAL(9,CR97:CR143)</f>
        <v>-895488391.03088081</v>
      </c>
    </row>
    <row r="146" spans="1:96" x14ac:dyDescent="0.2">
      <c r="CP146" s="136"/>
      <c r="CQ146" s="136"/>
      <c r="CR146" s="136"/>
    </row>
    <row r="147" spans="1:96" x14ac:dyDescent="0.2">
      <c r="CP147" s="136"/>
      <c r="CQ147" s="136"/>
      <c r="CR147" s="136"/>
    </row>
    <row r="148" spans="1:96" ht="13.5" thickBot="1" x14ac:dyDescent="0.25">
      <c r="A148" s="123" t="s">
        <v>169</v>
      </c>
      <c r="B148" s="123"/>
      <c r="H148" s="9">
        <f t="shared" ref="H148:BS148" si="508">SUBTOTAL(9,H12:H145)</f>
        <v>-10152716616.006929</v>
      </c>
      <c r="I148" s="9">
        <f t="shared" si="508"/>
        <v>-62831456.708513029</v>
      </c>
      <c r="J148" s="9">
        <f t="shared" si="508"/>
        <v>-10215548072.715439</v>
      </c>
      <c r="K148" s="9">
        <f t="shared" si="508"/>
        <v>-63030762.439833447</v>
      </c>
      <c r="L148" s="9">
        <f t="shared" si="508"/>
        <v>-10278578835.155273</v>
      </c>
      <c r="M148" s="9">
        <f t="shared" si="508"/>
        <v>-63221244.756506935</v>
      </c>
      <c r="N148" s="9">
        <f t="shared" si="508"/>
        <v>-10341800079.911783</v>
      </c>
      <c r="O148" s="9">
        <f t="shared" si="508"/>
        <v>-63355008.528365128</v>
      </c>
      <c r="P148" s="9">
        <f t="shared" si="508"/>
        <v>-10405155088.44014</v>
      </c>
      <c r="Q148" s="9">
        <f t="shared" si="508"/>
        <v>-63308817.956023224</v>
      </c>
      <c r="R148" s="9">
        <f t="shared" si="508"/>
        <v>-10468463906.396166</v>
      </c>
      <c r="S148" s="9">
        <f t="shared" si="508"/>
        <v>-63831683.211881749</v>
      </c>
      <c r="T148" s="9">
        <f t="shared" si="508"/>
        <v>-10532295589.608046</v>
      </c>
      <c r="U148" s="9">
        <f t="shared" si="508"/>
        <v>-64068585.748523295</v>
      </c>
      <c r="V148" s="9">
        <f t="shared" si="508"/>
        <v>-10596364175.356573</v>
      </c>
      <c r="W148" s="9">
        <f t="shared" si="508"/>
        <v>-64101318.612326838</v>
      </c>
      <c r="X148" s="9">
        <f t="shared" si="508"/>
        <v>-10660465493.968901</v>
      </c>
      <c r="Y148" s="9">
        <f t="shared" si="508"/>
        <v>-64208022.200925946</v>
      </c>
      <c r="Z148" s="9">
        <f t="shared" si="508"/>
        <v>-10724673516.169815</v>
      </c>
      <c r="AA148" s="9">
        <f t="shared" si="508"/>
        <v>-64357581.061482489</v>
      </c>
      <c r="AB148" s="9">
        <f t="shared" si="508"/>
        <v>-10789031097.23131</v>
      </c>
      <c r="AC148" s="9">
        <f t="shared" si="508"/>
        <v>-64552203.401936896</v>
      </c>
      <c r="AD148" s="9">
        <f t="shared" si="508"/>
        <v>-10853583300.633244</v>
      </c>
      <c r="AE148" s="9">
        <f t="shared" si="508"/>
        <v>-64804519.901826881</v>
      </c>
      <c r="AF148" s="9">
        <f t="shared" si="508"/>
        <v>-10918387820.535074</v>
      </c>
      <c r="AG148" s="9">
        <f t="shared" si="508"/>
        <v>-65001348.688827336</v>
      </c>
      <c r="AH148" s="9">
        <f t="shared" si="508"/>
        <v>-10983389169.223902</v>
      </c>
      <c r="AI148" s="9">
        <f t="shared" si="508"/>
        <v>-65109172.793082073</v>
      </c>
      <c r="AJ148" s="9">
        <f t="shared" si="508"/>
        <v>-11048498342.01697</v>
      </c>
      <c r="AK148" s="9">
        <f t="shared" si="508"/>
        <v>-65177401.353820086</v>
      </c>
      <c r="AL148" s="9">
        <f t="shared" si="508"/>
        <v>-11113675743.370802</v>
      </c>
      <c r="AM148" s="9">
        <f t="shared" si="508"/>
        <v>-65360492.34430629</v>
      </c>
      <c r="AN148" s="9">
        <f t="shared" si="508"/>
        <v>-11179036235.715103</v>
      </c>
      <c r="AO148" s="9">
        <f t="shared" si="508"/>
        <v>-65769849.011402979</v>
      </c>
      <c r="AP148" s="9">
        <f t="shared" si="508"/>
        <v>-11244806084.726513</v>
      </c>
      <c r="AQ148" s="9">
        <f t="shared" si="508"/>
        <v>-66445553.394093677</v>
      </c>
      <c r="AR148" s="9">
        <f t="shared" si="508"/>
        <v>-11311251638.1206</v>
      </c>
      <c r="AS148" s="9">
        <f t="shared" si="508"/>
        <v>-66876423.573028542</v>
      </c>
      <c r="AT148" s="9">
        <f t="shared" si="508"/>
        <v>-11378128061.693634</v>
      </c>
      <c r="AU148" s="9">
        <f t="shared" si="508"/>
        <v>-66918119.787843771</v>
      </c>
      <c r="AV148" s="9">
        <f t="shared" si="508"/>
        <v>-11445046181.481476</v>
      </c>
      <c r="AW148" s="9">
        <f t="shared" si="508"/>
        <v>-67018473.332262136</v>
      </c>
      <c r="AX148" s="9">
        <f t="shared" si="508"/>
        <v>-11512064654.813734</v>
      </c>
      <c r="AY148" s="9">
        <f t="shared" si="508"/>
        <v>-67229784.903560996</v>
      </c>
      <c r="AZ148" s="9">
        <f t="shared" si="508"/>
        <v>-11579294439.717308</v>
      </c>
      <c r="BA148" s="9">
        <f t="shared" si="508"/>
        <v>-67498848.213463604</v>
      </c>
      <c r="BB148" s="9">
        <f t="shared" si="508"/>
        <v>-11646793287.930763</v>
      </c>
      <c r="BC148" s="9">
        <f t="shared" si="508"/>
        <v>-67795097.211245909</v>
      </c>
      <c r="BD148" s="9">
        <f t="shared" si="508"/>
        <v>-11714588385.14201</v>
      </c>
      <c r="BE148" s="9">
        <f t="shared" si="508"/>
        <v>-68006010.92690815</v>
      </c>
      <c r="BF148" s="9">
        <f t="shared" si="508"/>
        <v>-11782594396.068913</v>
      </c>
      <c r="BG148" s="9">
        <f t="shared" si="508"/>
        <v>-68139406.042534173</v>
      </c>
      <c r="BH148" s="9">
        <f t="shared" si="508"/>
        <v>-11850733802.111444</v>
      </c>
      <c r="BI148" s="9">
        <f t="shared" si="508"/>
        <v>-68294768.551442221</v>
      </c>
      <c r="BJ148" s="9">
        <f t="shared" si="508"/>
        <v>-11919028570.662891</v>
      </c>
      <c r="BK148" s="9">
        <f t="shared" si="508"/>
        <v>-68407188.444208756</v>
      </c>
      <c r="BL148" s="9">
        <f t="shared" si="508"/>
        <v>-11987435759.107105</v>
      </c>
      <c r="BM148" s="9">
        <f t="shared" si="508"/>
        <v>-68528590.736124918</v>
      </c>
      <c r="BN148" s="9">
        <f t="shared" si="508"/>
        <v>-12055964349.843227</v>
      </c>
      <c r="BO148" s="9">
        <f t="shared" si="508"/>
        <v>-68862880.097537592</v>
      </c>
      <c r="BP148" s="9">
        <f t="shared" si="508"/>
        <v>-12124827229.940763</v>
      </c>
      <c r="BQ148" s="9">
        <f t="shared" si="508"/>
        <v>-69326290.483608916</v>
      </c>
      <c r="BR148" s="9">
        <f t="shared" si="508"/>
        <v>-12194153520.424374</v>
      </c>
      <c r="BS148" s="9">
        <f t="shared" si="508"/>
        <v>-69559521.289163619</v>
      </c>
      <c r="BT148" s="9">
        <f t="shared" ref="BT148:CN148" si="509">SUBTOTAL(9,BT12:BT145)</f>
        <v>-12263713041.71353</v>
      </c>
      <c r="BU148" s="9">
        <f t="shared" si="509"/>
        <v>-69736766.030705184</v>
      </c>
      <c r="BV148" s="9">
        <f t="shared" si="509"/>
        <v>-12333449807.744251</v>
      </c>
      <c r="BW148" s="9">
        <f t="shared" si="509"/>
        <v>-69988522.663522303</v>
      </c>
      <c r="BX148" s="9">
        <f t="shared" si="509"/>
        <v>-12403438330.407761</v>
      </c>
      <c r="BY148" s="9">
        <f t="shared" si="509"/>
        <v>-70250284.053004235</v>
      </c>
      <c r="BZ148" s="9">
        <f t="shared" si="509"/>
        <v>-12473688614.460772</v>
      </c>
      <c r="CA148" s="9">
        <f t="shared" si="509"/>
        <v>-70517834.050477311</v>
      </c>
      <c r="CB148" s="9">
        <f t="shared" si="509"/>
        <v>-12544206448.511244</v>
      </c>
      <c r="CC148" s="9">
        <f t="shared" si="509"/>
        <v>-70709103.804655686</v>
      </c>
      <c r="CD148" s="9">
        <f t="shared" si="509"/>
        <v>-12614915552.315905</v>
      </c>
      <c r="CE148" s="9">
        <f t="shared" si="509"/>
        <v>-70847432.187889546</v>
      </c>
      <c r="CF148" s="9">
        <f t="shared" si="509"/>
        <v>-12685762984.503788</v>
      </c>
      <c r="CG148" s="9">
        <f t="shared" si="509"/>
        <v>-71405396.718011618</v>
      </c>
      <c r="CH148" s="9">
        <f t="shared" si="509"/>
        <v>-12757168381.221798</v>
      </c>
      <c r="CI148" s="9">
        <f t="shared" si="509"/>
        <v>-71987767.350907788</v>
      </c>
      <c r="CJ148" s="9">
        <f t="shared" si="509"/>
        <v>-12829156148.57271</v>
      </c>
      <c r="CK148" s="9">
        <f t="shared" si="509"/>
        <v>-72153600.891515851</v>
      </c>
      <c r="CL148" s="9">
        <f t="shared" si="509"/>
        <v>-12901309749.464233</v>
      </c>
      <c r="CM148" s="9">
        <f t="shared" si="509"/>
        <v>-72725473.233179852</v>
      </c>
      <c r="CN148" s="9">
        <f t="shared" si="509"/>
        <v>-12974035222.697407</v>
      </c>
      <c r="CP148" s="139">
        <f>SUBTOTAL(9,CP12:CP145)</f>
        <v>-11715809276.883602</v>
      </c>
      <c r="CQ148" s="139">
        <f>SUBTOTAL(9,CQ12:CQ145)</f>
        <v>-830056873.58802104</v>
      </c>
      <c r="CR148" s="139">
        <f>SUBTOTAL(9,CR12:CR145)</f>
        <v>-12545866150.471622</v>
      </c>
    </row>
    <row r="149" spans="1:96" ht="13.5" thickTop="1" x14ac:dyDescent="0.2">
      <c r="CP149" s="100" t="s">
        <v>209</v>
      </c>
      <c r="CQ149" s="100" t="s">
        <v>210</v>
      </c>
      <c r="CR149" s="100" t="s">
        <v>211</v>
      </c>
    </row>
    <row r="150" spans="1:96" x14ac:dyDescent="0.2">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c r="BE150" s="133"/>
      <c r="BF150" s="133"/>
      <c r="BG150" s="133"/>
      <c r="BH150" s="133"/>
      <c r="BI150" s="133"/>
      <c r="BJ150" s="133"/>
      <c r="BK150" s="133"/>
      <c r="BL150" s="133"/>
      <c r="BM150" s="133"/>
      <c r="BN150" s="133"/>
      <c r="BO150" s="133"/>
      <c r="BP150" s="133"/>
      <c r="BQ150" s="133"/>
      <c r="BR150" s="133"/>
      <c r="BS150" s="133"/>
      <c r="BT150" s="133"/>
      <c r="BU150" s="133"/>
      <c r="BV150" s="133"/>
      <c r="BW150" s="133"/>
      <c r="BX150" s="133"/>
      <c r="BY150" s="133"/>
      <c r="BZ150" s="133"/>
      <c r="CA150" s="133"/>
      <c r="CB150" s="133"/>
      <c r="CC150" s="133"/>
      <c r="CD150" s="133"/>
      <c r="CE150" s="133"/>
      <c r="CF150" s="133"/>
      <c r="CG150" s="133"/>
      <c r="CH150" s="133"/>
      <c r="CI150" s="133"/>
      <c r="CJ150" s="133"/>
      <c r="CK150" s="133"/>
      <c r="CL150" s="133"/>
      <c r="CM150" s="133"/>
      <c r="CN150" s="133"/>
      <c r="CP150" s="133"/>
      <c r="CQ150" s="4" t="s">
        <v>195</v>
      </c>
      <c r="CR150" s="4" t="s">
        <v>195</v>
      </c>
    </row>
    <row r="151" spans="1:96" x14ac:dyDescent="0.2">
      <c r="I151" s="5"/>
      <c r="K151" s="5"/>
      <c r="M151" s="5"/>
      <c r="O151" s="5"/>
      <c r="Q151" s="5"/>
      <c r="S151" s="5"/>
      <c r="U151" s="5"/>
      <c r="W151" s="5"/>
      <c r="Y151" s="5"/>
      <c r="AA151" s="5"/>
      <c r="AC151" s="5"/>
      <c r="AE151" s="5"/>
      <c r="AG151" s="5"/>
      <c r="AI151" s="5"/>
      <c r="AK151" s="5"/>
      <c r="AM151" s="5"/>
      <c r="AO151" s="5"/>
      <c r="AQ151" s="5"/>
      <c r="AS151" s="5"/>
      <c r="AU151" s="5"/>
      <c r="AW151" s="5"/>
      <c r="AY151" s="5"/>
      <c r="BA151" s="5"/>
      <c r="BC151" s="5"/>
      <c r="BE151" s="5"/>
      <c r="BG151" s="5"/>
      <c r="BI151" s="5"/>
      <c r="BK151" s="5"/>
      <c r="BM151" s="5"/>
      <c r="BO151" s="5"/>
      <c r="BQ151" s="5"/>
      <c r="BS151" s="5"/>
      <c r="BU151" s="5"/>
      <c r="BW151" s="5"/>
      <c r="BY151" s="5"/>
      <c r="CA151" s="5"/>
      <c r="CC151" s="5"/>
      <c r="CE151" s="5"/>
      <c r="CG151" s="5"/>
      <c r="CI151" s="5"/>
      <c r="CK151" s="5"/>
      <c r="CM151" s="5"/>
      <c r="CP151" s="140"/>
      <c r="CQ151" s="140"/>
      <c r="CR151" s="140"/>
    </row>
    <row r="152" spans="1:96" x14ac:dyDescent="0.2">
      <c r="P152" s="133"/>
    </row>
    <row r="153" spans="1:96" s="92" customFormat="1"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row>
    <row r="154" spans="1:96" s="92" customFormat="1"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row>
    <row r="155" spans="1:96" s="92" customFormat="1"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row>
    <row r="156" spans="1:96" s="92" customFormat="1" x14ac:dyDescent="0.2">
      <c r="AF156" s="155"/>
      <c r="AR156" s="155"/>
      <c r="AT156" s="155"/>
      <c r="AV156" s="155"/>
      <c r="AX156" s="155"/>
      <c r="AZ156" s="155"/>
      <c r="BB156" s="155"/>
      <c r="BD156" s="155"/>
      <c r="BF156" s="155"/>
      <c r="BH156" s="155"/>
      <c r="BJ156" s="155"/>
      <c r="BL156" s="155"/>
      <c r="BN156" s="155"/>
      <c r="BP156" s="155"/>
      <c r="BR156" s="155"/>
      <c r="BT156" s="155"/>
      <c r="BV156" s="155"/>
      <c r="BX156" s="155"/>
      <c r="BZ156" s="155"/>
      <c r="CB156" s="155"/>
      <c r="CD156" s="155"/>
      <c r="CF156" s="155"/>
      <c r="CH156" s="155"/>
      <c r="CJ156" s="155"/>
      <c r="CL156" s="155"/>
      <c r="CN156" s="155"/>
    </row>
  </sheetData>
  <mergeCells count="3">
    <mergeCell ref="CP6:CP7"/>
    <mergeCell ref="CQ6:CQ7"/>
    <mergeCell ref="CR6:CR7"/>
  </mergeCells>
  <pageMargins left="0.75" right="0.75" top="1" bottom="1" header="0.5" footer="0.5"/>
  <pageSetup scale="44" firstPageNumber="4" orientation="landscape" useFirstPageNumber="1" r:id="rId1"/>
  <headerFooter alignWithMargins="0">
    <oddFooter>&amp;CPage 6.2.&amp;P_R</oddFooter>
  </headerFooter>
  <rowBreaks count="1" manualBreakCount="1">
    <brk id="91" max="95" man="1"/>
  </rowBreaks>
  <colBreaks count="6" manualBreakCount="6">
    <brk id="20" max="149" man="1"/>
    <brk id="33" max="149" man="1"/>
    <brk id="46" max="149" man="1"/>
    <brk id="59" max="149" man="1"/>
    <brk id="72" max="149" man="1"/>
    <brk id="85" max="14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B2987-23D9-4998-B3B5-BBBB00197DB1}">
  <sheetPr>
    <pageSetUpPr fitToPage="1"/>
  </sheetPr>
  <dimension ref="A1:R51"/>
  <sheetViews>
    <sheetView view="pageBreakPreview" zoomScaleNormal="100" zoomScaleSheetLayoutView="100" workbookViewId="0">
      <selection activeCell="A5" sqref="A5"/>
    </sheetView>
  </sheetViews>
  <sheetFormatPr defaultColWidth="9.28515625" defaultRowHeight="12.75" x14ac:dyDescent="0.2"/>
  <cols>
    <col min="1" max="1" width="2.42578125" style="2" customWidth="1"/>
    <col min="2" max="2" width="18.28515625" style="2" customWidth="1"/>
    <col min="3" max="4" width="12.28515625" style="2" customWidth="1"/>
    <col min="5" max="5" width="13.5703125" style="2" customWidth="1"/>
    <col min="6" max="6" width="8.7109375" style="56" bestFit="1" customWidth="1"/>
    <col min="7" max="7" width="18.28515625" style="2" customWidth="1"/>
    <col min="8" max="9" width="12.28515625" style="2" customWidth="1"/>
    <col min="10" max="10" width="13.7109375" style="2" customWidth="1"/>
    <col min="11" max="11" width="7.140625" style="2" bestFit="1" customWidth="1"/>
    <col min="12" max="12" width="18.28515625" style="2" customWidth="1"/>
    <col min="13" max="13" width="12.28515625" style="2" customWidth="1"/>
    <col min="14" max="14" width="24.5703125" style="2" customWidth="1"/>
    <col min="15" max="15" width="14.28515625" style="2" customWidth="1"/>
    <col min="16" max="16" width="7.140625" style="2" bestFit="1" customWidth="1"/>
    <col min="17" max="17" width="13.28515625" style="52" customWidth="1"/>
    <col min="18" max="18" width="16" style="2" bestFit="1" customWidth="1"/>
    <col min="19" max="16384" width="9.28515625" style="2"/>
  </cols>
  <sheetData>
    <row r="1" spans="1:18" x14ac:dyDescent="0.2">
      <c r="A1" s="3" t="s">
        <v>0</v>
      </c>
      <c r="F1" s="2"/>
    </row>
    <row r="2" spans="1:18" x14ac:dyDescent="0.2">
      <c r="A2" s="1" t="s">
        <v>174</v>
      </c>
      <c r="F2" s="2"/>
    </row>
    <row r="3" spans="1:18" x14ac:dyDescent="0.2">
      <c r="A3" s="1" t="s">
        <v>180</v>
      </c>
      <c r="F3" s="2"/>
    </row>
    <row r="4" spans="1:18" x14ac:dyDescent="0.2">
      <c r="A4" s="1" t="s">
        <v>181</v>
      </c>
      <c r="F4" s="2"/>
    </row>
    <row r="5" spans="1:18" x14ac:dyDescent="0.2">
      <c r="F5" s="2"/>
    </row>
    <row r="6" spans="1:18" x14ac:dyDescent="0.2">
      <c r="F6" s="2"/>
    </row>
    <row r="7" spans="1:18" ht="21" customHeight="1" x14ac:dyDescent="0.2">
      <c r="B7" s="53" t="s">
        <v>182</v>
      </c>
      <c r="C7" s="54" t="s">
        <v>183</v>
      </c>
      <c r="D7" s="54" t="s">
        <v>184</v>
      </c>
      <c r="E7" s="55" t="s">
        <v>185</v>
      </c>
      <c r="G7" s="53" t="s">
        <v>186</v>
      </c>
      <c r="H7" s="54" t="s">
        <v>183</v>
      </c>
      <c r="I7" s="54" t="s">
        <v>184</v>
      </c>
      <c r="J7" s="55" t="s">
        <v>185</v>
      </c>
      <c r="K7" s="56"/>
      <c r="L7" s="53" t="s">
        <v>187</v>
      </c>
      <c r="M7" s="54" t="s">
        <v>183</v>
      </c>
      <c r="N7" s="54" t="s">
        <v>184</v>
      </c>
      <c r="O7" s="55" t="s">
        <v>185</v>
      </c>
    </row>
    <row r="8" spans="1:18" x14ac:dyDescent="0.2">
      <c r="B8" s="57">
        <v>44378</v>
      </c>
      <c r="C8" s="58">
        <v>2292.9299999999998</v>
      </c>
      <c r="D8" s="58">
        <v>60699.7</v>
      </c>
      <c r="E8" s="59">
        <v>-6903793.8800000092</v>
      </c>
      <c r="G8" s="57">
        <v>44378</v>
      </c>
      <c r="H8" s="58">
        <v>0</v>
      </c>
      <c r="I8" s="58">
        <v>-23355.96</v>
      </c>
      <c r="J8" s="59">
        <v>-312834.11999999813</v>
      </c>
      <c r="K8" s="56"/>
      <c r="L8" s="57">
        <v>44378</v>
      </c>
      <c r="M8" s="58">
        <v>2292.9299999999998</v>
      </c>
      <c r="N8" s="58">
        <v>37343.74</v>
      </c>
      <c r="O8" s="59">
        <v>-7216628.0000000075</v>
      </c>
    </row>
    <row r="9" spans="1:18" x14ac:dyDescent="0.2">
      <c r="B9" s="57">
        <v>44409</v>
      </c>
      <c r="C9" s="58">
        <v>1586.66</v>
      </c>
      <c r="D9" s="58">
        <v>60699.7</v>
      </c>
      <c r="E9" s="59">
        <v>-6841507.5200000089</v>
      </c>
      <c r="G9" s="57">
        <v>44409</v>
      </c>
      <c r="H9" s="58">
        <v>0</v>
      </c>
      <c r="I9" s="58">
        <v>-23355.96</v>
      </c>
      <c r="J9" s="59">
        <v>-336190.07999999815</v>
      </c>
      <c r="K9" s="56"/>
      <c r="L9" s="57">
        <v>44409</v>
      </c>
      <c r="M9" s="58">
        <v>1586.66</v>
      </c>
      <c r="N9" s="58">
        <v>37343.74</v>
      </c>
      <c r="O9" s="59">
        <v>-7177697.6000000071</v>
      </c>
      <c r="R9" s="60"/>
    </row>
    <row r="10" spans="1:18" x14ac:dyDescent="0.2">
      <c r="B10" s="57">
        <v>44440</v>
      </c>
      <c r="C10" s="58">
        <v>1433.08</v>
      </c>
      <c r="D10" s="58">
        <v>60699.7</v>
      </c>
      <c r="E10" s="59">
        <v>-6779374.7400000086</v>
      </c>
      <c r="G10" s="57">
        <v>44440</v>
      </c>
      <c r="H10" s="58">
        <v>0</v>
      </c>
      <c r="I10" s="58">
        <v>-23355.96</v>
      </c>
      <c r="J10" s="59">
        <v>-359546.03999999817</v>
      </c>
      <c r="K10" s="56"/>
      <c r="L10" s="57">
        <v>44440</v>
      </c>
      <c r="M10" s="58">
        <v>1433.08</v>
      </c>
      <c r="N10" s="58">
        <v>37343.74</v>
      </c>
      <c r="O10" s="59">
        <v>-7138920.7800000068</v>
      </c>
      <c r="R10" s="60"/>
    </row>
    <row r="11" spans="1:18" x14ac:dyDescent="0.2">
      <c r="B11" s="57">
        <v>44470</v>
      </c>
      <c r="C11" s="58">
        <v>58.04</v>
      </c>
      <c r="D11" s="58">
        <v>60699.7</v>
      </c>
      <c r="E11" s="59">
        <v>-6718617.0000000084</v>
      </c>
      <c r="F11" s="61"/>
      <c r="G11" s="57">
        <v>44470</v>
      </c>
      <c r="H11" s="58">
        <v>0</v>
      </c>
      <c r="I11" s="58">
        <v>-23355.96</v>
      </c>
      <c r="J11" s="59">
        <v>-382901.9999999982</v>
      </c>
      <c r="K11" s="61"/>
      <c r="L11" s="57">
        <v>44470</v>
      </c>
      <c r="M11" s="58">
        <v>58.04</v>
      </c>
      <c r="N11" s="58">
        <v>37343.74</v>
      </c>
      <c r="O11" s="59">
        <v>-7101519.0000000065</v>
      </c>
      <c r="R11" s="60"/>
    </row>
    <row r="12" spans="1:18" x14ac:dyDescent="0.2">
      <c r="B12" s="57">
        <v>44501</v>
      </c>
      <c r="C12" s="58">
        <v>-14104.97</v>
      </c>
      <c r="D12" s="58">
        <v>60699.7</v>
      </c>
      <c r="E12" s="59">
        <v>-6672022.2700000079</v>
      </c>
      <c r="F12" s="61"/>
      <c r="G12" s="57">
        <v>44501</v>
      </c>
      <c r="H12" s="58">
        <v>0</v>
      </c>
      <c r="I12" s="58">
        <v>-23355.96</v>
      </c>
      <c r="J12" s="59">
        <v>-406257.95999999822</v>
      </c>
      <c r="K12" s="61"/>
      <c r="L12" s="57">
        <v>44501</v>
      </c>
      <c r="M12" s="58">
        <v>-14104.97</v>
      </c>
      <c r="N12" s="58">
        <v>37343.74</v>
      </c>
      <c r="O12" s="59">
        <v>-7078280.230000007</v>
      </c>
      <c r="R12" s="60"/>
    </row>
    <row r="13" spans="1:18" x14ac:dyDescent="0.2">
      <c r="B13" s="57">
        <v>44531</v>
      </c>
      <c r="C13" s="58">
        <v>0</v>
      </c>
      <c r="D13" s="58">
        <v>60699.7</v>
      </c>
      <c r="E13" s="59">
        <v>-6611322.5700000077</v>
      </c>
      <c r="F13" s="62"/>
      <c r="G13" s="57">
        <v>44531</v>
      </c>
      <c r="H13" s="58">
        <v>0</v>
      </c>
      <c r="I13" s="58">
        <v>-23355.96</v>
      </c>
      <c r="J13" s="59">
        <v>-429613.91999999824</v>
      </c>
      <c r="K13" s="62"/>
      <c r="L13" s="57">
        <v>44531</v>
      </c>
      <c r="M13" s="58">
        <v>0</v>
      </c>
      <c r="N13" s="58">
        <v>37343.74</v>
      </c>
      <c r="O13" s="59">
        <v>-7040936.4900000067</v>
      </c>
      <c r="P13" s="63"/>
      <c r="R13" s="60"/>
    </row>
    <row r="14" spans="1:18" x14ac:dyDescent="0.2">
      <c r="B14" s="57">
        <v>44562</v>
      </c>
      <c r="C14" s="58">
        <v>22574.36</v>
      </c>
      <c r="D14" s="58">
        <v>60699.7</v>
      </c>
      <c r="E14" s="59">
        <v>-6528048.5100000082</v>
      </c>
      <c r="F14" s="62"/>
      <c r="G14" s="57">
        <v>44562</v>
      </c>
      <c r="H14" s="58">
        <v>0</v>
      </c>
      <c r="I14" s="58">
        <v>-23355.96</v>
      </c>
      <c r="J14" s="59">
        <v>-452969.87999999826</v>
      </c>
      <c r="K14" s="62"/>
      <c r="L14" s="57">
        <v>44562</v>
      </c>
      <c r="M14" s="58">
        <v>22574.36</v>
      </c>
      <c r="N14" s="58">
        <v>37343.74</v>
      </c>
      <c r="O14" s="59">
        <v>-6981018.3900000071</v>
      </c>
      <c r="R14" s="60"/>
    </row>
    <row r="15" spans="1:18" x14ac:dyDescent="0.2">
      <c r="B15" s="57">
        <v>44593</v>
      </c>
      <c r="C15" s="58">
        <v>4206.62</v>
      </c>
      <c r="D15" s="58">
        <v>60699.7</v>
      </c>
      <c r="E15" s="59">
        <v>-6463142.1900000079</v>
      </c>
      <c r="F15" s="62"/>
      <c r="G15" s="57">
        <v>44593</v>
      </c>
      <c r="H15" s="58">
        <v>0</v>
      </c>
      <c r="I15" s="58">
        <v>-23355.96</v>
      </c>
      <c r="J15" s="59">
        <v>-476325.83999999828</v>
      </c>
      <c r="K15" s="62"/>
      <c r="L15" s="57">
        <v>44593</v>
      </c>
      <c r="M15" s="58">
        <v>4206.62</v>
      </c>
      <c r="N15" s="58">
        <v>37343.74</v>
      </c>
      <c r="O15" s="59">
        <v>-6939468.0300000068</v>
      </c>
      <c r="R15" s="60"/>
    </row>
    <row r="16" spans="1:18" x14ac:dyDescent="0.2">
      <c r="B16" s="57">
        <v>44621</v>
      </c>
      <c r="C16" s="58">
        <v>10580.43</v>
      </c>
      <c r="D16" s="58">
        <v>60699.7</v>
      </c>
      <c r="E16" s="59">
        <v>-6391862.060000008</v>
      </c>
      <c r="F16" s="62"/>
      <c r="G16" s="57">
        <v>44621</v>
      </c>
      <c r="H16" s="58">
        <v>0</v>
      </c>
      <c r="I16" s="58">
        <v>-23355.96</v>
      </c>
      <c r="J16" s="59">
        <v>-499681.7999999983</v>
      </c>
      <c r="K16" s="62"/>
      <c r="L16" s="57">
        <v>44621</v>
      </c>
      <c r="M16" s="58">
        <v>10580.43</v>
      </c>
      <c r="N16" s="58">
        <v>37343.74</v>
      </c>
      <c r="O16" s="59">
        <v>-6891543.8600000069</v>
      </c>
      <c r="R16" s="60"/>
    </row>
    <row r="17" spans="2:18" x14ac:dyDescent="0.2">
      <c r="B17" s="57">
        <v>44652</v>
      </c>
      <c r="C17" s="58">
        <v>-7230.49</v>
      </c>
      <c r="D17" s="58">
        <v>60699.7</v>
      </c>
      <c r="E17" s="59">
        <v>-6338392.850000008</v>
      </c>
      <c r="F17" s="62"/>
      <c r="G17" s="57">
        <v>44652</v>
      </c>
      <c r="H17" s="58">
        <v>0</v>
      </c>
      <c r="I17" s="58">
        <v>-23355.96</v>
      </c>
      <c r="J17" s="59">
        <v>-523037.75999999832</v>
      </c>
      <c r="K17" s="62"/>
      <c r="L17" s="57">
        <v>44652</v>
      </c>
      <c r="M17" s="58">
        <v>-7230.49</v>
      </c>
      <c r="N17" s="58">
        <v>37343.74</v>
      </c>
      <c r="O17" s="59">
        <v>-6861430.6100000069</v>
      </c>
      <c r="R17" s="60"/>
    </row>
    <row r="18" spans="2:18" x14ac:dyDescent="0.2">
      <c r="B18" s="57">
        <v>44682</v>
      </c>
      <c r="C18" s="58">
        <v>4686.28</v>
      </c>
      <c r="D18" s="58">
        <v>60699.7</v>
      </c>
      <c r="E18" s="59">
        <v>-6273006.8700000076</v>
      </c>
      <c r="F18" s="62"/>
      <c r="G18" s="57">
        <v>44682</v>
      </c>
      <c r="H18" s="58">
        <v>0</v>
      </c>
      <c r="I18" s="58">
        <v>-23355.96</v>
      </c>
      <c r="J18" s="59">
        <v>-546393.71999999834</v>
      </c>
      <c r="K18" s="62"/>
      <c r="L18" s="57">
        <v>44682</v>
      </c>
      <c r="M18" s="58">
        <v>4686.28</v>
      </c>
      <c r="N18" s="58">
        <v>37343.74</v>
      </c>
      <c r="O18" s="59">
        <v>-6819400.5900000073</v>
      </c>
      <c r="R18" s="60"/>
    </row>
    <row r="19" spans="2:18" x14ac:dyDescent="0.2">
      <c r="B19" s="57">
        <v>44713</v>
      </c>
      <c r="C19" s="58">
        <v>751.17</v>
      </c>
      <c r="D19" s="58">
        <v>60699.7</v>
      </c>
      <c r="E19" s="64">
        <v>-6211556.0000000075</v>
      </c>
      <c r="F19" s="56">
        <v>-6211556.0000000065</v>
      </c>
      <c r="G19" s="57">
        <v>44713</v>
      </c>
      <c r="H19" s="58">
        <v>0</v>
      </c>
      <c r="I19" s="58">
        <v>-23355.96</v>
      </c>
      <c r="J19" s="64">
        <v>-569749.6799999983</v>
      </c>
      <c r="K19" s="62"/>
      <c r="L19" s="57">
        <v>44713</v>
      </c>
      <c r="M19" s="58">
        <v>751.17</v>
      </c>
      <c r="N19" s="58">
        <v>37343.74</v>
      </c>
      <c r="O19" s="64">
        <v>-6781305.6800000072</v>
      </c>
      <c r="P19" s="65"/>
      <c r="R19" s="60"/>
    </row>
    <row r="20" spans="2:18" x14ac:dyDescent="0.2">
      <c r="B20" s="57"/>
      <c r="C20" s="58"/>
      <c r="D20" s="58"/>
      <c r="E20" s="64"/>
      <c r="G20" s="57"/>
      <c r="H20" s="58"/>
      <c r="I20" s="58"/>
      <c r="J20" s="64"/>
      <c r="K20" s="62"/>
      <c r="L20" s="57"/>
      <c r="M20" s="58"/>
      <c r="N20" s="58"/>
      <c r="O20" s="64"/>
      <c r="P20" s="65"/>
      <c r="R20" s="60"/>
    </row>
    <row r="21" spans="2:18" x14ac:dyDescent="0.2">
      <c r="B21" s="66"/>
      <c r="C21" s="67"/>
      <c r="D21" s="67"/>
      <c r="E21" s="68"/>
      <c r="F21" s="56">
        <v>-6211556.0000000065</v>
      </c>
      <c r="G21" s="66"/>
      <c r="H21" s="67"/>
      <c r="I21" s="67"/>
      <c r="J21" s="68"/>
      <c r="K21" s="62"/>
      <c r="L21" s="66"/>
      <c r="M21" s="67"/>
      <c r="N21" s="67"/>
      <c r="O21" s="68"/>
      <c r="P21" s="69"/>
      <c r="R21" s="60"/>
    </row>
    <row r="22" spans="2:18" x14ac:dyDescent="0.2">
      <c r="F22" s="56">
        <v>-6211556.0000000065</v>
      </c>
      <c r="K22" s="62"/>
      <c r="P22" s="10"/>
      <c r="R22" s="60"/>
    </row>
    <row r="23" spans="2:18" x14ac:dyDescent="0.2">
      <c r="B23" s="53" t="s">
        <v>182</v>
      </c>
      <c r="C23" s="54" t="s">
        <v>183</v>
      </c>
      <c r="D23" s="54" t="s">
        <v>184</v>
      </c>
      <c r="E23" s="55" t="s">
        <v>185</v>
      </c>
      <c r="F23" s="56">
        <v>-6211556.0000000065</v>
      </c>
      <c r="G23" s="53" t="s">
        <v>186</v>
      </c>
      <c r="H23" s="54" t="s">
        <v>183</v>
      </c>
      <c r="I23" s="54" t="s">
        <v>184</v>
      </c>
      <c r="J23" s="55" t="s">
        <v>185</v>
      </c>
      <c r="K23" s="62"/>
      <c r="L23" s="53" t="s">
        <v>187</v>
      </c>
      <c r="M23" s="54" t="s">
        <v>183</v>
      </c>
      <c r="N23" s="54" t="s">
        <v>184</v>
      </c>
      <c r="O23" s="55" t="s">
        <v>185</v>
      </c>
      <c r="P23" s="61"/>
      <c r="R23" s="60"/>
    </row>
    <row r="24" spans="2:18" x14ac:dyDescent="0.2">
      <c r="B24" s="57">
        <v>45261</v>
      </c>
      <c r="C24" s="70">
        <v>0</v>
      </c>
      <c r="D24" s="70">
        <v>0</v>
      </c>
      <c r="E24" s="71">
        <v>-4899818.5200000023</v>
      </c>
      <c r="F24" s="56">
        <v>-6211556.0000000065</v>
      </c>
      <c r="G24" s="57">
        <v>45261</v>
      </c>
      <c r="H24" s="70">
        <v>0</v>
      </c>
      <c r="I24" s="70">
        <v>0</v>
      </c>
      <c r="J24" s="71">
        <v>-990156.95999999763</v>
      </c>
      <c r="K24" s="62"/>
      <c r="L24" s="57">
        <v>45261</v>
      </c>
      <c r="M24" s="70">
        <v>0</v>
      </c>
      <c r="N24" s="70">
        <v>0</v>
      </c>
      <c r="O24" s="71">
        <v>-5889975.4800000004</v>
      </c>
      <c r="P24" s="61"/>
      <c r="R24" s="60"/>
    </row>
    <row r="25" spans="2:18" x14ac:dyDescent="0.2">
      <c r="B25" s="57">
        <v>45292</v>
      </c>
      <c r="C25" s="70">
        <v>0</v>
      </c>
      <c r="D25" s="70">
        <v>60699.7</v>
      </c>
      <c r="E25" s="71">
        <v>-4839118.8200000022</v>
      </c>
      <c r="F25" s="56">
        <v>-6211556.0000000065</v>
      </c>
      <c r="G25" s="57">
        <v>45292</v>
      </c>
      <c r="H25" s="70">
        <v>0</v>
      </c>
      <c r="I25" s="70">
        <v>-23355.96</v>
      </c>
      <c r="J25" s="71">
        <v>-1013512.9199999976</v>
      </c>
      <c r="K25" s="62"/>
      <c r="L25" s="57">
        <v>45292</v>
      </c>
      <c r="M25" s="70">
        <v>0</v>
      </c>
      <c r="N25" s="70">
        <v>37343.74</v>
      </c>
      <c r="O25" s="71">
        <v>-5852631.7400000002</v>
      </c>
      <c r="P25" s="61"/>
      <c r="R25" s="60"/>
    </row>
    <row r="26" spans="2:18" x14ac:dyDescent="0.2">
      <c r="B26" s="57">
        <v>45323</v>
      </c>
      <c r="C26" s="70">
        <v>0</v>
      </c>
      <c r="D26" s="70">
        <v>60699.7</v>
      </c>
      <c r="E26" s="71">
        <v>-4778419.120000002</v>
      </c>
      <c r="F26" s="56">
        <v>-6211556.0000000065</v>
      </c>
      <c r="G26" s="57">
        <v>45323</v>
      </c>
      <c r="H26" s="70">
        <v>0</v>
      </c>
      <c r="I26" s="70">
        <v>-23355.96</v>
      </c>
      <c r="J26" s="71">
        <v>-1036868.8799999976</v>
      </c>
      <c r="K26" s="62"/>
      <c r="L26" s="57">
        <v>45323</v>
      </c>
      <c r="M26" s="70">
        <v>0</v>
      </c>
      <c r="N26" s="70">
        <v>37343.74</v>
      </c>
      <c r="O26" s="71">
        <v>-5815288</v>
      </c>
      <c r="P26" s="62"/>
      <c r="Q26" s="72"/>
      <c r="R26" s="60"/>
    </row>
    <row r="27" spans="2:18" x14ac:dyDescent="0.2">
      <c r="B27" s="57">
        <v>45352</v>
      </c>
      <c r="C27" s="70">
        <v>0</v>
      </c>
      <c r="D27" s="70">
        <v>60699.7</v>
      </c>
      <c r="E27" s="71">
        <v>-4717719.4200000018</v>
      </c>
      <c r="F27" s="56">
        <v>-6211556.0000000065</v>
      </c>
      <c r="G27" s="57">
        <v>45352</v>
      </c>
      <c r="H27" s="70">
        <v>0</v>
      </c>
      <c r="I27" s="70">
        <v>-23355.96</v>
      </c>
      <c r="J27" s="71">
        <v>-1060224.8399999975</v>
      </c>
      <c r="K27" s="62"/>
      <c r="L27" s="57">
        <v>45352</v>
      </c>
      <c r="M27" s="70">
        <v>0</v>
      </c>
      <c r="N27" s="70">
        <v>37343.74</v>
      </c>
      <c r="O27" s="71">
        <v>-5777944.2599999998</v>
      </c>
      <c r="P27" s="73"/>
      <c r="Q27" s="72"/>
      <c r="R27" s="60"/>
    </row>
    <row r="28" spans="2:18" x14ac:dyDescent="0.2">
      <c r="B28" s="57">
        <v>45383</v>
      </c>
      <c r="C28" s="70">
        <v>0</v>
      </c>
      <c r="D28" s="70">
        <v>60699.7</v>
      </c>
      <c r="E28" s="71">
        <v>-4657019.7200000016</v>
      </c>
      <c r="F28" s="56">
        <v>-6211556.0000000065</v>
      </c>
      <c r="G28" s="57">
        <v>45383</v>
      </c>
      <c r="H28" s="70">
        <v>0</v>
      </c>
      <c r="I28" s="70">
        <v>-23355.96</v>
      </c>
      <c r="J28" s="71">
        <v>-1083580.7999999975</v>
      </c>
      <c r="K28" s="62"/>
      <c r="L28" s="57">
        <v>45383</v>
      </c>
      <c r="M28" s="70">
        <v>0</v>
      </c>
      <c r="N28" s="70">
        <v>37343.74</v>
      </c>
      <c r="O28" s="71">
        <v>-5740600.5199999996</v>
      </c>
      <c r="Q28" s="72"/>
      <c r="R28" s="60"/>
    </row>
    <row r="29" spans="2:18" x14ac:dyDescent="0.2">
      <c r="B29" s="57">
        <v>45413</v>
      </c>
      <c r="C29" s="70">
        <v>0</v>
      </c>
      <c r="D29" s="70">
        <v>60699.7</v>
      </c>
      <c r="E29" s="71">
        <v>-4596320.0200000014</v>
      </c>
      <c r="F29" s="56">
        <v>-6211556.0000000065</v>
      </c>
      <c r="G29" s="57">
        <v>45413</v>
      </c>
      <c r="H29" s="70">
        <v>0</v>
      </c>
      <c r="I29" s="70">
        <v>-23355.96</v>
      </c>
      <c r="J29" s="71">
        <v>-1106936.7599999974</v>
      </c>
      <c r="K29" s="62"/>
      <c r="L29" s="57">
        <v>45413</v>
      </c>
      <c r="M29" s="70">
        <v>0</v>
      </c>
      <c r="N29" s="70">
        <v>37343.74</v>
      </c>
      <c r="O29" s="71">
        <v>-5703256.7799999993</v>
      </c>
      <c r="Q29" s="72"/>
      <c r="R29" s="60"/>
    </row>
    <row r="30" spans="2:18" x14ac:dyDescent="0.2">
      <c r="B30" s="57">
        <v>45444</v>
      </c>
      <c r="C30" s="70">
        <v>0</v>
      </c>
      <c r="D30" s="70">
        <v>60699.7</v>
      </c>
      <c r="E30" s="71">
        <v>-4535620.3200000012</v>
      </c>
      <c r="F30" s="56">
        <v>-6211556.0000000065</v>
      </c>
      <c r="G30" s="57">
        <v>45444</v>
      </c>
      <c r="H30" s="70">
        <v>0</v>
      </c>
      <c r="I30" s="70">
        <v>-23355.96</v>
      </c>
      <c r="J30" s="71">
        <v>-1130292.7199999974</v>
      </c>
      <c r="K30" s="62"/>
      <c r="L30" s="57">
        <v>45444</v>
      </c>
      <c r="M30" s="70">
        <v>0</v>
      </c>
      <c r="N30" s="70">
        <v>37343.74</v>
      </c>
      <c r="O30" s="71">
        <v>-5665913.0399999991</v>
      </c>
      <c r="P30" s="65"/>
      <c r="Q30" s="72"/>
      <c r="R30" s="60"/>
    </row>
    <row r="31" spans="2:18" x14ac:dyDescent="0.2">
      <c r="B31" s="57">
        <v>45474</v>
      </c>
      <c r="C31" s="70">
        <v>0</v>
      </c>
      <c r="D31" s="70">
        <v>60699.7</v>
      </c>
      <c r="E31" s="71">
        <v>-4474920.620000001</v>
      </c>
      <c r="F31" s="56">
        <v>-6211556.0000000065</v>
      </c>
      <c r="G31" s="57">
        <v>45474</v>
      </c>
      <c r="H31" s="70">
        <v>0</v>
      </c>
      <c r="I31" s="70">
        <v>-23355.96</v>
      </c>
      <c r="J31" s="71">
        <v>-1153648.6799999974</v>
      </c>
      <c r="K31" s="62"/>
      <c r="L31" s="57">
        <v>45474</v>
      </c>
      <c r="M31" s="70">
        <v>0</v>
      </c>
      <c r="N31" s="70">
        <v>37343.74</v>
      </c>
      <c r="O31" s="71">
        <v>-5628569.2999999989</v>
      </c>
      <c r="R31" s="60"/>
    </row>
    <row r="32" spans="2:18" x14ac:dyDescent="0.2">
      <c r="B32" s="57">
        <v>45505</v>
      </c>
      <c r="C32" s="70">
        <v>0</v>
      </c>
      <c r="D32" s="70">
        <v>60699.7</v>
      </c>
      <c r="E32" s="71">
        <v>-4414220.9200000009</v>
      </c>
      <c r="F32" s="56">
        <v>-6211556.0000000065</v>
      </c>
      <c r="G32" s="57">
        <v>45505</v>
      </c>
      <c r="H32" s="70">
        <v>0</v>
      </c>
      <c r="I32" s="70">
        <v>-23355.96</v>
      </c>
      <c r="J32" s="71">
        <v>-1177004.6399999973</v>
      </c>
      <c r="K32" s="62"/>
      <c r="L32" s="57">
        <v>45505</v>
      </c>
      <c r="M32" s="70">
        <v>0</v>
      </c>
      <c r="N32" s="70">
        <v>37343.74</v>
      </c>
      <c r="O32" s="71">
        <v>-5591225.5599999987</v>
      </c>
      <c r="R32" s="60"/>
    </row>
    <row r="33" spans="2:18" x14ac:dyDescent="0.2">
      <c r="B33" s="57">
        <v>45536</v>
      </c>
      <c r="C33" s="70">
        <v>0</v>
      </c>
      <c r="D33" s="70">
        <v>60699.7</v>
      </c>
      <c r="E33" s="71">
        <v>-4353521.2200000007</v>
      </c>
      <c r="F33" s="56">
        <v>-6211556.0000000065</v>
      </c>
      <c r="G33" s="57">
        <v>45536</v>
      </c>
      <c r="H33" s="70">
        <v>0</v>
      </c>
      <c r="I33" s="70">
        <v>-23355.96</v>
      </c>
      <c r="J33" s="71">
        <v>-1200360.5999999973</v>
      </c>
      <c r="K33" s="62"/>
      <c r="L33" s="57">
        <v>45536</v>
      </c>
      <c r="M33" s="70">
        <v>0</v>
      </c>
      <c r="N33" s="70">
        <v>37343.74</v>
      </c>
      <c r="O33" s="71">
        <v>-5553881.8199999984</v>
      </c>
      <c r="R33" s="60"/>
    </row>
    <row r="34" spans="2:18" x14ac:dyDescent="0.2">
      <c r="B34" s="57">
        <v>45566</v>
      </c>
      <c r="C34" s="70">
        <v>0</v>
      </c>
      <c r="D34" s="70">
        <v>60699.7</v>
      </c>
      <c r="E34" s="71">
        <v>-4292821.5200000005</v>
      </c>
      <c r="F34" s="56">
        <v>-6211556.0000000065</v>
      </c>
      <c r="G34" s="57">
        <v>45566</v>
      </c>
      <c r="H34" s="70">
        <v>0</v>
      </c>
      <c r="I34" s="70">
        <v>-23355.96</v>
      </c>
      <c r="J34" s="71">
        <v>-1223716.5599999973</v>
      </c>
      <c r="K34" s="62"/>
      <c r="L34" s="57">
        <v>45566</v>
      </c>
      <c r="M34" s="70">
        <v>0</v>
      </c>
      <c r="N34" s="70">
        <v>37343.74</v>
      </c>
      <c r="O34" s="71">
        <v>-5516538.0799999982</v>
      </c>
      <c r="R34" s="60"/>
    </row>
    <row r="35" spans="2:18" x14ac:dyDescent="0.2">
      <c r="B35" s="57">
        <v>45597</v>
      </c>
      <c r="C35" s="70">
        <v>0</v>
      </c>
      <c r="D35" s="70">
        <v>60699.7</v>
      </c>
      <c r="E35" s="71">
        <v>-4232121.82</v>
      </c>
      <c r="F35" s="56">
        <v>-6211556.0000000065</v>
      </c>
      <c r="G35" s="57">
        <v>45597</v>
      </c>
      <c r="H35" s="70">
        <v>0</v>
      </c>
      <c r="I35" s="70">
        <v>-23355.96</v>
      </c>
      <c r="J35" s="71">
        <v>-1247072.5199999972</v>
      </c>
      <c r="K35" s="62"/>
      <c r="L35" s="57">
        <v>45597</v>
      </c>
      <c r="M35" s="70">
        <v>0</v>
      </c>
      <c r="N35" s="70">
        <v>37343.74</v>
      </c>
      <c r="O35" s="71">
        <v>-5479194.339999998</v>
      </c>
      <c r="R35" s="60"/>
    </row>
    <row r="36" spans="2:18" x14ac:dyDescent="0.2">
      <c r="B36" s="57">
        <v>45627</v>
      </c>
      <c r="C36" s="70">
        <v>0</v>
      </c>
      <c r="D36" s="70">
        <v>60699.7</v>
      </c>
      <c r="E36" s="71">
        <v>-4171422.12</v>
      </c>
      <c r="F36" s="56">
        <v>-6211556.0000000065</v>
      </c>
      <c r="G36" s="57">
        <v>45627</v>
      </c>
      <c r="H36" s="70">
        <v>0</v>
      </c>
      <c r="I36" s="70">
        <v>-23355.96</v>
      </c>
      <c r="J36" s="71">
        <v>-1270428.4799999972</v>
      </c>
      <c r="K36" s="62"/>
      <c r="L36" s="57">
        <v>45627</v>
      </c>
      <c r="M36" s="70">
        <v>0</v>
      </c>
      <c r="N36" s="70">
        <v>37343.74</v>
      </c>
      <c r="O36" s="71">
        <v>-5441850.5999999978</v>
      </c>
      <c r="P36" s="65"/>
      <c r="R36" s="60"/>
    </row>
    <row r="37" spans="2:18" x14ac:dyDescent="0.2">
      <c r="B37" s="57"/>
      <c r="C37" s="70"/>
      <c r="D37" s="70"/>
      <c r="E37" s="71"/>
      <c r="G37" s="57"/>
      <c r="H37" s="70"/>
      <c r="I37" s="70"/>
      <c r="J37" s="71"/>
      <c r="K37" s="62"/>
      <c r="L37" s="57"/>
      <c r="M37" s="70"/>
      <c r="N37" s="70"/>
      <c r="O37" s="71"/>
      <c r="P37" s="65"/>
      <c r="R37" s="60"/>
    </row>
    <row r="38" spans="2:18" x14ac:dyDescent="0.2">
      <c r="B38" s="74"/>
      <c r="C38" s="67"/>
      <c r="D38" s="75"/>
      <c r="E38" s="76"/>
      <c r="F38" s="62"/>
      <c r="G38" s="77"/>
      <c r="H38" s="67"/>
      <c r="I38" s="75"/>
      <c r="J38" s="76"/>
      <c r="K38" s="62"/>
      <c r="L38" s="77"/>
      <c r="M38" s="67"/>
      <c r="N38" s="75"/>
      <c r="O38" s="76"/>
      <c r="P38" s="65"/>
      <c r="R38" s="60"/>
    </row>
    <row r="39" spans="2:18" ht="13.9" customHeight="1" x14ac:dyDescent="0.2">
      <c r="E39" s="14"/>
      <c r="F39" s="62"/>
      <c r="J39" s="14"/>
      <c r="K39" s="62"/>
      <c r="R39" s="60"/>
    </row>
    <row r="40" spans="2:18" ht="20.25" customHeight="1" x14ac:dyDescent="0.2">
      <c r="C40" s="7"/>
      <c r="D40" s="10"/>
      <c r="F40" s="2"/>
      <c r="K40" s="62"/>
      <c r="R40" s="60"/>
    </row>
    <row r="41" spans="2:18" x14ac:dyDescent="0.2">
      <c r="B41" s="78"/>
      <c r="C41" s="79"/>
      <c r="D41" s="16"/>
      <c r="E41" s="16"/>
      <c r="F41" s="2"/>
      <c r="G41" s="78"/>
      <c r="H41" s="79"/>
      <c r="I41" s="79"/>
      <c r="J41" s="16"/>
      <c r="L41" s="80"/>
      <c r="M41" s="79"/>
      <c r="N41" s="79"/>
      <c r="O41" s="16"/>
      <c r="P41" s="81"/>
      <c r="R41" s="60"/>
    </row>
    <row r="42" spans="2:18" x14ac:dyDescent="0.2">
      <c r="B42" s="12"/>
      <c r="C42" s="13"/>
      <c r="D42" s="13"/>
      <c r="E42" s="82"/>
      <c r="F42" s="2"/>
      <c r="G42" s="12"/>
      <c r="H42" s="13"/>
      <c r="I42" s="13"/>
      <c r="J42" s="82"/>
      <c r="L42" s="12"/>
      <c r="M42" s="13"/>
      <c r="N42" s="13"/>
      <c r="O42" s="82"/>
      <c r="P42" s="65"/>
      <c r="R42" s="60"/>
    </row>
    <row r="43" spans="2:18" x14ac:dyDescent="0.2">
      <c r="B43" s="7"/>
      <c r="C43" s="13"/>
      <c r="D43" s="13"/>
      <c r="E43" s="82"/>
      <c r="F43" s="2"/>
      <c r="G43" s="7"/>
      <c r="H43" s="13"/>
      <c r="I43" s="13"/>
      <c r="J43" s="82"/>
      <c r="L43" s="7"/>
      <c r="M43" s="13"/>
      <c r="N43" s="13"/>
      <c r="O43" s="82"/>
      <c r="P43" s="65"/>
      <c r="Q43" s="65"/>
      <c r="R43" s="60"/>
    </row>
    <row r="44" spans="2:18" x14ac:dyDescent="0.2">
      <c r="D44" s="12"/>
      <c r="E44" s="73"/>
      <c r="F44" s="83"/>
      <c r="I44" s="12"/>
      <c r="J44" s="73"/>
      <c r="K44" s="83"/>
      <c r="N44" s="12"/>
      <c r="O44" s="73"/>
      <c r="P44" s="65"/>
      <c r="R44" s="60"/>
    </row>
    <row r="45" spans="2:18" x14ac:dyDescent="0.2">
      <c r="F45" s="2"/>
    </row>
    <row r="46" spans="2:18" x14ac:dyDescent="0.2">
      <c r="F46" s="2"/>
    </row>
    <row r="47" spans="2:18" x14ac:dyDescent="0.2">
      <c r="F47" s="2"/>
    </row>
    <row r="51" spans="6:6" x14ac:dyDescent="0.2">
      <c r="F51" s="84"/>
    </row>
  </sheetData>
  <pageMargins left="0.75" right="0.25" top="1" bottom="1" header="0.75" footer="0.5"/>
  <pageSetup scale="61" orientation="landscape" r:id="rId1"/>
  <headerFooter alignWithMargins="0">
    <oddFooter>&amp;C&amp;"Arial,Regular"&amp;10Page 6.2.18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98B6EFFF-51C2-4549-A5D8-03919F981195}"/>
</file>

<file path=customXml/itemProps2.xml><?xml version="1.0" encoding="utf-8"?>
<ds:datastoreItem xmlns:ds="http://schemas.openxmlformats.org/officeDocument/2006/customXml" ds:itemID="{F07E7D92-B18E-41EB-B788-8920D425842D}"/>
</file>

<file path=customXml/itemProps3.xml><?xml version="1.0" encoding="utf-8"?>
<ds:datastoreItem xmlns:ds="http://schemas.openxmlformats.org/officeDocument/2006/customXml" ds:itemID="{1E695F2B-5E18-4F91-BF71-275F54CB3167}"/>
</file>

<file path=customXml/itemProps4.xml><?xml version="1.0" encoding="utf-8"?>
<ds:datastoreItem xmlns:ds="http://schemas.openxmlformats.org/officeDocument/2006/customXml" ds:itemID="{5C4A8287-BA82-4A90-8F86-323A3E897F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6.1_R</vt:lpstr>
      <vt:lpstr>6.1.1_R</vt:lpstr>
      <vt:lpstr>6.1.2_R &amp; 6.1.3_R</vt:lpstr>
      <vt:lpstr>6.1.4_R - 6.1.21_R</vt:lpstr>
      <vt:lpstr>6.2_R</vt:lpstr>
      <vt:lpstr>6.2.1_R</vt:lpstr>
      <vt:lpstr>6.2.2_R &amp; 6.2.3_R</vt:lpstr>
      <vt:lpstr>6.2.4_R - 6.2.17_R</vt:lpstr>
      <vt:lpstr>6.2.18</vt:lpstr>
      <vt:lpstr>'6.1.1_R'!Print_Area</vt:lpstr>
      <vt:lpstr>'6.1.2_R &amp; 6.1.3_R'!Print_Area</vt:lpstr>
      <vt:lpstr>'6.1.4_R - 6.1.21_R'!Print_Area</vt:lpstr>
      <vt:lpstr>'6.1_R'!Print_Area</vt:lpstr>
      <vt:lpstr>'6.2.1_R'!Print_Area</vt:lpstr>
      <vt:lpstr>'6.2.18'!Print_Area</vt:lpstr>
      <vt:lpstr>'6.2.2_R &amp; 6.2.3_R'!Print_Area</vt:lpstr>
      <vt:lpstr>'6.2.4_R - 6.2.17_R'!Print_Area</vt:lpstr>
      <vt:lpstr>'6.2_R'!Print_Area</vt:lpstr>
      <vt:lpstr>'6.1.2_R &amp; 6.1.3_R'!Print_Titles</vt:lpstr>
      <vt:lpstr>'6.1.4_R - 6.1.21_R'!Print_Titles</vt:lpstr>
      <vt:lpstr>'6.2.2_R &amp; 6.2.3_R'!Print_Titles</vt:lpstr>
      <vt:lpstr>'6.2.4_R - 6.2.17_R'!Print_Titles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2023-10-19T19:30:21Z</dcterms:created>
  <dcterms:modified xsi:type="dcterms:W3CDTF">2023-10-25T02:07:47Z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