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5.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890B6B15-8E1C-404F-B32A-F3B3717A8C45}" xr6:coauthVersionLast="47" xr6:coauthVersionMax="47" xr10:uidLastSave="{00000000-0000-0000-0000-000000000000}"/>
  <bookViews>
    <workbookView xWindow="-120" yWindow="-120" windowWidth="29040" windowHeight="15840" xr2:uid="{BF805FEC-4F64-4FBB-A9AA-FE6EAB4E5FE5}"/>
  </bookViews>
  <sheets>
    <sheet name="14.3_R" sheetId="1" r:id="rId1"/>
    <sheet name="14.3.1_R" sheetId="2" r:id="rId2"/>
    <sheet name="14.3.2_R &amp; 14.3.3_R" sheetId="3" r:id="rId3"/>
    <sheet name="14.3.4"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M">[1]Jan!#REF!</definedName>
    <definedName name="\P">#REF!</definedName>
    <definedName name="__123Graph_A" localSheetId="3" hidden="1">[2]Inputs!#REF!</definedName>
    <definedName name="__123Graph_A" hidden="1">[2]Inputs!#REF!</definedName>
    <definedName name="__123Graph_B" localSheetId="3" hidden="1">[2]Inputs!#REF!</definedName>
    <definedName name="__123Graph_B" hidden="1">[2]Inputs!#REF!</definedName>
    <definedName name="__123Graph_D" localSheetId="3" hidden="1">[2]Inputs!#REF!</definedName>
    <definedName name="__123Graph_D" hidden="1">[2]Inputs!#REF!</definedName>
    <definedName name="__123Graph_E" hidden="1">[3]Input!$E$22:$E$37</definedName>
    <definedName name="__123Graph_F" hidden="1">[3]Input!$D$22:$D$37</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3" hidden="1">#REF!</definedName>
    <definedName name="_Fill" hidden="1">#REF!</definedName>
    <definedName name="_idahoshr">#REF!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MEN2">[1]Jan!#REF!</definedName>
    <definedName name="_MEN3">[1]Jan!#REF!</definedName>
    <definedName name="_Order1" hidden="1">255</definedName>
    <definedName name="_Order2" hidden="1">0</definedName>
    <definedName name="_Sort" localSheetId="3"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 hidden="1">'[4]DSM Output'!$J$21:$J$23</definedName>
    <definedName name="Access_Button1" hidden="1">"Headcount_Workbook_Schedules_List"</definedName>
    <definedName name="AccessDatabase" hidden="1">"P:\HR\SharonPlummer\Headcount Workbook.mdb"</definedName>
    <definedName name="AcctTable">[5]Variables!$AK$42:$AK$396</definedName>
    <definedName name="Additions_by_Function_Project_State_Month">'[6]Apr 05 - Mar 06 Adds'!#REF!</definedName>
    <definedName name="Adjs2avg">[7]Inputs!$L$255:'[7]Inputs'!$T$505</definedName>
    <definedName name="aftertax_ror">[8]Utah!#REF!</definedName>
    <definedName name="AmortDate">'[9]WY Cover Sheet'!$B$12</definedName>
    <definedName name="APR">[1]Jan!#REF!</definedName>
    <definedName name="AUG">[1]Jan!#REF!</definedName>
    <definedName name="AverageFactors">[7]UTCR!$AC$22:$AQ$108</definedName>
    <definedName name="AverageFuelCost">#REF!</definedName>
    <definedName name="AverageInput">[7]Inputs!$F$3:$I$1722</definedName>
    <definedName name="AvgFactorCopy">#REF!</definedName>
    <definedName name="AvgFactors">[10]Factors!$B$3:$P$99</definedName>
    <definedName name="B1_Print">[11]BW!#REF!</definedName>
    <definedName name="B2_Print">#REF!</definedName>
    <definedName name="B3_Print">#REF!</definedName>
    <definedName name="Bottom">[12]Variance!#REF!</definedName>
    <definedName name="budsum2">[13]Att1!#REF!</definedName>
    <definedName name="bump">[8]Utah!#REF!</definedName>
    <definedName name="C_">'[14]Other States WZAMRT98'!#REF!</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mm">[8]Utah!#REF!</definedName>
    <definedName name="comm_cost">[8]Utah!#REF!</definedName>
    <definedName name="Controls">[15]Controls!$A$1:$I$543</definedName>
    <definedName name="Controls2013">[15]Controls2013!$A$8:$AP$762</definedName>
    <definedName name="Conversion">[16]Conversion!$A$2:$E$1253</definedName>
    <definedName name="Cost">#REF!</definedName>
    <definedName name="CustNames">[17]Codes!$F$1:$H$121</definedName>
    <definedName name="D_TWKSHT">#REF!</definedName>
    <definedName name="DATA1">#REF!</definedName>
    <definedName name="DATA10">'[18]Carbon NBV'!#REF!</definedName>
    <definedName name="DATA11">'[18]Carbon NBV'!#REF!</definedName>
    <definedName name="DATA12">'[18]Carbon NBV'!$C$2:$C$7</definedName>
    <definedName name="DATA13">'[19]Intagible &amp; Leaseholds'!#REF!</definedName>
    <definedName name="DATA14">'[19]Intagible &amp; Leaseholds'!#REF!</definedName>
    <definedName name="DATA15">'[18]Carbon NBV'!#REF!</definedName>
    <definedName name="DATA16">'[18]Carbon NBV'!#REF!</definedName>
    <definedName name="DATA17">'[18]Carbon NBV'!#REF!</definedName>
    <definedName name="DATA18">'[20]390.1'!#REF!</definedName>
    <definedName name="DATA19">'[20]390.1'!#REF!</definedName>
    <definedName name="DATA2">#REF!</definedName>
    <definedName name="DATA20">'[20]390.1'!#REF!</definedName>
    <definedName name="DATA21">'[20]390.1'!#REF!</definedName>
    <definedName name="DATA22">#REF!</definedName>
    <definedName name="DATA23">'[20]390.1'!#REF!</definedName>
    <definedName name="DATA24">'[20]390.1'!#REF!</definedName>
    <definedName name="DATA3">#REF!</definedName>
    <definedName name="DATA4">#REF!</definedName>
    <definedName name="DATA5">#REF!</definedName>
    <definedName name="DATA6">#REF!</definedName>
    <definedName name="DATA7">#REF!</definedName>
    <definedName name="DATA8">'[18]Carbon NBV'!#REF!</definedName>
    <definedName name="DATA9">'[18]Carbon NBV'!#REF!</definedName>
    <definedName name="DATE">[21]Jan!#REF!</definedName>
    <definedName name="debt">[8]Utah!#REF!</definedName>
    <definedName name="debt_cost">[8]Utah!#REF!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[15]TransmissionJune2013!$A$1:$S$11</definedName>
    <definedName name="DeprFactorCheck">#REF!</definedName>
    <definedName name="DeprNumberSort">#REF!</definedName>
    <definedName name="DeprTypeCheck">#REF!</definedName>
    <definedName name="DispatchSum">"GRID Thermal Generation!R2C1:R4C2"</definedName>
    <definedName name="DUDE" localSheetId="3" hidden="1">#REF!</definedName>
    <definedName name="DUDE" hidden="1">#REF!</definedName>
    <definedName name="EffectiveTaxRate">#REF!</definedName>
    <definedName name="EmbeddedCapCost">#REF!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FactorMethod">[7]Variables!$AB$2</definedName>
    <definedName name="FactorType">[10]Variables!$AK$2:$AL$12</definedName>
    <definedName name="FEB">[1]Jan!#REF!</definedName>
    <definedName name="FedTax">[8]Utah!#REF!</definedName>
    <definedName name="FIT">#REF!</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WI_Annualized">#REF!</definedName>
    <definedName name="GWI_Proforma">#REF!</definedName>
    <definedName name="High_Plan">#REF!</definedName>
    <definedName name="IDAHOSHR">#REF!</definedName>
    <definedName name="IDAllocMethod">#REF!</definedName>
    <definedName name="IDRateBase">#REF!</definedName>
    <definedName name="Item_Number">"GP Detail"</definedName>
    <definedName name="JAN">[1]Jan!#REF!</definedName>
    <definedName name="JETSET">'[14]Other States WZAMRT98'!#REF!</definedName>
    <definedName name="JUL">[1]Jan!#REF!</definedName>
    <definedName name="JUN">[1]Jan!#REF!</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diction">[10]Variables!$AK$15</definedName>
    <definedName name="JurisNumber">[10]Variables!$AL$15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[22]Variables!$B$7</definedName>
    <definedName name="LastCell">[12]Variance!#REF!</definedName>
    <definedName name="limcount" hidden="1">1</definedName>
    <definedName name="ListOffset" hidden="1">1</definedName>
    <definedName name="Low_Plan">#REF!</definedName>
    <definedName name="MAR">[1]Jan!#REF!</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'[12]Master Data'!$A$2</definedName>
    <definedName name="MD_High2">'[23]Master Data'!$F$16</definedName>
    <definedName name="MD_Low1">'[12]Master Data'!$D$28</definedName>
    <definedName name="MD_Low2">'[23]Master Data'!$G$17</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'[24]DSM Output'!$AL$1:$AM$12</definedName>
    <definedName name="monthtotals">'[24]DSM Output'!$M$38:$X$38</definedName>
    <definedName name="MSPAverageInput">[7]Inputs!#REF!</definedName>
    <definedName name="MSPYearEndInput">[7]Inputs!#REF!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EWMO1">[1]Jan!#REF!</definedName>
    <definedName name="NEWMO2">[1]Jan!#REF!</definedName>
    <definedName name="NEWMONTH">[1]Jan!#REF!</definedName>
    <definedName name="NormalizedFedTaxExp">[8]Utah!#REF!</definedName>
    <definedName name="NormalizedOMExp">[8]Utah!#REF!</definedName>
    <definedName name="NormalizedState">[8]Utah!#REF!</definedName>
    <definedName name="NormalizedStateTaxExp">[8]Utah!#REF!</definedName>
    <definedName name="NormalizedTOIExp">[8]Utah!#REF!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[8]Utah!#REF!</definedName>
    <definedName name="pref_cost">[8]Utah!#REF!</definedName>
    <definedName name="PrefCost">#REF!</definedName>
    <definedName name="Pretax_ror">[8]Utah!#REF!</definedName>
    <definedName name="_xlnm.Print_Area" localSheetId="1">'14.3.1_R'!$A$1:$K$63</definedName>
    <definedName name="_xlnm.Print_Area" localSheetId="2">'14.3.2_R &amp; 14.3.3_R'!$A$1:$K$146</definedName>
    <definedName name="_xlnm.Print_Area" localSheetId="3">'14.3.4'!$A$1:$O$39</definedName>
    <definedName name="_xlnm.Print_Area" localSheetId="0">'14.3_R'!$A$1:$K$65</definedName>
    <definedName name="Print_Area_MI">#REF!</definedName>
    <definedName name="_xlnm.Print_Titles" localSheetId="2">'14.3.2_R &amp; 14.3.3_R'!$1:$7</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[8]Utah!#REF!</definedName>
    <definedName name="ReportAdjData">#REF!</definedName>
    <definedName name="ResourceSupplier">#REF!</definedName>
    <definedName name="retail" localSheetId="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meStateCheck">#REF!</definedName>
    <definedName name="SameStateCheckError">#REF!</definedName>
    <definedName name="SAPBEXrevision" hidden="1">1</definedName>
    <definedName name="SAPBEXsysID" hidden="1">"BWP"</definedName>
    <definedName name="SAPBEXwbID" hidden="1">"45EQYSCWE9WJMGB34OOD1BOQZ"</definedName>
    <definedName name="SAPCrosstab1">#REF!</definedName>
    <definedName name="SAPCrosstab2">#REF!</definedName>
    <definedName name="SECOND">[1]Jan!#REF!</definedName>
    <definedName name="SEP">[1]Jan!#REF!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T_Bottom1">[12]Variance!#REF!</definedName>
    <definedName name="ST_Top1">[12]Variance!#REF!</definedName>
    <definedName name="ST_Top2">[12]Variance!#REF!</definedName>
    <definedName name="ST_Top3">[11]BW!#REF!</definedName>
    <definedName name="standard1" localSheetId="3" hidden="1">{"YTD-Total",#N/A,FALSE,"Provision"}</definedName>
    <definedName name="standard1" hidden="1">{"YTD-Total",#N/A,FALSE,"Provision"}</definedName>
    <definedName name="START">[1]Jan!#REF!</definedName>
    <definedName name="StateTax">[8]Utah!#REF!</definedName>
    <definedName name="SumAdjContract">[8]Utah!#REF!</definedName>
    <definedName name="SumAdjDepr">[8]Utah!#REF!</definedName>
    <definedName name="SumAdjMisc1">[8]Utah!#REF!</definedName>
    <definedName name="SumAdjMisc2">[8]Utah!#REF!</definedName>
    <definedName name="SumAdjNPC">[8]Utah!#REF!</definedName>
    <definedName name="SumAdjOM">[8]Utah!#REF!</definedName>
    <definedName name="SumAdjOther">[8]Utah!#REF!</definedName>
    <definedName name="SumAdjRB">[8]Utah!#REF!</definedName>
    <definedName name="SumAdjRev">[8]Utah!#REF!</definedName>
    <definedName name="SumAdjTax">[8]Utah!#REF!</definedName>
    <definedName name="SUMMARY">#REF!</definedName>
    <definedName name="SUMMARY23">[8]Utah!#REF!</definedName>
    <definedName name="SUMMARY3">[8]Utah!#REF!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[8]Utah!#REF!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[8]Utah!#REF!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[8]Utah!#REF!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[8]Utah!#REF!</definedName>
    <definedName name="Type1AdjTax">[8]Utah!#REF!</definedName>
    <definedName name="Type2Adj">[8]Utah!#REF!</definedName>
    <definedName name="Type2AdjTax">[8]Utah!#REF!</definedName>
    <definedName name="Type3Adj">[8]Utah!#REF!</definedName>
    <definedName name="Type3AdjTax">[8]Utah!#REF!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[10]Variables!$AK$43:$AK$367</definedName>
    <definedName name="ValidFactor">#REF!</definedName>
    <definedName name="WAAllocMethod">#REF!</definedName>
    <definedName name="WARateBase">#REF!</definedName>
    <definedName name="WARevenueTax">#REF!</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3"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_.View." localSheetId="3" hidden="1">{#N/A,#N/A,FALSE,"Consltd-For contngcy"}</definedName>
    <definedName name="wrn.Summary._.View." hidden="1">{#N/A,#N/A,FALSE,"Consltd-For contngcy"}</definedName>
    <definedName name="wrn.UK._.Conversion._.Only." localSheetId="3"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[10]Variables!$AK$2:$AL$12</definedName>
    <definedName name="y" hidden="1">'[4]DSM Output'!$B$21:$B$23</definedName>
    <definedName name="YearEndInput">[7]Inputs!$A$3:$D$1671</definedName>
    <definedName name="YEFactorCopy">#REF!</definedName>
    <definedName name="YEFactors">[10]Factors!$S$3:$AG$99</definedName>
    <definedName name="YTD">'[27]Actuals - Data Input'!#REF!</definedName>
    <definedName name="z" hidden="1">'[4]DSM Output'!$G$21:$G$23</definedName>
    <definedName name="Z_01844156_6462_4A28_9785_1A86F4D0C834_.wvu.PrintTitles" localSheetId="3" hidden="1">#REF!</definedName>
    <definedName name="Z_01844156_6462_4A28_9785_1A86F4D0C834_.wvu.PrintTitles" hidden="1">#REF!</definedName>
    <definedName name="ZA">'[28] annual balance '!#REF!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2" l="1"/>
  <c r="J22" i="2"/>
  <c r="J37" i="1" l="1"/>
  <c r="J139" i="3"/>
  <c r="I139" i="3"/>
  <c r="K138" i="3"/>
  <c r="H138" i="3"/>
  <c r="G138" i="3"/>
  <c r="C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K139" i="3" s="1"/>
  <c r="H129" i="3"/>
  <c r="G129" i="3"/>
  <c r="C129" i="3"/>
  <c r="K126" i="3"/>
  <c r="J126" i="3"/>
  <c r="I126" i="3"/>
  <c r="K125" i="3"/>
  <c r="H125" i="3"/>
  <c r="G125" i="3"/>
  <c r="C125" i="3"/>
  <c r="J122" i="3"/>
  <c r="I122" i="3"/>
  <c r="K121" i="3"/>
  <c r="H121" i="3"/>
  <c r="G121" i="3"/>
  <c r="C121" i="3"/>
  <c r="K120" i="3"/>
  <c r="K122" i="3" s="1"/>
  <c r="H120" i="3"/>
  <c r="G120" i="3"/>
  <c r="C120" i="3"/>
  <c r="K117" i="3"/>
  <c r="J117" i="3"/>
  <c r="J141" i="3" s="1"/>
  <c r="I117" i="3"/>
  <c r="I141" i="3" s="1"/>
  <c r="K116" i="3"/>
  <c r="H116" i="3"/>
  <c r="G116" i="3"/>
  <c r="C116" i="3"/>
  <c r="K115" i="3"/>
  <c r="H115" i="3"/>
  <c r="G115" i="3"/>
  <c r="C115" i="3"/>
  <c r="K114" i="3"/>
  <c r="H114" i="3"/>
  <c r="G114" i="3"/>
  <c r="C114" i="3"/>
  <c r="K113" i="3"/>
  <c r="H113" i="3"/>
  <c r="G113" i="3"/>
  <c r="C113" i="3"/>
  <c r="K112" i="3"/>
  <c r="H112" i="3"/>
  <c r="G112" i="3"/>
  <c r="C112" i="3"/>
  <c r="K105" i="3"/>
  <c r="H105" i="3"/>
  <c r="G105" i="3"/>
  <c r="C105" i="3"/>
  <c r="K104" i="3"/>
  <c r="H104" i="3"/>
  <c r="G104" i="3"/>
  <c r="C104" i="3"/>
  <c r="K102" i="3"/>
  <c r="H102" i="3"/>
  <c r="G102" i="3"/>
  <c r="C102" i="3"/>
  <c r="K101" i="3"/>
  <c r="H101" i="3"/>
  <c r="G101" i="3"/>
  <c r="C101" i="3"/>
  <c r="K100" i="3"/>
  <c r="H100" i="3"/>
  <c r="G100" i="3"/>
  <c r="C100" i="3"/>
  <c r="K99" i="3"/>
  <c r="H99" i="3"/>
  <c r="G99" i="3"/>
  <c r="C99" i="3"/>
  <c r="K98" i="3"/>
  <c r="H98" i="3"/>
  <c r="G98" i="3"/>
  <c r="C98" i="3"/>
  <c r="K97" i="3"/>
  <c r="H97" i="3"/>
  <c r="G97" i="3"/>
  <c r="C97" i="3"/>
  <c r="K96" i="3"/>
  <c r="H96" i="3"/>
  <c r="G96" i="3"/>
  <c r="C96" i="3"/>
  <c r="K95" i="3"/>
  <c r="H95" i="3"/>
  <c r="G95" i="3"/>
  <c r="C95" i="3"/>
  <c r="K94" i="3"/>
  <c r="H94" i="3"/>
  <c r="G94" i="3"/>
  <c r="C94" i="3"/>
  <c r="K93" i="3"/>
  <c r="H93" i="3"/>
  <c r="G93" i="3"/>
  <c r="C93" i="3"/>
  <c r="K85" i="3"/>
  <c r="J85" i="3"/>
  <c r="I85" i="3"/>
  <c r="K84" i="3"/>
  <c r="H84" i="3"/>
  <c r="G84" i="3"/>
  <c r="C84" i="3"/>
  <c r="J81" i="3"/>
  <c r="I81" i="3"/>
  <c r="K80" i="3"/>
  <c r="H80" i="3"/>
  <c r="G80" i="3"/>
  <c r="C80" i="3"/>
  <c r="K79" i="3"/>
  <c r="H79" i="3"/>
  <c r="G79" i="3"/>
  <c r="C79" i="3"/>
  <c r="K78" i="3"/>
  <c r="H78" i="3"/>
  <c r="G78" i="3"/>
  <c r="C78" i="3"/>
  <c r="K77" i="3"/>
  <c r="H77" i="3"/>
  <c r="G77" i="3"/>
  <c r="C77" i="3"/>
  <c r="K65" i="3"/>
  <c r="H65" i="3"/>
  <c r="G65" i="3"/>
  <c r="C65" i="3"/>
  <c r="K64" i="3"/>
  <c r="H64" i="3"/>
  <c r="G64" i="3"/>
  <c r="C64" i="3"/>
  <c r="K63" i="3"/>
  <c r="H63" i="3"/>
  <c r="G63" i="3"/>
  <c r="C63" i="3"/>
  <c r="K62" i="3"/>
  <c r="H62" i="3"/>
  <c r="G62" i="3"/>
  <c r="C62" i="3"/>
  <c r="K61" i="3"/>
  <c r="H61" i="3"/>
  <c r="G61" i="3"/>
  <c r="C61" i="3"/>
  <c r="K60" i="3"/>
  <c r="H60" i="3"/>
  <c r="G60" i="3"/>
  <c r="C60" i="3"/>
  <c r="K59" i="3"/>
  <c r="H59" i="3"/>
  <c r="G59" i="3"/>
  <c r="C59" i="3"/>
  <c r="K58" i="3"/>
  <c r="H58" i="3"/>
  <c r="G58" i="3"/>
  <c r="C58" i="3"/>
  <c r="K57" i="3"/>
  <c r="H57" i="3"/>
  <c r="G57" i="3"/>
  <c r="C57" i="3"/>
  <c r="K56" i="3"/>
  <c r="H56" i="3"/>
  <c r="G56" i="3"/>
  <c r="C56" i="3"/>
  <c r="K55" i="3"/>
  <c r="K81" i="3" s="1"/>
  <c r="H55" i="3"/>
  <c r="G55" i="3"/>
  <c r="C55" i="3"/>
  <c r="J52" i="3"/>
  <c r="I52" i="3"/>
  <c r="K51" i="3"/>
  <c r="R21" i="1" s="1"/>
  <c r="H51" i="3"/>
  <c r="G51" i="3"/>
  <c r="C51" i="3"/>
  <c r="K50" i="3"/>
  <c r="H50" i="3"/>
  <c r="G50" i="3"/>
  <c r="C50" i="3"/>
  <c r="K49" i="3"/>
  <c r="P21" i="1" s="1"/>
  <c r="H49" i="3"/>
  <c r="G49" i="3"/>
  <c r="C49" i="3"/>
  <c r="K48" i="3"/>
  <c r="H48" i="3"/>
  <c r="G48" i="3"/>
  <c r="C48" i="3"/>
  <c r="K47" i="3"/>
  <c r="H47" i="3"/>
  <c r="G47" i="3"/>
  <c r="C47" i="3"/>
  <c r="K46" i="3"/>
  <c r="H46" i="3"/>
  <c r="G46" i="3"/>
  <c r="C46" i="3"/>
  <c r="K45" i="3"/>
  <c r="K52" i="3" s="1"/>
  <c r="H45" i="3"/>
  <c r="G45" i="3"/>
  <c r="C45" i="3"/>
  <c r="J42" i="3"/>
  <c r="I42" i="3"/>
  <c r="K37" i="3"/>
  <c r="H37" i="3"/>
  <c r="G37" i="3"/>
  <c r="C37" i="3"/>
  <c r="K36" i="3"/>
  <c r="H36" i="3"/>
  <c r="G36" i="3"/>
  <c r="C36" i="3"/>
  <c r="K35" i="3"/>
  <c r="H35" i="3"/>
  <c r="G35" i="3"/>
  <c r="C35" i="3"/>
  <c r="K34" i="3"/>
  <c r="K42" i="3" s="1"/>
  <c r="H34" i="3"/>
  <c r="G34" i="3"/>
  <c r="C34" i="3"/>
  <c r="J31" i="3"/>
  <c r="I31" i="3"/>
  <c r="K30" i="3"/>
  <c r="H30" i="3"/>
  <c r="G30" i="3"/>
  <c r="C30" i="3"/>
  <c r="K29" i="3"/>
  <c r="H29" i="3"/>
  <c r="G29" i="3"/>
  <c r="C29" i="3"/>
  <c r="K28" i="3"/>
  <c r="H28" i="3"/>
  <c r="G28" i="3"/>
  <c r="C28" i="3"/>
  <c r="K27" i="3"/>
  <c r="K31" i="3" s="1"/>
  <c r="H27" i="3"/>
  <c r="G27" i="3"/>
  <c r="C27" i="3"/>
  <c r="K24" i="3"/>
  <c r="J24" i="3"/>
  <c r="I24" i="3"/>
  <c r="K23" i="3"/>
  <c r="H23" i="3"/>
  <c r="G23" i="3"/>
  <c r="C23" i="3"/>
  <c r="K22" i="3"/>
  <c r="H22" i="3"/>
  <c r="G22" i="3"/>
  <c r="C22" i="3"/>
  <c r="K21" i="3"/>
  <c r="H21" i="3"/>
  <c r="G21" i="3"/>
  <c r="C21" i="3"/>
  <c r="J18" i="3"/>
  <c r="I18" i="3"/>
  <c r="K17" i="3"/>
  <c r="H17" i="3"/>
  <c r="G17" i="3"/>
  <c r="C17" i="3"/>
  <c r="K16" i="3"/>
  <c r="K18" i="3" s="1"/>
  <c r="H16" i="3"/>
  <c r="G16" i="3"/>
  <c r="K15" i="3"/>
  <c r="H15" i="3"/>
  <c r="G15" i="3"/>
  <c r="K14" i="3"/>
  <c r="H14" i="3"/>
  <c r="G14" i="3"/>
  <c r="C14" i="3"/>
  <c r="K13" i="3"/>
  <c r="H13" i="3"/>
  <c r="G13" i="3"/>
  <c r="C13" i="3"/>
  <c r="K12" i="3"/>
  <c r="H12" i="3"/>
  <c r="G12" i="3"/>
  <c r="C12" i="3"/>
  <c r="E35" i="2"/>
  <c r="E34" i="2"/>
  <c r="E33" i="2"/>
  <c r="E32" i="2"/>
  <c r="E31" i="2"/>
  <c r="E30" i="2"/>
  <c r="E29" i="2"/>
  <c r="E28" i="2"/>
  <c r="E27" i="2"/>
  <c r="E26" i="2"/>
  <c r="E25" i="2"/>
  <c r="E22" i="2"/>
  <c r="E21" i="2"/>
  <c r="E20" i="2"/>
  <c r="E19" i="2"/>
  <c r="E18" i="2"/>
  <c r="E17" i="2"/>
  <c r="E16" i="2"/>
  <c r="E15" i="2"/>
  <c r="E14" i="2"/>
  <c r="E13" i="2"/>
  <c r="E12" i="2"/>
  <c r="E11" i="2"/>
  <c r="E10" i="2"/>
  <c r="E9" i="2"/>
  <c r="E49" i="1"/>
  <c r="E48" i="1"/>
  <c r="E47" i="1"/>
  <c r="E46" i="1"/>
  <c r="E45" i="1"/>
  <c r="E44" i="1"/>
  <c r="E43" i="1"/>
  <c r="E42" i="1"/>
  <c r="E40" i="1"/>
  <c r="E39" i="1"/>
  <c r="E37" i="1"/>
  <c r="E36" i="1"/>
  <c r="L35" i="1"/>
  <c r="E35" i="1"/>
  <c r="O34" i="1"/>
  <c r="E34" i="1"/>
  <c r="E33" i="1"/>
  <c r="O32" i="1"/>
  <c r="E32" i="1"/>
  <c r="O31" i="1"/>
  <c r="E31" i="1"/>
  <c r="O30" i="1"/>
  <c r="E30" i="1"/>
  <c r="E29" i="1"/>
  <c r="O28" i="1"/>
  <c r="E28" i="1"/>
  <c r="O27" i="1"/>
  <c r="E27" i="1"/>
  <c r="O26" i="1"/>
  <c r="E26" i="1"/>
  <c r="E25" i="1"/>
  <c r="O24" i="1"/>
  <c r="E24" i="1"/>
  <c r="O23" i="1"/>
  <c r="E23" i="1"/>
  <c r="E22" i="1"/>
  <c r="G22" i="1" s="1"/>
  <c r="J22" i="1" s="1"/>
  <c r="Q21" i="1"/>
  <c r="Q30" i="1" s="1"/>
  <c r="J30" i="1" s="1"/>
  <c r="O21" i="1"/>
  <c r="O33" i="1" s="1"/>
  <c r="N21" i="1"/>
  <c r="N34" i="1" s="1"/>
  <c r="E21" i="1"/>
  <c r="E20" i="1"/>
  <c r="G20" i="1" s="1"/>
  <c r="J20" i="1" s="1"/>
  <c r="E19" i="1"/>
  <c r="E18" i="1"/>
  <c r="G18" i="1" s="1"/>
  <c r="J18" i="1" s="1"/>
  <c r="E17" i="1"/>
  <c r="E16" i="1"/>
  <c r="E15" i="1"/>
  <c r="E14" i="1"/>
  <c r="E13" i="1"/>
  <c r="E12" i="1"/>
  <c r="E11" i="1"/>
  <c r="E10" i="1"/>
  <c r="E9" i="1"/>
  <c r="Q27" i="1" l="1"/>
  <c r="J27" i="1" s="1"/>
  <c r="G25" i="2"/>
  <c r="J25" i="2" s="1"/>
  <c r="Q23" i="1"/>
  <c r="J23" i="1" s="1"/>
  <c r="Q31" i="1"/>
  <c r="J31" i="1" s="1"/>
  <c r="G45" i="1"/>
  <c r="J45" i="1" s="1"/>
  <c r="G14" i="2"/>
  <c r="J14" i="2" s="1"/>
  <c r="G19" i="2"/>
  <c r="J19" i="2" s="1"/>
  <c r="G32" i="2"/>
  <c r="J32" i="2" s="1"/>
  <c r="G13" i="1"/>
  <c r="J13" i="1" s="1"/>
  <c r="G19" i="1"/>
  <c r="J19" i="1" s="1"/>
  <c r="G35" i="1"/>
  <c r="G39" i="1"/>
  <c r="G9" i="2"/>
  <c r="G15" i="2"/>
  <c r="J15" i="2" s="1"/>
  <c r="G20" i="2"/>
  <c r="J20" i="2" s="1"/>
  <c r="G26" i="2"/>
  <c r="J26" i="2" s="1"/>
  <c r="G37" i="2"/>
  <c r="G16" i="2"/>
  <c r="J16" i="2" s="1"/>
  <c r="G27" i="2"/>
  <c r="J27" i="2" s="1"/>
  <c r="G9" i="1"/>
  <c r="G21" i="1"/>
  <c r="J21" i="1" s="1"/>
  <c r="G36" i="1"/>
  <c r="G41" i="1"/>
  <c r="G47" i="1"/>
  <c r="J47" i="1" s="1"/>
  <c r="G17" i="2"/>
  <c r="J17" i="2" s="1"/>
  <c r="G23" i="2"/>
  <c r="G28" i="2"/>
  <c r="J28" i="2" s="1"/>
  <c r="G34" i="2"/>
  <c r="G40" i="1"/>
  <c r="G10" i="1"/>
  <c r="J10" i="1" s="1"/>
  <c r="G15" i="1"/>
  <c r="J15" i="1" s="1"/>
  <c r="G37" i="1"/>
  <c r="G42" i="1"/>
  <c r="J42" i="1" s="1"/>
  <c r="G11" i="2"/>
  <c r="G24" i="2"/>
  <c r="G29" i="2"/>
  <c r="J29" i="2" s="1"/>
  <c r="G21" i="2"/>
  <c r="G14" i="1"/>
  <c r="J14" i="1" s="1"/>
  <c r="G10" i="2"/>
  <c r="J10" i="2" s="1"/>
  <c r="G11" i="1"/>
  <c r="J11" i="1" s="1"/>
  <c r="G16" i="1"/>
  <c r="J16" i="1" s="1"/>
  <c r="G43" i="1"/>
  <c r="J43" i="1" s="1"/>
  <c r="G48" i="1"/>
  <c r="J48" i="1" s="1"/>
  <c r="G12" i="2"/>
  <c r="J12" i="2" s="1"/>
  <c r="G18" i="2"/>
  <c r="J18" i="2" s="1"/>
  <c r="G30" i="2"/>
  <c r="J30" i="2" s="1"/>
  <c r="G35" i="2"/>
  <c r="G46" i="1"/>
  <c r="J46" i="1" s="1"/>
  <c r="G33" i="2"/>
  <c r="G22" i="2"/>
  <c r="G12" i="1"/>
  <c r="J12" i="1" s="1"/>
  <c r="G17" i="1"/>
  <c r="J17" i="1" s="1"/>
  <c r="G38" i="1"/>
  <c r="G44" i="1"/>
  <c r="J44" i="1" s="1"/>
  <c r="G49" i="1"/>
  <c r="J49" i="1" s="1"/>
  <c r="G13" i="2"/>
  <c r="G31" i="2"/>
  <c r="G36" i="2"/>
  <c r="J9" i="1"/>
  <c r="P33" i="1"/>
  <c r="P29" i="1"/>
  <c r="P25" i="1"/>
  <c r="P32" i="1"/>
  <c r="P28" i="1"/>
  <c r="P24" i="1"/>
  <c r="P31" i="1"/>
  <c r="P27" i="1"/>
  <c r="P23" i="1"/>
  <c r="P34" i="1"/>
  <c r="P30" i="1"/>
  <c r="P26" i="1"/>
  <c r="R32" i="1"/>
  <c r="R28" i="1"/>
  <c r="R24" i="1"/>
  <c r="R31" i="1"/>
  <c r="R27" i="1"/>
  <c r="R23" i="1"/>
  <c r="R34" i="1"/>
  <c r="R30" i="1"/>
  <c r="R26" i="1"/>
  <c r="R33" i="1"/>
  <c r="R29" i="1"/>
  <c r="R25" i="1"/>
  <c r="K141" i="3"/>
  <c r="N23" i="1"/>
  <c r="N27" i="1"/>
  <c r="N31" i="1"/>
  <c r="Q34" i="1"/>
  <c r="J34" i="1" s="1"/>
  <c r="M21" i="1"/>
  <c r="N24" i="1"/>
  <c r="N28" i="1"/>
  <c r="N32" i="1"/>
  <c r="I87" i="3"/>
  <c r="J87" i="3"/>
  <c r="K87" i="3"/>
  <c r="N25" i="1"/>
  <c r="N29" i="1"/>
  <c r="N33" i="1"/>
  <c r="Q24" i="1"/>
  <c r="J24" i="1" s="1"/>
  <c r="O25" i="1"/>
  <c r="Q28" i="1"/>
  <c r="J28" i="1" s="1"/>
  <c r="O29" i="1"/>
  <c r="Q32" i="1"/>
  <c r="J32" i="1" s="1"/>
  <c r="N26" i="1"/>
  <c r="N30" i="1"/>
  <c r="Q25" i="1"/>
  <c r="J25" i="1" s="1"/>
  <c r="Q29" i="1"/>
  <c r="J29" i="1" s="1"/>
  <c r="Q33" i="1"/>
  <c r="J33" i="1" s="1"/>
  <c r="Q26" i="1"/>
  <c r="J26" i="1" s="1"/>
  <c r="O35" i="1" l="1"/>
  <c r="J38" i="2"/>
  <c r="G38" i="2"/>
  <c r="K144" i="3"/>
  <c r="J50" i="1"/>
  <c r="M32" i="1"/>
  <c r="M28" i="1"/>
  <c r="M24" i="1"/>
  <c r="M31" i="1"/>
  <c r="M27" i="1"/>
  <c r="M23" i="1"/>
  <c r="M34" i="1"/>
  <c r="M30" i="1"/>
  <c r="M26" i="1"/>
  <c r="S21" i="1"/>
  <c r="M33" i="1"/>
  <c r="M29" i="1"/>
  <c r="M25" i="1"/>
  <c r="J144" i="3"/>
  <c r="N35" i="1"/>
  <c r="R35" i="1"/>
  <c r="Q35" i="1"/>
  <c r="P35" i="1"/>
  <c r="I144" i="3"/>
  <c r="J41" i="2" l="1"/>
  <c r="S31" i="1"/>
  <c r="G31" i="1"/>
  <c r="S28" i="1"/>
  <c r="G28" i="1"/>
  <c r="S23" i="1"/>
  <c r="G23" i="1"/>
  <c r="M35" i="1"/>
  <c r="S25" i="1"/>
  <c r="G25" i="1"/>
  <c r="S27" i="1"/>
  <c r="G27" i="1"/>
  <c r="S29" i="1"/>
  <c r="G29" i="1"/>
  <c r="S33" i="1"/>
  <c r="G33" i="1"/>
  <c r="S24" i="1"/>
  <c r="G24" i="1"/>
  <c r="G26" i="1"/>
  <c r="S26" i="1"/>
  <c r="S32" i="1"/>
  <c r="G32" i="1"/>
  <c r="S30" i="1"/>
  <c r="G30" i="1"/>
  <c r="S34" i="1"/>
  <c r="G34" i="1"/>
  <c r="S35" i="1" l="1"/>
  <c r="G50" i="1"/>
  <c r="G41" i="2" l="1"/>
</calcChain>
</file>

<file path=xl/sharedStrings.xml><?xml version="1.0" encoding="utf-8"?>
<sst xmlns="http://schemas.openxmlformats.org/spreadsheetml/2006/main" count="776" uniqueCount="149">
  <si>
    <t>TOTAL</t>
  </si>
  <si>
    <t>WASHINGTON</t>
  </si>
  <si>
    <t>ACCOUNT</t>
  </si>
  <si>
    <t>Type</t>
  </si>
  <si>
    <t>COMPANY</t>
  </si>
  <si>
    <t>FACTOR</t>
  </si>
  <si>
    <t>FACTOR %</t>
  </si>
  <si>
    <t>ALLOCATED</t>
  </si>
  <si>
    <t>REF#</t>
  </si>
  <si>
    <t>Adjustment to Rate Base:</t>
  </si>
  <si>
    <t>Steam Depreciation Reserve</t>
  </si>
  <si>
    <t>108SP</t>
  </si>
  <si>
    <t>CAGE</t>
  </si>
  <si>
    <t>CAGW</t>
  </si>
  <si>
    <t>SG</t>
  </si>
  <si>
    <t>JBG</t>
  </si>
  <si>
    <t>Hydro Depreciation Reserve</t>
  </si>
  <si>
    <t>108HP</t>
  </si>
  <si>
    <t>SG-P</t>
  </si>
  <si>
    <t>SG-U</t>
  </si>
  <si>
    <t>Other Depreciation Reserve</t>
  </si>
  <si>
    <t>108OP</t>
  </si>
  <si>
    <t>Other Wind Depreciation Reserve</t>
  </si>
  <si>
    <t>SG-W</t>
  </si>
  <si>
    <t>Transmission Depreciation Reserve</t>
  </si>
  <si>
    <t>108TP</t>
  </si>
  <si>
    <t>Total Company Distribution Amounts</t>
  </si>
  <si>
    <t>CA</t>
  </si>
  <si>
    <t>ID</t>
  </si>
  <si>
    <t>OR</t>
  </si>
  <si>
    <t>UT</t>
  </si>
  <si>
    <t>WA</t>
  </si>
  <si>
    <t>WYP</t>
  </si>
  <si>
    <t>Total</t>
  </si>
  <si>
    <t>Distribution Depreciation Reserve</t>
  </si>
  <si>
    <t>Situs</t>
  </si>
  <si>
    <t>General Depreciation Reserve</t>
  </si>
  <si>
    <t>108GP</t>
  </si>
  <si>
    <t>WYU</t>
  </si>
  <si>
    <t>SO</t>
  </si>
  <si>
    <t>CN</t>
  </si>
  <si>
    <t>CAEE</t>
  </si>
  <si>
    <t>Mining Depreciation Reserve</t>
  </si>
  <si>
    <t>108MP</t>
  </si>
  <si>
    <t>Total Depreciation Reserve</t>
  </si>
  <si>
    <t xml:space="preserve"> </t>
  </si>
  <si>
    <t>Description of Adjustment:</t>
  </si>
  <si>
    <t>111IP</t>
  </si>
  <si>
    <t>Intangible Amortization Reserve</t>
  </si>
  <si>
    <t>Hydro Amortization Reserve</t>
  </si>
  <si>
    <t>111HP</t>
  </si>
  <si>
    <t>Other Amortizaton Reserve</t>
  </si>
  <si>
    <t>111OP</t>
  </si>
  <si>
    <t>General Amortization Reserve</t>
  </si>
  <si>
    <t>111GP</t>
  </si>
  <si>
    <t>Grand Total</t>
  </si>
  <si>
    <t>Depreciation and Amortization Reserve Summary</t>
  </si>
  <si>
    <t>Reserve</t>
  </si>
  <si>
    <t>AMA</t>
  </si>
  <si>
    <t>Description</t>
  </si>
  <si>
    <t>Account</t>
  </si>
  <si>
    <t>Factor</t>
  </si>
  <si>
    <t>Function</t>
  </si>
  <si>
    <t>Dep/Amtz Code</t>
  </si>
  <si>
    <t>JAM Indicator</t>
  </si>
  <si>
    <t>DEPRECIATION RESERVE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</si>
  <si>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</si>
  <si>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</si>
  <si>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</si>
  <si>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</si>
  <si>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</si>
  <si>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</si>
  <si>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</si>
  <si>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</si>
  <si>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</si>
  <si>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</si>
  <si>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</si>
  <si>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</si>
  <si>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</si>
  <si>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</si>
  <si>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</si>
  <si>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</si>
  <si>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</si>
  <si>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</si>
  <si>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</si>
  <si>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</si>
  <si>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</si>
  <si>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</si>
  <si>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</si>
  <si>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</si>
  <si>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</si>
  <si>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</si>
  <si>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</si>
  <si>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</si>
  <si>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</si>
  <si>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</si>
  <si>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</si>
  <si>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</si>
  <si>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</si>
  <si>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</si>
  <si>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</si>
  <si>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</si>
  <si>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Jim Bridger Energy</t>
  </si>
  <si>
    <t>JBE</t>
  </si>
  <si>
    <t>Customer Service</t>
  </si>
  <si>
    <t>Control Area Energy - East</t>
  </si>
  <si>
    <t xml:space="preserve">  Total General Plant</t>
  </si>
  <si>
    <t>Mining Plant:</t>
  </si>
  <si>
    <t>MNGP</t>
  </si>
  <si>
    <t xml:space="preserve">  Total Mining Plant</t>
  </si>
  <si>
    <t>AMORTIZATION RESERVE</t>
  </si>
  <si>
    <t>Intangible Plant:</t>
  </si>
  <si>
    <t>A</t>
  </si>
  <si>
    <t>INTP</t>
  </si>
  <si>
    <t>Klamath Hydro Relicensing</t>
  </si>
  <si>
    <t>HYDPKA</t>
  </si>
  <si>
    <t xml:space="preserve">  Total Intangible Plant</t>
  </si>
  <si>
    <t>Total Amortization Reserve</t>
  </si>
  <si>
    <t>Total Depreciation &amp; Amortization Reserve</t>
  </si>
  <si>
    <t>PacifiCorp</t>
  </si>
  <si>
    <t>Washington 2023 General Rate Case</t>
  </si>
  <si>
    <t>PRO</t>
  </si>
  <si>
    <t>PAGE</t>
  </si>
  <si>
    <t>14.3_R</t>
  </si>
  <si>
    <t>14.3.2_R</t>
  </si>
  <si>
    <t>Pro Forma Depreciation and Amortization Reserve - Year 2</t>
  </si>
  <si>
    <t>14.3.1_R</t>
  </si>
  <si>
    <t>14.3.3_R</t>
  </si>
  <si>
    <t xml:space="preserve">Hydro Decommissioning </t>
  </si>
  <si>
    <t>Spending, Accruals, and Balances - East Side, West Side, and Total Resources</t>
  </si>
  <si>
    <t>West Side</t>
  </si>
  <si>
    <t>Spend</t>
  </si>
  <si>
    <t>Accruals</t>
  </si>
  <si>
    <t>Balance</t>
  </si>
  <si>
    <t>East Side</t>
  </si>
  <si>
    <t>Total Resources</t>
  </si>
  <si>
    <t>Adjustment</t>
  </si>
  <si>
    <t>System Generation - Wind</t>
  </si>
  <si>
    <t>Exh. SLC-11</t>
  </si>
  <si>
    <t>Ref. 6.2.17_R</t>
  </si>
  <si>
    <t>Ref 14.3.1_R</t>
  </si>
  <si>
    <t>Ref 14.3_R</t>
  </si>
  <si>
    <t>108GPWYP</t>
  </si>
  <si>
    <t>108GPWYU</t>
  </si>
  <si>
    <t>WY-ALL</t>
  </si>
  <si>
    <t>111IPWYP</t>
  </si>
  <si>
    <t>111IPWYU</t>
  </si>
  <si>
    <t>111GPWYP</t>
  </si>
  <si>
    <t>111GPWYU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</si>
</sst>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0.000%"/>
    <numFmt numFmtId="167" formatCode="mmm\ yyyy"/>
    <numFmt numFmtId="168" formatCode="[$-409]mmmm\-yy;@"/>
  </numFmts>
  <fonts count="12" x14ac:knownFonts="1">
    <font>
      <sz val="10"/>
      <name val="Arial"/>
    </font>
    <font>
      <sz val="11"/>
      <color theme="1"/>
      <name val="Calibri"/>
      <family val="2"/>
      <scheme val="minor"/>
    </font>
    <font>
      <sz val="12"/>
      <name val="Times New Roman"/>
      <family val="1"/>
    </font>
    <font>
      <sz val="10"/>
      <name val="Arial"/>
      <family val="2"/>
    </font>
    <font>
      <sz val="10"/>
      <color indexed="8"/>
      <name val="Arial"/>
      <family val="2"/>
    </font>
    <font>
      <b/>
      <sz val="10"/>
      <name val="Arial"/>
      <family val="2"/>
    </font>
    <font>
      <b/>
      <sz val="10"/>
      <color rgb="FF0000FF"/>
      <name val="Arial"/>
      <family val="2"/>
    </font>
    <font>
      <sz val="10"/>
      <color rgb="FFC00000"/>
      <name val="Arial"/>
      <family val="2"/>
    </font>
    <font>
      <u/>
      <sz val="10"/>
      <name val="Arial"/>
      <family val="2"/>
    </font>
    <font>
      <sz val="10"/>
      <color indexed="9"/>
      <name val="Arial"/>
      <family val="2"/>
    </font>
    <font>
      <b/>
      <u/>
      <sz val="10"/>
      <name val="Arial"/>
      <family val="2"/>
    </font>
    <font>
      <i/>
      <sz val="10"/>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4" fillId="2" borderId="11" applyNumberFormat="0" applyProtection="0">
      <alignment horizontal="left" vertical="center" indent="1"/>
    </xf>
  </cellStyleXfs>
  <cellXfs count="124">
    <xf numFmtId="0" fontId="0" fillId="0" borderId="0" xfId="0"/>
    <xf numFmtId="0" fontId="5" fillId="0" borderId="0" xfId="4" applyFont="1"/>
    <xf numFmtId="0" fontId="5" fillId="0" borderId="0" xfId="2" applyFont="1"/>
    <xf numFmtId="164" fontId="7" fillId="0" borderId="0" xfId="3" applyNumberFormat="1" applyFont="1"/>
    <xf numFmtId="0" fontId="3" fillId="0" borderId="0" xfId="6" quotePrefix="1" applyNumberFormat="1" applyFont="1" applyFill="1" applyBorder="1" applyAlignment="1" applyProtection="1">
      <alignment horizontal="left" vertical="center"/>
      <protection locked="0"/>
    </xf>
    <xf numFmtId="164" fontId="3" fillId="0" borderId="0" xfId="3" applyNumberFormat="1" applyFont="1" applyFill="1"/>
    <xf numFmtId="164" fontId="3" fillId="0" borderId="0" xfId="3" applyNumberFormat="1" applyFont="1" applyFill="1" applyBorder="1"/>
    <xf numFmtId="0" fontId="3" fillId="0" borderId="0" xfId="2" applyFont="1" applyAlignment="1">
      <alignment horizontal="center"/>
    </xf>
    <xf numFmtId="164" fontId="3" fillId="0" borderId="0" xfId="3" applyNumberFormat="1" applyFont="1" applyFill="1" applyBorder="1" applyAlignment="1">
      <alignment horizontal="center"/>
    </xf>
    <xf numFmtId="166" fontId="3" fillId="0" borderId="0" xfId="5" applyNumberFormat="1" applyFont="1" applyFill="1" applyBorder="1" applyAlignment="1">
      <alignment horizontal="center"/>
    </xf>
    <xf numFmtId="41" fontId="3" fillId="0" borderId="1" xfId="3" applyNumberFormat="1" applyFont="1" applyFill="1" applyBorder="1" applyAlignment="1">
      <alignment horizontal="center"/>
    </xf>
    <xf numFmtId="165" fontId="3" fillId="0" borderId="0" xfId="5" applyNumberFormat="1" applyFont="1" applyFill="1" applyBorder="1" applyAlignment="1">
      <alignment horizontal="center"/>
    </xf>
    <xf numFmtId="41" fontId="3" fillId="0" borderId="0" xfId="3" applyNumberFormat="1" applyFont="1" applyFill="1" applyBorder="1" applyAlignment="1">
      <alignment horizontal="center"/>
    </xf>
    <xf numFmtId="164" fontId="5" fillId="0" borderId="0" xfId="3" applyNumberFormat="1" applyFont="1"/>
    <xf numFmtId="0" fontId="5" fillId="0" borderId="0" xfId="2" applyFont="1" applyFill="1"/>
    <xf numFmtId="0" fontId="3" fillId="0" borderId="0" xfId="2" applyFont="1" applyFill="1"/>
    <xf numFmtId="0" fontId="3" fillId="0" borderId="0" xfId="2" applyFont="1" applyFill="1" applyBorder="1"/>
    <xf numFmtId="0" fontId="8" fillId="0" borderId="0" xfId="2" applyFont="1" applyFill="1" applyAlignment="1">
      <alignment horizontal="center"/>
    </xf>
    <xf numFmtId="0" fontId="5" fillId="0" borderId="0" xfId="2" applyFont="1" applyFill="1" applyAlignment="1">
      <alignment horizontal="left"/>
    </xf>
    <xf numFmtId="0" fontId="5" fillId="0" borderId="0" xfId="2" applyFont="1" applyFill="1" applyBorder="1"/>
    <xf numFmtId="0" fontId="3" fillId="0" borderId="0" xfId="2" applyFont="1" applyFill="1" applyAlignment="1">
      <alignment horizontal="left"/>
    </xf>
    <xf numFmtId="0" fontId="3" fillId="0" borderId="0" xfId="4" applyFont="1" applyFill="1" applyAlignment="1">
      <alignment horizontal="center"/>
    </xf>
    <xf numFmtId="0" fontId="3" fillId="0" borderId="0" xfId="4" applyFont="1" applyFill="1" applyAlignment="1">
      <alignment horizontal="left"/>
    </xf>
    <xf numFmtId="0" fontId="3" fillId="0" borderId="0" xfId="4" applyFont="1" applyFill="1"/>
    <xf numFmtId="0" fontId="5" fillId="0" borderId="0" xfId="4" applyFont="1" applyFill="1"/>
    <xf numFmtId="166" fontId="3" fillId="0" borderId="0" xfId="5" applyNumberFormat="1" applyFont="1" applyFill="1" applyAlignment="1">
      <alignment horizontal="center"/>
    </xf>
    <xf numFmtId="10" fontId="3" fillId="0" borderId="1" xfId="5" applyNumberFormat="1" applyFont="1" applyFill="1" applyBorder="1" applyAlignment="1">
      <alignment horizontal="center"/>
    </xf>
    <xf numFmtId="164" fontId="3" fillId="0" borderId="1" xfId="3" applyNumberFormat="1" applyFont="1" applyFill="1" applyBorder="1"/>
    <xf numFmtId="164" fontId="5" fillId="0" borderId="1" xfId="3" applyNumberFormat="1" applyFont="1" applyFill="1" applyBorder="1"/>
    <xf numFmtId="41" fontId="3" fillId="0" borderId="0" xfId="2" applyNumberFormat="1" applyFont="1" applyFill="1" applyAlignment="1">
      <alignment horizontal="center"/>
    </xf>
    <xf numFmtId="0" fontId="3" fillId="0" borderId="0" xfId="2" quotePrefix="1" applyFont="1" applyFill="1" applyAlignment="1">
      <alignment horizontal="left"/>
    </xf>
    <xf numFmtId="0" fontId="3" fillId="0" borderId="3" xfId="2" applyFont="1" applyFill="1" applyBorder="1"/>
    <xf numFmtId="0" fontId="3" fillId="0" borderId="4" xfId="2" quotePrefix="1" applyFont="1" applyFill="1" applyBorder="1" applyAlignment="1">
      <alignment horizontal="left"/>
    </xf>
    <xf numFmtId="0" fontId="3" fillId="0" borderId="4" xfId="2" applyFont="1" applyFill="1" applyBorder="1"/>
    <xf numFmtId="0" fontId="3" fillId="0" borderId="4" xfId="2" applyFont="1" applyFill="1" applyBorder="1" applyAlignment="1">
      <alignment horizontal="center"/>
    </xf>
    <xf numFmtId="3" fontId="3" fillId="0" borderId="4" xfId="2" applyNumberFormat="1" applyFont="1" applyFill="1" applyBorder="1" applyAlignment="1">
      <alignment horizontal="center"/>
    </xf>
    <xf numFmtId="0" fontId="3" fillId="0" borderId="5" xfId="2" applyFont="1" applyFill="1" applyBorder="1" applyAlignment="1">
      <alignment horizontal="center"/>
    </xf>
    <xf numFmtId="0" fontId="3" fillId="0" borderId="6" xfId="2" applyFont="1" applyFill="1" applyBorder="1"/>
    <xf numFmtId="0" fontId="3" fillId="0" borderId="7" xfId="2" applyFont="1" applyFill="1" applyBorder="1" applyAlignment="1">
      <alignment horizontal="center"/>
    </xf>
    <xf numFmtId="0" fontId="3" fillId="0" borderId="8" xfId="2" applyFont="1" applyFill="1" applyBorder="1"/>
    <xf numFmtId="0" fontId="3" fillId="0" borderId="9" xfId="2" applyFont="1" applyFill="1" applyBorder="1"/>
    <xf numFmtId="0" fontId="3" fillId="0" borderId="9" xfId="2" applyFont="1" applyFill="1" applyBorder="1" applyAlignment="1">
      <alignment horizontal="center"/>
    </xf>
    <xf numFmtId="0" fontId="3" fillId="0" borderId="10" xfId="2" applyFont="1" applyFill="1" applyBorder="1" applyAlignment="1">
      <alignment horizontal="center"/>
    </xf>
    <xf numFmtId="0" fontId="3" fillId="0" borderId="0" xfId="2" applyFont="1" applyFill="1" applyAlignment="1">
      <alignment horizontal="right"/>
    </xf>
    <xf numFmtId="0" fontId="3" fillId="0" borderId="0" xfId="0" applyFont="1" applyFill="1"/>
    <xf numFmtId="0" fontId="3" fillId="0" borderId="0" xfId="0" applyFont="1" applyFill="1" applyBorder="1" applyAlignment="1">
      <alignment horizontal="right"/>
    </xf>
    <xf numFmtId="0" fontId="3" fillId="0" borderId="0" xfId="0" applyFont="1" applyFill="1" applyBorder="1"/>
    <xf numFmtId="0" fontId="3" fillId="0" borderId="0" xfId="6" quotePrefix="1" applyNumberFormat="1" applyFont="1" applyFill="1" applyBorder="1" applyAlignment="1" applyProtection="1">
      <alignment horizontal="center" vertical="center"/>
      <protection locked="0"/>
    </xf>
    <xf numFmtId="0" fontId="3" fillId="0" borderId="0" xfId="4" applyFont="1" applyFill="1" applyBorder="1"/>
    <xf numFmtId="0" fontId="3" fillId="0" borderId="0" xfId="6" applyNumberFormat="1" applyFont="1" applyFill="1" applyBorder="1" applyAlignment="1" applyProtection="1">
      <alignment horizontal="center" vertical="center"/>
      <protection locked="0"/>
    </xf>
    <xf numFmtId="0" fontId="3" fillId="0" borderId="0" xfId="2" applyFont="1" applyFill="1" applyBorder="1" applyAlignment="1">
      <alignment horizontal="left"/>
    </xf>
    <xf numFmtId="164" fontId="3" fillId="0" borderId="1" xfId="3" applyNumberFormat="1" applyFont="1" applyFill="1" applyBorder="1" applyAlignment="1">
      <alignment horizontal="center"/>
    </xf>
    <xf numFmtId="164" fontId="3" fillId="0" borderId="12" xfId="3" applyNumberFormat="1" applyFont="1" applyFill="1" applyBorder="1" applyAlignment="1">
      <alignment horizontal="center"/>
    </xf>
    <xf numFmtId="43" fontId="3" fillId="0" borderId="0" xfId="3" applyFont="1" applyFill="1" applyBorder="1" applyAlignment="1">
      <alignment horizontal="center"/>
    </xf>
    <xf numFmtId="164" fontId="3" fillId="0" borderId="0" xfId="2" applyNumberFormat="1" applyFont="1" applyFill="1" applyBorder="1"/>
    <xf numFmtId="164" fontId="3" fillId="0" borderId="0" xfId="3" applyNumberFormat="1" applyFont="1" applyFill="1" applyBorder="1" applyAlignment="1"/>
    <xf numFmtId="0" fontId="3" fillId="0" borderId="0" xfId="2" applyFont="1" applyFill="1" applyBorder="1" applyAlignment="1">
      <alignment horizontal="right"/>
    </xf>
    <xf numFmtId="3" fontId="3" fillId="0" borderId="0" xfId="2" applyNumberFormat="1" applyFont="1" applyFill="1" applyAlignment="1">
      <alignment horizontal="center"/>
    </xf>
    <xf numFmtId="164" fontId="3" fillId="0" borderId="0" xfId="1" applyNumberFormat="1" applyFont="1" applyFill="1" applyAlignment="1">
      <alignment horizontal="center"/>
    </xf>
    <xf numFmtId="0" fontId="9" fillId="0" borderId="0" xfId="4" applyFont="1"/>
    <xf numFmtId="0" fontId="5" fillId="0" borderId="13" xfId="4" applyFont="1" applyBorder="1" applyAlignment="1">
      <alignment vertical="top"/>
    </xf>
    <xf numFmtId="0" fontId="10" fillId="0" borderId="2" xfId="4" applyFont="1" applyBorder="1" applyAlignment="1">
      <alignment horizontal="center"/>
    </xf>
    <xf numFmtId="0" fontId="10" fillId="0" borderId="14" xfId="4" applyFont="1" applyBorder="1" applyAlignment="1">
      <alignment horizontal="center"/>
    </xf>
    <xf numFmtId="0" fontId="9" fillId="0" borderId="15" xfId="4" applyFont="1" applyBorder="1"/>
    <xf numFmtId="0" fontId="8" fillId="0" borderId="0" xfId="4" applyFont="1" applyAlignment="1">
      <alignment horizontal="center"/>
    </xf>
    <xf numFmtId="0" fontId="8" fillId="0" borderId="0" xfId="4" applyFont="1" applyAlignment="1">
      <alignment horizontal="center" wrapText="1"/>
    </xf>
    <xf numFmtId="164" fontId="3" fillId="0" borderId="16" xfId="3" applyNumberFormat="1" applyFont="1" applyBorder="1"/>
    <xf numFmtId="164" fontId="5" fillId="0" borderId="0" xfId="4" applyNumberFormat="1" applyFont="1"/>
    <xf numFmtId="164" fontId="5" fillId="0" borderId="15" xfId="4" applyNumberFormat="1" applyFont="1" applyBorder="1"/>
    <xf numFmtId="164" fontId="3" fillId="0" borderId="0" xfId="3" applyNumberFormat="1" applyFont="1" applyBorder="1" applyAlignment="1">
      <alignment horizontal="center" wrapText="1"/>
    </xf>
    <xf numFmtId="164" fontId="3" fillId="0" borderId="16" xfId="3" applyNumberFormat="1" applyFont="1" applyBorder="1" applyAlignment="1">
      <alignment horizontal="center" wrapText="1"/>
    </xf>
    <xf numFmtId="0" fontId="5" fillId="0" borderId="15" xfId="4" applyFont="1" applyBorder="1" applyAlignment="1">
      <alignment horizontal="left"/>
    </xf>
    <xf numFmtId="164" fontId="5" fillId="0" borderId="16" xfId="3" applyNumberFormat="1" applyFont="1" applyBorder="1" applyAlignment="1">
      <alignment horizontal="right"/>
    </xf>
    <xf numFmtId="0" fontId="6" fillId="0" borderId="17" xfId="4" applyFont="1" applyBorder="1" applyAlignment="1">
      <alignment horizontal="center"/>
    </xf>
    <xf numFmtId="0" fontId="5" fillId="0" borderId="12" xfId="4" applyFont="1" applyBorder="1" applyAlignment="1">
      <alignment horizontal="right"/>
    </xf>
    <xf numFmtId="164" fontId="5" fillId="0" borderId="18" xfId="4" applyNumberFormat="1" applyFont="1" applyBorder="1"/>
    <xf numFmtId="0" fontId="5" fillId="0" borderId="17" xfId="4" applyFont="1" applyBorder="1" applyAlignment="1">
      <alignment horizontal="center"/>
    </xf>
    <xf numFmtId="164" fontId="9" fillId="0" borderId="0" xfId="4" applyNumberFormat="1" applyFont="1"/>
    <xf numFmtId="0" fontId="5" fillId="0" borderId="0" xfId="0" applyFont="1" applyFill="1" applyAlignment="1">
      <alignment horizontal="center" wrapText="1"/>
    </xf>
    <xf numFmtId="167" fontId="5" fillId="0" borderId="0" xfId="0" applyNumberFormat="1" applyFont="1" applyFill="1" applyAlignment="1">
      <alignment horizontal="center"/>
    </xf>
    <xf numFmtId="0" fontId="5" fillId="0" borderId="0" xfId="4" applyFont="1" applyFill="1" applyAlignment="1">
      <alignment horizontal="center" wrapText="1"/>
    </xf>
    <xf numFmtId="167" fontId="5" fillId="0" borderId="12" xfId="0" applyNumberFormat="1" applyFont="1" applyFill="1" applyBorder="1" applyAlignment="1">
      <alignment horizontal="center"/>
    </xf>
    <xf numFmtId="167" fontId="5" fillId="0" borderId="12" xfId="4" applyNumberFormat="1" applyFont="1" applyFill="1" applyBorder="1" applyAlignment="1">
      <alignment horizontal="center"/>
    </xf>
    <xf numFmtId="0" fontId="5" fillId="0" borderId="0" xfId="4" applyFont="1" applyFill="1" applyAlignment="1">
      <alignment horizontal="center"/>
    </xf>
    <xf numFmtId="164" fontId="5" fillId="0" borderId="0" xfId="3" applyNumberFormat="1" applyFont="1" applyFill="1" applyAlignment="1">
      <alignment horizontal="right"/>
    </xf>
    <xf numFmtId="0" fontId="5" fillId="0" borderId="0" xfId="4" applyFont="1" applyFill="1" applyAlignment="1">
      <alignment horizontal="right"/>
    </xf>
    <xf numFmtId="0" fontId="5" fillId="0" borderId="0" xfId="0" applyFont="1" applyFill="1" applyAlignment="1">
      <alignment horizontal="center"/>
    </xf>
    <xf numFmtId="0" fontId="3" fillId="0" borderId="0" xfId="4" applyFont="1" applyFill="1" applyAlignment="1">
      <alignment horizontal="right"/>
    </xf>
    <xf numFmtId="41" fontId="3" fillId="0" borderId="0" xfId="0" applyNumberFormat="1" applyFont="1" applyFill="1" applyAlignment="1">
      <alignment horizontal="center"/>
    </xf>
    <xf numFmtId="164" fontId="3" fillId="0" borderId="0" xfId="4" applyNumberFormat="1" applyFont="1" applyFill="1"/>
    <xf numFmtId="43" fontId="5" fillId="0" borderId="0" xfId="4" applyNumberFormat="1" applyFont="1" applyFill="1"/>
    <xf numFmtId="0" fontId="5" fillId="0" borderId="12" xfId="4" applyFont="1" applyFill="1" applyBorder="1"/>
    <xf numFmtId="0" fontId="3" fillId="0" borderId="0" xfId="6" applyNumberFormat="1" applyFont="1" applyFill="1" applyBorder="1" applyAlignment="1" applyProtection="1">
      <alignment horizontal="left" vertical="center"/>
      <protection locked="0"/>
    </xf>
    <xf numFmtId="164" fontId="5" fillId="0" borderId="0" xfId="4" applyNumberFormat="1" applyFont="1" applyAlignment="1">
      <alignment horizontal="center"/>
    </xf>
    <xf numFmtId="0" fontId="3" fillId="0" borderId="0" xfId="2" applyFont="1" applyFill="1" applyAlignment="1">
      <alignment horizontal="center"/>
    </xf>
    <xf numFmtId="0" fontId="3" fillId="0" borderId="0" xfId="2" applyFont="1" applyFill="1" applyAlignment="1">
      <alignment horizontal="center"/>
    </xf>
    <xf numFmtId="0" fontId="3" fillId="0" borderId="0" xfId="2" applyFont="1" applyAlignment="1">
      <alignment horizontal="right"/>
    </xf>
    <xf numFmtId="0" fontId="11" fillId="0" borderId="0" xfId="2" applyFont="1" applyFill="1" applyAlignment="1">
      <alignment horizontal="left"/>
    </xf>
    <xf numFmtId="0" fontId="11" fillId="0" borderId="0" xfId="2" applyFont="1" applyFill="1"/>
    <xf numFmtId="0" fontId="11" fillId="0" borderId="0" xfId="2" applyFont="1" applyFill="1" applyAlignment="1">
      <alignment horizontal="center"/>
    </xf>
    <xf numFmtId="0" fontId="11" fillId="0" borderId="0" xfId="2" applyFont="1" applyAlignment="1">
      <alignment horizontal="center"/>
    </xf>
    <xf numFmtId="164" fontId="11" fillId="0" borderId="0" xfId="3" applyNumberFormat="1" applyFont="1" applyFill="1" applyBorder="1" applyAlignment="1">
      <alignment horizontal="center"/>
    </xf>
    <xf numFmtId="0" fontId="11" fillId="0" borderId="0" xfId="4" applyFont="1" applyFill="1" applyAlignment="1">
      <alignment horizontal="center"/>
    </xf>
    <xf numFmtId="166" fontId="11" fillId="0" borderId="0" xfId="5" applyNumberFormat="1" applyFont="1" applyFill="1" applyBorder="1" applyAlignment="1">
      <alignment horizontal="center"/>
    </xf>
    <xf numFmtId="41" fontId="11" fillId="0" borderId="0" xfId="3" applyNumberFormat="1" applyFont="1" applyFill="1" applyBorder="1" applyAlignment="1">
      <alignment horizontal="center"/>
    </xf>
    <xf numFmtId="0" fontId="11" fillId="0" borderId="0" xfId="6" quotePrefix="1" applyNumberFormat="1" applyFont="1" applyFill="1" applyBorder="1" applyAlignment="1" applyProtection="1">
      <alignment horizontal="center" vertical="center"/>
      <protection locked="0"/>
    </xf>
    <xf numFmtId="0" fontId="11" fillId="0" borderId="0" xfId="6" applyNumberFormat="1" applyFont="1" applyFill="1" applyBorder="1" applyAlignment="1" applyProtection="1">
      <alignment horizontal="center" vertical="center"/>
      <protection locked="0"/>
    </xf>
    <xf numFmtId="0" fontId="3" fillId="0" borderId="0" xfId="4" applyFont="1"/>
    <xf numFmtId="0" fontId="3" fillId="0" borderId="0" xfId="4" applyFont="1" applyAlignment="1">
      <alignment horizontal="center"/>
    </xf>
    <xf numFmtId="168" fontId="3" fillId="0" borderId="15" xfId="4" applyNumberFormat="1" applyFont="1" applyBorder="1"/>
    <xf numFmtId="164" fontId="3" fillId="0" borderId="0" xfId="3" applyNumberFormat="1" applyFont="1" applyBorder="1"/>
    <xf numFmtId="164" fontId="3" fillId="0" borderId="0" xfId="4" applyNumberFormat="1" applyFont="1" applyAlignment="1">
      <alignment horizontal="center"/>
    </xf>
    <xf numFmtId="37" fontId="3" fillId="0" borderId="0" xfId="4" applyNumberFormat="1" applyFont="1"/>
    <xf numFmtId="164" fontId="3" fillId="0" borderId="16" xfId="4" applyNumberFormat="1" applyFont="1" applyBorder="1"/>
    <xf numFmtId="0" fontId="3" fillId="0" borderId="17" xfId="4" applyFont="1" applyBorder="1"/>
    <xf numFmtId="0" fontId="3" fillId="0" borderId="12" xfId="4" applyFont="1" applyBorder="1"/>
    <xf numFmtId="0" fontId="3" fillId="0" borderId="18" xfId="4" applyFont="1" applyBorder="1"/>
    <xf numFmtId="164" fontId="3" fillId="0" borderId="0" xfId="3" applyNumberFormat="1" applyFont="1"/>
    <xf numFmtId="164" fontId="3" fillId="0" borderId="0" xfId="4" applyNumberFormat="1" applyFont="1"/>
    <xf numFmtId="43" fontId="3" fillId="0" borderId="0" xfId="4" applyNumberFormat="1" applyFont="1"/>
    <xf numFmtId="164" fontId="7" fillId="0" borderId="0" xfId="3" applyNumberFormat="1" applyFont="1" applyAlignment="1">
      <alignment horizontal="left"/>
    </xf>
    <xf numFmtId="164" fontId="6" fillId="0" borderId="0" xfId="3" applyNumberFormat="1" applyFont="1" applyBorder="1" applyAlignment="1">
      <alignment horizontal="left"/>
    </xf>
    <xf numFmtId="164" fontId="5" fillId="0" borderId="0" xfId="3" applyNumberFormat="1" applyFont="1" applyBorder="1" applyAlignment="1">
      <alignment horizontal="left"/>
    </xf>
    <xf numFmtId="164" fontId="5" fillId="0" borderId="0" xfId="3" applyNumberFormat="1" applyFont="1" applyBorder="1" applyAlignment="1">
      <alignment horizontal="center"/>
    </xf>
  </cellXfs>
  <cellStyles count="7">
    <cellStyle name="Comma" xfId="1" builtinId="3"/>
    <cellStyle name="Comma 2" xfId="3" xr:uid="{06FDC770-1CD0-4A8C-8529-AD58EACBACC5}"/>
    <cellStyle name="Normal" xfId="0" builtinId="0"/>
    <cellStyle name="Normal 2 2" xfId="4" xr:uid="{22B01D1B-93BA-41AB-B586-4676D2FAE123}"/>
    <cellStyle name="Normal_Copy of File50007" xfId="2" xr:uid="{F20A9B34-4B02-4A37-9720-DDF5585091F7}"/>
    <cellStyle name="Percent 2" xfId="5" xr:uid="{55B3C50A-8FBB-4774-9813-F6FE2EA24930}"/>
    <cellStyle name="SAPBEXstdItem" xfId="6" xr:uid="{D09CA10E-5019-4115-B79B-CB9A67597D92}"/>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customXml" Target="../customXml/item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 Id="rId8" Type="http://schemas.openxmlformats.org/officeDocument/2006/relationships/externalLink" Target="externalLinks/externalLink4.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103717</xdr:colOff>
      <xdr:row>54</xdr:row>
      <xdr:rowOff>91439</xdr:rowOff>
    </xdr:from>
    <xdr:to>
      <xdr:col>10</xdr:col>
      <xdr:colOff>414617</xdr:colOff>
      <xdr:row>64</xdr:row>
      <xdr:rowOff>89647</xdr:rowOff>
    </xdr:to>
    <xdr:sp macro="" textlink="">
      <xdr:nvSpPr>
        <xdr:cNvPr id="2" name="Text 12">
          <a:extLst>
            <a:ext uri="{FF2B5EF4-FFF2-40B4-BE49-F238E27FC236}">
              <a16:creationId xmlns:a16="http://schemas.microsoft.com/office/drawing/2014/main" id="{80EE6F6F-0702-4097-AAE7-5AEF15CAEA72}"/>
            </a:ext>
          </a:extLst>
        </xdr:cNvPr>
        <xdr:cNvSpPr txBox="1">
          <a:spLocks noChangeArrowheads="1"/>
        </xdr:cNvSpPr>
      </xdr:nvSpPr>
      <xdr:spPr bwMode="auto">
        <a:xfrm>
          <a:off x="103717" y="8563086"/>
          <a:ext cx="6911165" cy="1567032"/>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2025.  This adjustment reflects reserve</a:t>
          </a:r>
          <a:r>
            <a:rPr lang="en-US" sz="1000" b="0" i="0" baseline="0">
              <a:effectLst/>
              <a:latin typeface="Arial" panose="020B0604020202020204" pitchFamily="34" charset="0"/>
              <a:ea typeface="+mn-ea"/>
              <a:cs typeface="Arial" panose="020B0604020202020204" pitchFamily="34" charset="0"/>
            </a:rPr>
            <a:t> balances on</a:t>
          </a:r>
          <a:r>
            <a:rPr lang="en-US" sz="1000" b="0" i="0">
              <a:effectLst/>
              <a:latin typeface="Arial" panose="020B0604020202020204" pitchFamily="34" charset="0"/>
              <a:ea typeface="+mn-ea"/>
              <a:cs typeface="Arial" panose="020B0604020202020204" pitchFamily="34" charset="0"/>
            </a:rPr>
            <a:t> the Average-of-Monthly-Averages (AMA) methodology, consistent with the methodology used to include electric plant in-service in rate base for the calendar</a:t>
          </a:r>
          <a:r>
            <a:rPr lang="en-US" sz="1000" b="0" i="0" baseline="0">
              <a:effectLst/>
              <a:latin typeface="Arial" panose="020B0604020202020204" pitchFamily="34" charset="0"/>
              <a:ea typeface="+mn-ea"/>
              <a:cs typeface="Arial" panose="020B0604020202020204" pitchFamily="34" charset="0"/>
            </a:rPr>
            <a:t> year 2025. Supporting documentation detailing the calculation of 2025 depreciation and amortization reserves levels are provided in Exhibit No. SLC-4, pages 6.2.4-6.2.17.</a:t>
          </a:r>
        </a:p>
        <a:p>
          <a:pPr rtl="0"/>
          <a:endParaRPr lang="en-US" sz="1000" b="0" i="0" baseline="0">
            <a:effectLst/>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1">
              <a:effectLst/>
              <a:latin typeface="Arial" panose="020B0604020202020204" pitchFamily="34" charset="0"/>
              <a:ea typeface="+mn-ea"/>
              <a:cs typeface="Arial" panose="020B0604020202020204" pitchFamily="34" charset="0"/>
            </a:rPr>
            <a:t>This rebuttal</a:t>
          </a:r>
          <a:r>
            <a:rPr lang="en-US" sz="1000" b="0" i="1" baseline="0">
              <a:effectLst/>
              <a:latin typeface="Arial" panose="020B0604020202020204" pitchFamily="34" charset="0"/>
              <a:ea typeface="+mn-ea"/>
              <a:cs typeface="Arial" panose="020B0604020202020204" pitchFamily="34" charset="0"/>
            </a:rPr>
            <a:t> reserve adjustment includes the changes made to depreciation expense in adjustment 14.2_R.</a:t>
          </a:r>
          <a:r>
            <a:rPr lang="en-US" sz="1000" b="0" i="0" baseline="0">
              <a:effectLst/>
              <a:latin typeface="Arial" panose="020B0604020202020204" pitchFamily="34" charset="0"/>
              <a:ea typeface="+mn-ea"/>
              <a:cs typeface="Arial" panose="020B0604020202020204" pitchFamily="34" charset="0"/>
            </a:rPr>
            <a:t> </a:t>
          </a:r>
          <a:r>
            <a:rPr lang="en-US" sz="1000" i="1">
              <a:effectLst/>
              <a:latin typeface="Arial" panose="020B0604020202020204" pitchFamily="34" charset="0"/>
              <a:ea typeface="+mn-ea"/>
              <a:cs typeface="Arial" panose="020B0604020202020204" pitchFamily="34" charset="0"/>
            </a:rPr>
            <a:t>Supporting</a:t>
          </a:r>
          <a:r>
            <a:rPr lang="en-US" sz="1000" i="1" baseline="0">
              <a:effectLst/>
              <a:latin typeface="Arial" panose="020B0604020202020204" pitchFamily="34" charset="0"/>
              <a:ea typeface="+mn-ea"/>
              <a:cs typeface="Arial" panose="020B0604020202020204" pitchFamily="34" charset="0"/>
            </a:rPr>
            <a:t> documentation detailing the walk-forward of these balances from 2024 levels to 2025 levels are contained in Exhibit No. SLC-11, pages 6.2.4_R - 6.2.17_R.</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53</xdr:row>
      <xdr:rowOff>76200</xdr:rowOff>
    </xdr:from>
    <xdr:to>
      <xdr:col>10</xdr:col>
      <xdr:colOff>415638</xdr:colOff>
      <xdr:row>62</xdr:row>
      <xdr:rowOff>69273</xdr:rowOff>
    </xdr:to>
    <xdr:sp macro="" textlink="">
      <xdr:nvSpPr>
        <xdr:cNvPr id="2" name="Text 12">
          <a:extLst>
            <a:ext uri="{FF2B5EF4-FFF2-40B4-BE49-F238E27FC236}">
              <a16:creationId xmlns:a16="http://schemas.microsoft.com/office/drawing/2014/main" id="{335159B5-9F4D-482B-A073-D4E05B3B731B}"/>
            </a:ext>
          </a:extLst>
        </xdr:cNvPr>
        <xdr:cNvSpPr txBox="1">
          <a:spLocks noChangeArrowheads="1"/>
        </xdr:cNvSpPr>
      </xdr:nvSpPr>
      <xdr:spPr bwMode="auto">
        <a:xfrm>
          <a:off x="114301" y="8153400"/>
          <a:ext cx="7406987" cy="121227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2025.  This adjustment reflects reserve</a:t>
          </a:r>
          <a:r>
            <a:rPr lang="en-US" sz="1000" b="0" i="0" baseline="0">
              <a:effectLst/>
              <a:latin typeface="Arial" panose="020B0604020202020204" pitchFamily="34" charset="0"/>
              <a:ea typeface="+mn-ea"/>
              <a:cs typeface="Arial" panose="020B0604020202020204" pitchFamily="34" charset="0"/>
            </a:rPr>
            <a:t> balances on</a:t>
          </a:r>
          <a:r>
            <a:rPr lang="en-US" sz="1000" b="0" i="0">
              <a:effectLst/>
              <a:latin typeface="Arial" panose="020B0604020202020204" pitchFamily="34" charset="0"/>
              <a:ea typeface="+mn-ea"/>
              <a:cs typeface="Arial" panose="020B0604020202020204" pitchFamily="34" charset="0"/>
            </a:rPr>
            <a:t> the Average-of-Monthly-Averages (AMA) methodology, consistent with the methodology used to include electric plant in-service in rate base for the calendar</a:t>
          </a:r>
          <a:r>
            <a:rPr lang="en-US" sz="1000" b="0" i="0" baseline="0">
              <a:effectLst/>
              <a:latin typeface="Arial" panose="020B0604020202020204" pitchFamily="34" charset="0"/>
              <a:ea typeface="+mn-ea"/>
              <a:cs typeface="Arial" panose="020B0604020202020204" pitchFamily="34" charset="0"/>
            </a:rPr>
            <a:t> year 2025. Supporting documentation detailing the calculation of 2025 depreciation and amortization reserves levels are provided in Exhibit No. SLC-4, pages 6.2.4-6.2.17.</a:t>
          </a:r>
        </a:p>
        <a:p>
          <a:pPr rtl="0"/>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0" i="1">
              <a:effectLst/>
              <a:latin typeface="Arial" panose="020B0604020202020204" pitchFamily="34" charset="0"/>
              <a:ea typeface="+mn-ea"/>
              <a:cs typeface="Arial" panose="020B0604020202020204" pitchFamily="34" charset="0"/>
            </a:rPr>
            <a:t>This rebuttal</a:t>
          </a:r>
          <a:r>
            <a:rPr lang="en-US" sz="1000" b="0" i="1" baseline="0">
              <a:effectLst/>
              <a:latin typeface="Arial" panose="020B0604020202020204" pitchFamily="34" charset="0"/>
              <a:ea typeface="+mn-ea"/>
              <a:cs typeface="Arial" panose="020B0604020202020204" pitchFamily="34" charset="0"/>
            </a:rPr>
            <a:t> reserve adjustment includes the changes made to depreciation expense in adjustment 14.2_R.</a:t>
          </a:r>
          <a:r>
            <a:rPr lang="en-US" sz="1000" b="0" i="0" baseline="0">
              <a:effectLst/>
              <a:latin typeface="Arial" panose="020B0604020202020204" pitchFamily="34" charset="0"/>
              <a:ea typeface="+mn-ea"/>
              <a:cs typeface="Arial" panose="020B0604020202020204" pitchFamily="34" charset="0"/>
            </a:rPr>
            <a:t> </a:t>
          </a:r>
          <a:r>
            <a:rPr lang="en-US" sz="1000" i="1">
              <a:effectLst/>
              <a:latin typeface="Arial" panose="020B0604020202020204" pitchFamily="34" charset="0"/>
              <a:ea typeface="+mn-ea"/>
              <a:cs typeface="Arial" panose="020B0604020202020204" pitchFamily="34" charset="0"/>
            </a:rPr>
            <a:t>Supporting</a:t>
          </a:r>
          <a:r>
            <a:rPr lang="en-US" sz="1000" i="1" baseline="0">
              <a:effectLst/>
              <a:latin typeface="Arial" panose="020B0604020202020204" pitchFamily="34" charset="0"/>
              <a:ea typeface="+mn-ea"/>
              <a:cs typeface="Arial" panose="020B0604020202020204" pitchFamily="34" charset="0"/>
            </a:rPr>
            <a:t> documentation detailing the walk-forward of these balances from 2024 levels to 2025 levels are contained in Exhibit No. SLC-11, pages 6.2.4_R - 6.2.17_R.</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SHR02\PD\SLREG1\ARCHIVE\2007\SEMI%20Dec%202007\8%20-%20Rate%20Base\Misc%20Rate%20Base\8.7%20-%20Misc%20Rate%20Base%20Adjustment%20-%20BE%20Av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HR02\PD\SLREG1\ARCHIVE\2007\SEMI%20Dec%202007\8%20-%20Rate%20Base\Misc%20Rate%20Base\M&amp;S%20Analysis\Total%20Company%203%20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Joanne\SAP\RC_CCvlooku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acificorp.us\dfs\2017\ROO%20-%20DECEMBER%202017\8%20-%20Rate%20Base\WA%20ONLY%20-%20End-of-Period%20Plant%20Balance\JAM%20Extract%20Year%20End%20-%20Actuals%20(14-07-45).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cificorp.us\dfs\DSMRecov\2001\RECO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SHR02\PD\SLREG1\ARCHIVE\2006\0306%20SEMI\Tab%20%238%20-%20Rate%20Base\Major%20Plant%20Additions\Major%20Plant%20Addition%20Adjustme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ARCHIVE\2022\WY%20GRC%20(Base%20Jun22_Test_12XX)\Direct\6%20-%20Depr\Hydro%20Decommissioning\Hydro%20Decommissioning%20adj_WY_WA%20GRC%202024_2025_SC%20edits%20(USE%20TH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Cash"/>
      <sheetName val="Fuel Stock"/>
      <sheetName val="Backup"/>
      <sheetName val="BW"/>
      <sheetName val="Fue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sheetData sheetId="14"/>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sheetData sheetId="17"/>
      <sheetData sheetId="18"/>
      <sheetData sheetId="19"/>
      <sheetData sheetId="20"/>
      <sheetData sheetId="2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row r="4">
          <cell r="D4">
            <v>705237.33333333337</v>
          </cell>
        </row>
      </sheetData>
      <sheetData sheetId="10">
        <row r="4">
          <cell r="B4">
            <v>811558.75</v>
          </cell>
        </row>
      </sheetData>
      <sheetData sheetId="11">
        <row r="4">
          <cell r="B4">
            <v>170114.42</v>
          </cell>
        </row>
      </sheetData>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sheetData sheetId="1">
        <row r="216">
          <cell r="G216" t="str">
            <v>220000</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Main"/>
      <sheetName val="Data"/>
      <sheetName val="Data (2)"/>
      <sheetName val="Master Data"/>
    </sheetNames>
    <sheetDataSet>
      <sheetData sheetId="0"/>
      <sheetData sheetId="1"/>
      <sheetData sheetId="2"/>
      <sheetData sheetId="3"/>
      <sheetData sheetId="4"/>
      <sheetData sheetId="5">
        <row r="16">
          <cell r="F16" t="str">
            <v>0</v>
          </cell>
        </row>
        <row r="17">
          <cell r="G17" t="str">
            <v>JAM Extract Year End (Budget)</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D Checklist"/>
      <sheetName val="WY Cover Sheet"/>
      <sheetName val="WY Lead Sheet 13 Mo Avg"/>
      <sheetName val="WY 6.3.1 13 Mo Avg"/>
      <sheetName val="WY 6.3.2 13 Mo Avg"/>
      <sheetName val="WA Cover Sheet"/>
      <sheetName val="WA Lead Sheet AMA 2024"/>
      <sheetName val="WA 6.4.1 AMA 2024"/>
      <sheetName val="WA 6.4.2 AMA 2024"/>
      <sheetName val="WA Lead Sheet AMA 2025"/>
      <sheetName val="WA 6.4.1 AMA 2025"/>
      <sheetName val="WA 6.4.2 AMA 2025"/>
      <sheetName val="Current Period Sources ---&gt;"/>
      <sheetName val="Reserve 2015- 20xx"/>
      <sheetName val="ZFERCAllocate"/>
      <sheetName val="Decomm Accrual Estimate - 5 YR"/>
      <sheetName val="Summary for the Study"/>
      <sheetName val="Recon CS"/>
      <sheetName val="NOT USE ---&gt;"/>
      <sheetName val="WY Lead Sheet YE"/>
      <sheetName val="WY 6.3.2 YE"/>
      <sheetName val="WY 6.3.1 YE"/>
      <sheetName val="Prior Internal Backup ---&gt;"/>
      <sheetName val="Reserve 2007-2014"/>
      <sheetName val="Forecast"/>
      <sheetName val="Dec 2021 Balance Check"/>
      <sheetName val="Proof"/>
      <sheetName val="Comment&amp;Approval"/>
    </sheetNames>
    <sheetDataSet>
      <sheetData sheetId="0" refreshError="1"/>
      <sheetData sheetId="1">
        <row r="12">
          <cell r="B12" t="str">
            <v>December 2024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488B-34AB-47BB-9818-67EEF9F57E7B}">
  <sheetPr>
    <pageSetUpPr fitToPage="1"/>
  </sheetPr>
  <dimension ref="A1:V405"/>
  <sheetViews>
    <sheetView tabSelected="1" view="pageBreakPreview" zoomScale="85" zoomScaleNormal="90" zoomScaleSheetLayoutView="85" workbookViewId="0"/>
  </sheetViews>
  <sheetFormatPr defaultColWidth="10" defaultRowHeight="12.75" x14ac:dyDescent="0.2"/>
  <cols>
    <col min="1" max="1" width="2.5703125" style="15" customWidth="1"/>
    <col min="2" max="2" width="7.28515625" style="15" customWidth="1"/>
    <col min="3" max="3" width="27.7109375" style="15" customWidth="1"/>
    <col min="4" max="4" width="9.85546875" style="15" bestFit="1" customWidth="1"/>
    <col min="5" max="5" width="9.7109375" style="15" hidden="1" customWidth="1"/>
    <col min="6" max="6" width="5.140625" style="15" bestFit="1" customWidth="1"/>
    <col min="7" max="7" width="13.42578125" style="15" bestFit="1" customWidth="1"/>
    <col min="8" max="8" width="8.42578125" style="15" bestFit="1" customWidth="1"/>
    <col min="9" max="9" width="10.7109375" style="15" bestFit="1" customWidth="1"/>
    <col min="10" max="10" width="13.7109375" style="15" bestFit="1" customWidth="1"/>
    <col min="11" max="11" width="8.42578125" style="15" bestFit="1" customWidth="1"/>
    <col min="12" max="12" width="10" style="15"/>
    <col min="13" max="14" width="11.5703125" style="15" customWidth="1"/>
    <col min="15" max="18" width="12.85546875" style="15" bestFit="1" customWidth="1"/>
    <col min="19" max="19" width="14.5703125" style="15" customWidth="1"/>
    <col min="20" max="20" width="10" style="15"/>
    <col min="21" max="21" width="15.140625" style="16" customWidth="1"/>
    <col min="22" max="22" width="14.140625" style="16" customWidth="1"/>
    <col min="23" max="256" width="10" style="15"/>
    <col min="257" max="257" width="2.5703125" style="15" customWidth="1"/>
    <col min="258" max="258" width="7.28515625" style="15" customWidth="1"/>
    <col min="259" max="259" width="23.5703125" style="15" customWidth="1"/>
    <col min="260" max="260" width="9.7109375" style="15" customWidth="1"/>
    <col min="261" max="261" width="0" style="15" hidden="1" customWidth="1"/>
    <col min="262" max="262" width="4.7109375" style="15" customWidth="1"/>
    <col min="263" max="263" width="14.42578125" style="15" customWidth="1"/>
    <col min="264" max="264" width="11.28515625" style="15" customWidth="1"/>
    <col min="265" max="265" width="10.28515625" style="15" customWidth="1"/>
    <col min="266" max="266" width="13" style="15" customWidth="1"/>
    <col min="267" max="267" width="8.28515625" style="15" customWidth="1"/>
    <col min="268" max="512" width="10" style="15"/>
    <col min="513" max="513" width="2.5703125" style="15" customWidth="1"/>
    <col min="514" max="514" width="7.28515625" style="15" customWidth="1"/>
    <col min="515" max="515" width="23.5703125" style="15" customWidth="1"/>
    <col min="516" max="516" width="9.7109375" style="15" customWidth="1"/>
    <col min="517" max="517" width="0" style="15" hidden="1" customWidth="1"/>
    <col min="518" max="518" width="4.7109375" style="15" customWidth="1"/>
    <col min="519" max="519" width="14.42578125" style="15" customWidth="1"/>
    <col min="520" max="520" width="11.28515625" style="15" customWidth="1"/>
    <col min="521" max="521" width="10.28515625" style="15" customWidth="1"/>
    <col min="522" max="522" width="13" style="15" customWidth="1"/>
    <col min="523" max="523" width="8.28515625" style="15" customWidth="1"/>
    <col min="524" max="768" width="10" style="15"/>
    <col min="769" max="769" width="2.5703125" style="15" customWidth="1"/>
    <col min="770" max="770" width="7.28515625" style="15" customWidth="1"/>
    <col min="771" max="771" width="23.5703125" style="15" customWidth="1"/>
    <col min="772" max="772" width="9.7109375" style="15" customWidth="1"/>
    <col min="773" max="773" width="0" style="15" hidden="1" customWidth="1"/>
    <col min="774" max="774" width="4.7109375" style="15" customWidth="1"/>
    <col min="775" max="775" width="14.42578125" style="15" customWidth="1"/>
    <col min="776" max="776" width="11.28515625" style="15" customWidth="1"/>
    <col min="777" max="777" width="10.28515625" style="15" customWidth="1"/>
    <col min="778" max="778" width="13" style="15" customWidth="1"/>
    <col min="779" max="779" width="8.28515625" style="15" customWidth="1"/>
    <col min="780" max="1024" width="10" style="15"/>
    <col min="1025" max="1025" width="2.5703125" style="15" customWidth="1"/>
    <col min="1026" max="1026" width="7.28515625" style="15" customWidth="1"/>
    <col min="1027" max="1027" width="23.5703125" style="15" customWidth="1"/>
    <col min="1028" max="1028" width="9.7109375" style="15" customWidth="1"/>
    <col min="1029" max="1029" width="0" style="15" hidden="1" customWidth="1"/>
    <col min="1030" max="1030" width="4.7109375" style="15" customWidth="1"/>
    <col min="1031" max="1031" width="14.42578125" style="15" customWidth="1"/>
    <col min="1032" max="1032" width="11.28515625" style="15" customWidth="1"/>
    <col min="1033" max="1033" width="10.28515625" style="15" customWidth="1"/>
    <col min="1034" max="1034" width="13" style="15" customWidth="1"/>
    <col min="1035" max="1035" width="8.28515625" style="15" customWidth="1"/>
    <col min="1036" max="1280" width="10" style="15"/>
    <col min="1281" max="1281" width="2.5703125" style="15" customWidth="1"/>
    <col min="1282" max="1282" width="7.28515625" style="15" customWidth="1"/>
    <col min="1283" max="1283" width="23.5703125" style="15" customWidth="1"/>
    <col min="1284" max="1284" width="9.7109375" style="15" customWidth="1"/>
    <col min="1285" max="1285" width="0" style="15" hidden="1" customWidth="1"/>
    <col min="1286" max="1286" width="4.7109375" style="15" customWidth="1"/>
    <col min="1287" max="1287" width="14.42578125" style="15" customWidth="1"/>
    <col min="1288" max="1288" width="11.28515625" style="15" customWidth="1"/>
    <col min="1289" max="1289" width="10.28515625" style="15" customWidth="1"/>
    <col min="1290" max="1290" width="13" style="15" customWidth="1"/>
    <col min="1291" max="1291" width="8.28515625" style="15" customWidth="1"/>
    <col min="1292" max="1536" width="10" style="15"/>
    <col min="1537" max="1537" width="2.5703125" style="15" customWidth="1"/>
    <col min="1538" max="1538" width="7.28515625" style="15" customWidth="1"/>
    <col min="1539" max="1539" width="23.5703125" style="15" customWidth="1"/>
    <col min="1540" max="1540" width="9.7109375" style="15" customWidth="1"/>
    <col min="1541" max="1541" width="0" style="15" hidden="1" customWidth="1"/>
    <col min="1542" max="1542" width="4.7109375" style="15" customWidth="1"/>
    <col min="1543" max="1543" width="14.42578125" style="15" customWidth="1"/>
    <col min="1544" max="1544" width="11.28515625" style="15" customWidth="1"/>
    <col min="1545" max="1545" width="10.28515625" style="15" customWidth="1"/>
    <col min="1546" max="1546" width="13" style="15" customWidth="1"/>
    <col min="1547" max="1547" width="8.28515625" style="15" customWidth="1"/>
    <col min="1548" max="1792" width="10" style="15"/>
    <col min="1793" max="1793" width="2.5703125" style="15" customWidth="1"/>
    <col min="1794" max="1794" width="7.28515625" style="15" customWidth="1"/>
    <col min="1795" max="1795" width="23.5703125" style="15" customWidth="1"/>
    <col min="1796" max="1796" width="9.7109375" style="15" customWidth="1"/>
    <col min="1797" max="1797" width="0" style="15" hidden="1" customWidth="1"/>
    <col min="1798" max="1798" width="4.7109375" style="15" customWidth="1"/>
    <col min="1799" max="1799" width="14.42578125" style="15" customWidth="1"/>
    <col min="1800" max="1800" width="11.28515625" style="15" customWidth="1"/>
    <col min="1801" max="1801" width="10.28515625" style="15" customWidth="1"/>
    <col min="1802" max="1802" width="13" style="15" customWidth="1"/>
    <col min="1803" max="1803" width="8.28515625" style="15" customWidth="1"/>
    <col min="1804" max="2048" width="10" style="15"/>
    <col min="2049" max="2049" width="2.5703125" style="15" customWidth="1"/>
    <col min="2050" max="2050" width="7.28515625" style="15" customWidth="1"/>
    <col min="2051" max="2051" width="23.5703125" style="15" customWidth="1"/>
    <col min="2052" max="2052" width="9.7109375" style="15" customWidth="1"/>
    <col min="2053" max="2053" width="0" style="15" hidden="1" customWidth="1"/>
    <col min="2054" max="2054" width="4.7109375" style="15" customWidth="1"/>
    <col min="2055" max="2055" width="14.42578125" style="15" customWidth="1"/>
    <col min="2056" max="2056" width="11.28515625" style="15" customWidth="1"/>
    <col min="2057" max="2057" width="10.28515625" style="15" customWidth="1"/>
    <col min="2058" max="2058" width="13" style="15" customWidth="1"/>
    <col min="2059" max="2059" width="8.28515625" style="15" customWidth="1"/>
    <col min="2060" max="2304" width="10" style="15"/>
    <col min="2305" max="2305" width="2.5703125" style="15" customWidth="1"/>
    <col min="2306" max="2306" width="7.28515625" style="15" customWidth="1"/>
    <col min="2307" max="2307" width="23.5703125" style="15" customWidth="1"/>
    <col min="2308" max="2308" width="9.7109375" style="15" customWidth="1"/>
    <col min="2309" max="2309" width="0" style="15" hidden="1" customWidth="1"/>
    <col min="2310" max="2310" width="4.7109375" style="15" customWidth="1"/>
    <col min="2311" max="2311" width="14.42578125" style="15" customWidth="1"/>
    <col min="2312" max="2312" width="11.28515625" style="15" customWidth="1"/>
    <col min="2313" max="2313" width="10.28515625" style="15" customWidth="1"/>
    <col min="2314" max="2314" width="13" style="15" customWidth="1"/>
    <col min="2315" max="2315" width="8.28515625" style="15" customWidth="1"/>
    <col min="2316" max="2560" width="10" style="15"/>
    <col min="2561" max="2561" width="2.5703125" style="15" customWidth="1"/>
    <col min="2562" max="2562" width="7.28515625" style="15" customWidth="1"/>
    <col min="2563" max="2563" width="23.5703125" style="15" customWidth="1"/>
    <col min="2564" max="2564" width="9.7109375" style="15" customWidth="1"/>
    <col min="2565" max="2565" width="0" style="15" hidden="1" customWidth="1"/>
    <col min="2566" max="2566" width="4.7109375" style="15" customWidth="1"/>
    <col min="2567" max="2567" width="14.42578125" style="15" customWidth="1"/>
    <col min="2568" max="2568" width="11.28515625" style="15" customWidth="1"/>
    <col min="2569" max="2569" width="10.28515625" style="15" customWidth="1"/>
    <col min="2570" max="2570" width="13" style="15" customWidth="1"/>
    <col min="2571" max="2571" width="8.28515625" style="15" customWidth="1"/>
    <col min="2572" max="2816" width="10" style="15"/>
    <col min="2817" max="2817" width="2.5703125" style="15" customWidth="1"/>
    <col min="2818" max="2818" width="7.28515625" style="15" customWidth="1"/>
    <col min="2819" max="2819" width="23.5703125" style="15" customWidth="1"/>
    <col min="2820" max="2820" width="9.7109375" style="15" customWidth="1"/>
    <col min="2821" max="2821" width="0" style="15" hidden="1" customWidth="1"/>
    <col min="2822" max="2822" width="4.7109375" style="15" customWidth="1"/>
    <col min="2823" max="2823" width="14.42578125" style="15" customWidth="1"/>
    <col min="2824" max="2824" width="11.28515625" style="15" customWidth="1"/>
    <col min="2825" max="2825" width="10.28515625" style="15" customWidth="1"/>
    <col min="2826" max="2826" width="13" style="15" customWidth="1"/>
    <col min="2827" max="2827" width="8.28515625" style="15" customWidth="1"/>
    <col min="2828" max="3072" width="10" style="15"/>
    <col min="3073" max="3073" width="2.5703125" style="15" customWidth="1"/>
    <col min="3074" max="3074" width="7.28515625" style="15" customWidth="1"/>
    <col min="3075" max="3075" width="23.5703125" style="15" customWidth="1"/>
    <col min="3076" max="3076" width="9.7109375" style="15" customWidth="1"/>
    <col min="3077" max="3077" width="0" style="15" hidden="1" customWidth="1"/>
    <col min="3078" max="3078" width="4.7109375" style="15" customWidth="1"/>
    <col min="3079" max="3079" width="14.42578125" style="15" customWidth="1"/>
    <col min="3080" max="3080" width="11.28515625" style="15" customWidth="1"/>
    <col min="3081" max="3081" width="10.28515625" style="15" customWidth="1"/>
    <col min="3082" max="3082" width="13" style="15" customWidth="1"/>
    <col min="3083" max="3083" width="8.28515625" style="15" customWidth="1"/>
    <col min="3084" max="3328" width="10" style="15"/>
    <col min="3329" max="3329" width="2.5703125" style="15" customWidth="1"/>
    <col min="3330" max="3330" width="7.28515625" style="15" customWidth="1"/>
    <col min="3331" max="3331" width="23.5703125" style="15" customWidth="1"/>
    <col min="3332" max="3332" width="9.7109375" style="15" customWidth="1"/>
    <col min="3333" max="3333" width="0" style="15" hidden="1" customWidth="1"/>
    <col min="3334" max="3334" width="4.7109375" style="15" customWidth="1"/>
    <col min="3335" max="3335" width="14.42578125" style="15" customWidth="1"/>
    <col min="3336" max="3336" width="11.28515625" style="15" customWidth="1"/>
    <col min="3337" max="3337" width="10.28515625" style="15" customWidth="1"/>
    <col min="3338" max="3338" width="13" style="15" customWidth="1"/>
    <col min="3339" max="3339" width="8.28515625" style="15" customWidth="1"/>
    <col min="3340" max="3584" width="10" style="15"/>
    <col min="3585" max="3585" width="2.5703125" style="15" customWidth="1"/>
    <col min="3586" max="3586" width="7.28515625" style="15" customWidth="1"/>
    <col min="3587" max="3587" width="23.5703125" style="15" customWidth="1"/>
    <col min="3588" max="3588" width="9.7109375" style="15" customWidth="1"/>
    <col min="3589" max="3589" width="0" style="15" hidden="1" customWidth="1"/>
    <col min="3590" max="3590" width="4.7109375" style="15" customWidth="1"/>
    <col min="3591" max="3591" width="14.42578125" style="15" customWidth="1"/>
    <col min="3592" max="3592" width="11.28515625" style="15" customWidth="1"/>
    <col min="3593" max="3593" width="10.28515625" style="15" customWidth="1"/>
    <col min="3594" max="3594" width="13" style="15" customWidth="1"/>
    <col min="3595" max="3595" width="8.28515625" style="15" customWidth="1"/>
    <col min="3596" max="3840" width="10" style="15"/>
    <col min="3841" max="3841" width="2.5703125" style="15" customWidth="1"/>
    <col min="3842" max="3842" width="7.28515625" style="15" customWidth="1"/>
    <col min="3843" max="3843" width="23.5703125" style="15" customWidth="1"/>
    <col min="3844" max="3844" width="9.7109375" style="15" customWidth="1"/>
    <col min="3845" max="3845" width="0" style="15" hidden="1" customWidth="1"/>
    <col min="3846" max="3846" width="4.7109375" style="15" customWidth="1"/>
    <col min="3847" max="3847" width="14.42578125" style="15" customWidth="1"/>
    <col min="3848" max="3848" width="11.28515625" style="15" customWidth="1"/>
    <col min="3849" max="3849" width="10.28515625" style="15" customWidth="1"/>
    <col min="3850" max="3850" width="13" style="15" customWidth="1"/>
    <col min="3851" max="3851" width="8.28515625" style="15" customWidth="1"/>
    <col min="3852" max="4096" width="10" style="15"/>
    <col min="4097" max="4097" width="2.5703125" style="15" customWidth="1"/>
    <col min="4098" max="4098" width="7.28515625" style="15" customWidth="1"/>
    <col min="4099" max="4099" width="23.5703125" style="15" customWidth="1"/>
    <col min="4100" max="4100" width="9.7109375" style="15" customWidth="1"/>
    <col min="4101" max="4101" width="0" style="15" hidden="1" customWidth="1"/>
    <col min="4102" max="4102" width="4.7109375" style="15" customWidth="1"/>
    <col min="4103" max="4103" width="14.42578125" style="15" customWidth="1"/>
    <col min="4104" max="4104" width="11.28515625" style="15" customWidth="1"/>
    <col min="4105" max="4105" width="10.28515625" style="15" customWidth="1"/>
    <col min="4106" max="4106" width="13" style="15" customWidth="1"/>
    <col min="4107" max="4107" width="8.28515625" style="15" customWidth="1"/>
    <col min="4108" max="4352" width="10" style="15"/>
    <col min="4353" max="4353" width="2.5703125" style="15" customWidth="1"/>
    <col min="4354" max="4354" width="7.28515625" style="15" customWidth="1"/>
    <col min="4355" max="4355" width="23.5703125" style="15" customWidth="1"/>
    <col min="4356" max="4356" width="9.7109375" style="15" customWidth="1"/>
    <col min="4357" max="4357" width="0" style="15" hidden="1" customWidth="1"/>
    <col min="4358" max="4358" width="4.7109375" style="15" customWidth="1"/>
    <col min="4359" max="4359" width="14.42578125" style="15" customWidth="1"/>
    <col min="4360" max="4360" width="11.28515625" style="15" customWidth="1"/>
    <col min="4361" max="4361" width="10.28515625" style="15" customWidth="1"/>
    <col min="4362" max="4362" width="13" style="15" customWidth="1"/>
    <col min="4363" max="4363" width="8.28515625" style="15" customWidth="1"/>
    <col min="4364" max="4608" width="10" style="15"/>
    <col min="4609" max="4609" width="2.5703125" style="15" customWidth="1"/>
    <col min="4610" max="4610" width="7.28515625" style="15" customWidth="1"/>
    <col min="4611" max="4611" width="23.5703125" style="15" customWidth="1"/>
    <col min="4612" max="4612" width="9.7109375" style="15" customWidth="1"/>
    <col min="4613" max="4613" width="0" style="15" hidden="1" customWidth="1"/>
    <col min="4614" max="4614" width="4.7109375" style="15" customWidth="1"/>
    <col min="4615" max="4615" width="14.42578125" style="15" customWidth="1"/>
    <col min="4616" max="4616" width="11.28515625" style="15" customWidth="1"/>
    <col min="4617" max="4617" width="10.28515625" style="15" customWidth="1"/>
    <col min="4618" max="4618" width="13" style="15" customWidth="1"/>
    <col min="4619" max="4619" width="8.28515625" style="15" customWidth="1"/>
    <col min="4620" max="4864" width="10" style="15"/>
    <col min="4865" max="4865" width="2.5703125" style="15" customWidth="1"/>
    <col min="4866" max="4866" width="7.28515625" style="15" customWidth="1"/>
    <col min="4867" max="4867" width="23.5703125" style="15" customWidth="1"/>
    <col min="4868" max="4868" width="9.7109375" style="15" customWidth="1"/>
    <col min="4869" max="4869" width="0" style="15" hidden="1" customWidth="1"/>
    <col min="4870" max="4870" width="4.7109375" style="15" customWidth="1"/>
    <col min="4871" max="4871" width="14.42578125" style="15" customWidth="1"/>
    <col min="4872" max="4872" width="11.28515625" style="15" customWidth="1"/>
    <col min="4873" max="4873" width="10.28515625" style="15" customWidth="1"/>
    <col min="4874" max="4874" width="13" style="15" customWidth="1"/>
    <col min="4875" max="4875" width="8.28515625" style="15" customWidth="1"/>
    <col min="4876" max="5120" width="10" style="15"/>
    <col min="5121" max="5121" width="2.5703125" style="15" customWidth="1"/>
    <col min="5122" max="5122" width="7.28515625" style="15" customWidth="1"/>
    <col min="5123" max="5123" width="23.5703125" style="15" customWidth="1"/>
    <col min="5124" max="5124" width="9.7109375" style="15" customWidth="1"/>
    <col min="5125" max="5125" width="0" style="15" hidden="1" customWidth="1"/>
    <col min="5126" max="5126" width="4.7109375" style="15" customWidth="1"/>
    <col min="5127" max="5127" width="14.42578125" style="15" customWidth="1"/>
    <col min="5128" max="5128" width="11.28515625" style="15" customWidth="1"/>
    <col min="5129" max="5129" width="10.28515625" style="15" customWidth="1"/>
    <col min="5130" max="5130" width="13" style="15" customWidth="1"/>
    <col min="5131" max="5131" width="8.28515625" style="15" customWidth="1"/>
    <col min="5132" max="5376" width="10" style="15"/>
    <col min="5377" max="5377" width="2.5703125" style="15" customWidth="1"/>
    <col min="5378" max="5378" width="7.28515625" style="15" customWidth="1"/>
    <col min="5379" max="5379" width="23.5703125" style="15" customWidth="1"/>
    <col min="5380" max="5380" width="9.7109375" style="15" customWidth="1"/>
    <col min="5381" max="5381" width="0" style="15" hidden="1" customWidth="1"/>
    <col min="5382" max="5382" width="4.7109375" style="15" customWidth="1"/>
    <col min="5383" max="5383" width="14.42578125" style="15" customWidth="1"/>
    <col min="5384" max="5384" width="11.28515625" style="15" customWidth="1"/>
    <col min="5385" max="5385" width="10.28515625" style="15" customWidth="1"/>
    <col min="5386" max="5386" width="13" style="15" customWidth="1"/>
    <col min="5387" max="5387" width="8.28515625" style="15" customWidth="1"/>
    <col min="5388" max="5632" width="10" style="15"/>
    <col min="5633" max="5633" width="2.5703125" style="15" customWidth="1"/>
    <col min="5634" max="5634" width="7.28515625" style="15" customWidth="1"/>
    <col min="5635" max="5635" width="23.5703125" style="15" customWidth="1"/>
    <col min="5636" max="5636" width="9.7109375" style="15" customWidth="1"/>
    <col min="5637" max="5637" width="0" style="15" hidden="1" customWidth="1"/>
    <col min="5638" max="5638" width="4.7109375" style="15" customWidth="1"/>
    <col min="5639" max="5639" width="14.42578125" style="15" customWidth="1"/>
    <col min="5640" max="5640" width="11.28515625" style="15" customWidth="1"/>
    <col min="5641" max="5641" width="10.28515625" style="15" customWidth="1"/>
    <col min="5642" max="5642" width="13" style="15" customWidth="1"/>
    <col min="5643" max="5643" width="8.28515625" style="15" customWidth="1"/>
    <col min="5644" max="5888" width="10" style="15"/>
    <col min="5889" max="5889" width="2.5703125" style="15" customWidth="1"/>
    <col min="5890" max="5890" width="7.28515625" style="15" customWidth="1"/>
    <col min="5891" max="5891" width="23.5703125" style="15" customWidth="1"/>
    <col min="5892" max="5892" width="9.7109375" style="15" customWidth="1"/>
    <col min="5893" max="5893" width="0" style="15" hidden="1" customWidth="1"/>
    <col min="5894" max="5894" width="4.7109375" style="15" customWidth="1"/>
    <col min="5895" max="5895" width="14.42578125" style="15" customWidth="1"/>
    <col min="5896" max="5896" width="11.28515625" style="15" customWidth="1"/>
    <col min="5897" max="5897" width="10.28515625" style="15" customWidth="1"/>
    <col min="5898" max="5898" width="13" style="15" customWidth="1"/>
    <col min="5899" max="5899" width="8.28515625" style="15" customWidth="1"/>
    <col min="5900" max="6144" width="10" style="15"/>
    <col min="6145" max="6145" width="2.5703125" style="15" customWidth="1"/>
    <col min="6146" max="6146" width="7.28515625" style="15" customWidth="1"/>
    <col min="6147" max="6147" width="23.5703125" style="15" customWidth="1"/>
    <col min="6148" max="6148" width="9.7109375" style="15" customWidth="1"/>
    <col min="6149" max="6149" width="0" style="15" hidden="1" customWidth="1"/>
    <col min="6150" max="6150" width="4.7109375" style="15" customWidth="1"/>
    <col min="6151" max="6151" width="14.42578125" style="15" customWidth="1"/>
    <col min="6152" max="6152" width="11.28515625" style="15" customWidth="1"/>
    <col min="6153" max="6153" width="10.28515625" style="15" customWidth="1"/>
    <col min="6154" max="6154" width="13" style="15" customWidth="1"/>
    <col min="6155" max="6155" width="8.28515625" style="15" customWidth="1"/>
    <col min="6156" max="6400" width="10" style="15"/>
    <col min="6401" max="6401" width="2.5703125" style="15" customWidth="1"/>
    <col min="6402" max="6402" width="7.28515625" style="15" customWidth="1"/>
    <col min="6403" max="6403" width="23.5703125" style="15" customWidth="1"/>
    <col min="6404" max="6404" width="9.7109375" style="15" customWidth="1"/>
    <col min="6405" max="6405" width="0" style="15" hidden="1" customWidth="1"/>
    <col min="6406" max="6406" width="4.7109375" style="15" customWidth="1"/>
    <col min="6407" max="6407" width="14.42578125" style="15" customWidth="1"/>
    <col min="6408" max="6408" width="11.28515625" style="15" customWidth="1"/>
    <col min="6409" max="6409" width="10.28515625" style="15" customWidth="1"/>
    <col min="6410" max="6410" width="13" style="15" customWidth="1"/>
    <col min="6411" max="6411" width="8.28515625" style="15" customWidth="1"/>
    <col min="6412" max="6656" width="10" style="15"/>
    <col min="6657" max="6657" width="2.5703125" style="15" customWidth="1"/>
    <col min="6658" max="6658" width="7.28515625" style="15" customWidth="1"/>
    <col min="6659" max="6659" width="23.5703125" style="15" customWidth="1"/>
    <col min="6660" max="6660" width="9.7109375" style="15" customWidth="1"/>
    <col min="6661" max="6661" width="0" style="15" hidden="1" customWidth="1"/>
    <col min="6662" max="6662" width="4.7109375" style="15" customWidth="1"/>
    <col min="6663" max="6663" width="14.42578125" style="15" customWidth="1"/>
    <col min="6664" max="6664" width="11.28515625" style="15" customWidth="1"/>
    <col min="6665" max="6665" width="10.28515625" style="15" customWidth="1"/>
    <col min="6666" max="6666" width="13" style="15" customWidth="1"/>
    <col min="6667" max="6667" width="8.28515625" style="15" customWidth="1"/>
    <col min="6668" max="6912" width="10" style="15"/>
    <col min="6913" max="6913" width="2.5703125" style="15" customWidth="1"/>
    <col min="6914" max="6914" width="7.28515625" style="15" customWidth="1"/>
    <col min="6915" max="6915" width="23.5703125" style="15" customWidth="1"/>
    <col min="6916" max="6916" width="9.7109375" style="15" customWidth="1"/>
    <col min="6917" max="6917" width="0" style="15" hidden="1" customWidth="1"/>
    <col min="6918" max="6918" width="4.7109375" style="15" customWidth="1"/>
    <col min="6919" max="6919" width="14.42578125" style="15" customWidth="1"/>
    <col min="6920" max="6920" width="11.28515625" style="15" customWidth="1"/>
    <col min="6921" max="6921" width="10.28515625" style="15" customWidth="1"/>
    <col min="6922" max="6922" width="13" style="15" customWidth="1"/>
    <col min="6923" max="6923" width="8.28515625" style="15" customWidth="1"/>
    <col min="6924" max="7168" width="10" style="15"/>
    <col min="7169" max="7169" width="2.5703125" style="15" customWidth="1"/>
    <col min="7170" max="7170" width="7.28515625" style="15" customWidth="1"/>
    <col min="7171" max="7171" width="23.5703125" style="15" customWidth="1"/>
    <col min="7172" max="7172" width="9.7109375" style="15" customWidth="1"/>
    <col min="7173" max="7173" width="0" style="15" hidden="1" customWidth="1"/>
    <col min="7174" max="7174" width="4.7109375" style="15" customWidth="1"/>
    <col min="7175" max="7175" width="14.42578125" style="15" customWidth="1"/>
    <col min="7176" max="7176" width="11.28515625" style="15" customWidth="1"/>
    <col min="7177" max="7177" width="10.28515625" style="15" customWidth="1"/>
    <col min="7178" max="7178" width="13" style="15" customWidth="1"/>
    <col min="7179" max="7179" width="8.28515625" style="15" customWidth="1"/>
    <col min="7180" max="7424" width="10" style="15"/>
    <col min="7425" max="7425" width="2.5703125" style="15" customWidth="1"/>
    <col min="7426" max="7426" width="7.28515625" style="15" customWidth="1"/>
    <col min="7427" max="7427" width="23.5703125" style="15" customWidth="1"/>
    <col min="7428" max="7428" width="9.7109375" style="15" customWidth="1"/>
    <col min="7429" max="7429" width="0" style="15" hidden="1" customWidth="1"/>
    <col min="7430" max="7430" width="4.7109375" style="15" customWidth="1"/>
    <col min="7431" max="7431" width="14.42578125" style="15" customWidth="1"/>
    <col min="7432" max="7432" width="11.28515625" style="15" customWidth="1"/>
    <col min="7433" max="7433" width="10.28515625" style="15" customWidth="1"/>
    <col min="7434" max="7434" width="13" style="15" customWidth="1"/>
    <col min="7435" max="7435" width="8.28515625" style="15" customWidth="1"/>
    <col min="7436" max="7680" width="10" style="15"/>
    <col min="7681" max="7681" width="2.5703125" style="15" customWidth="1"/>
    <col min="7682" max="7682" width="7.28515625" style="15" customWidth="1"/>
    <col min="7683" max="7683" width="23.5703125" style="15" customWidth="1"/>
    <col min="7684" max="7684" width="9.7109375" style="15" customWidth="1"/>
    <col min="7685" max="7685" width="0" style="15" hidden="1" customWidth="1"/>
    <col min="7686" max="7686" width="4.7109375" style="15" customWidth="1"/>
    <col min="7687" max="7687" width="14.42578125" style="15" customWidth="1"/>
    <col min="7688" max="7688" width="11.28515625" style="15" customWidth="1"/>
    <col min="7689" max="7689" width="10.28515625" style="15" customWidth="1"/>
    <col min="7690" max="7690" width="13" style="15" customWidth="1"/>
    <col min="7691" max="7691" width="8.28515625" style="15" customWidth="1"/>
    <col min="7692" max="7936" width="10" style="15"/>
    <col min="7937" max="7937" width="2.5703125" style="15" customWidth="1"/>
    <col min="7938" max="7938" width="7.28515625" style="15" customWidth="1"/>
    <col min="7939" max="7939" width="23.5703125" style="15" customWidth="1"/>
    <col min="7940" max="7940" width="9.7109375" style="15" customWidth="1"/>
    <col min="7941" max="7941" width="0" style="15" hidden="1" customWidth="1"/>
    <col min="7942" max="7942" width="4.7109375" style="15" customWidth="1"/>
    <col min="7943" max="7943" width="14.42578125" style="15" customWidth="1"/>
    <col min="7944" max="7944" width="11.28515625" style="15" customWidth="1"/>
    <col min="7945" max="7945" width="10.28515625" style="15" customWidth="1"/>
    <col min="7946" max="7946" width="13" style="15" customWidth="1"/>
    <col min="7947" max="7947" width="8.28515625" style="15" customWidth="1"/>
    <col min="7948" max="8192" width="10" style="15"/>
    <col min="8193" max="8193" width="2.5703125" style="15" customWidth="1"/>
    <col min="8194" max="8194" width="7.28515625" style="15" customWidth="1"/>
    <col min="8195" max="8195" width="23.5703125" style="15" customWidth="1"/>
    <col min="8196" max="8196" width="9.7109375" style="15" customWidth="1"/>
    <col min="8197" max="8197" width="0" style="15" hidden="1" customWidth="1"/>
    <col min="8198" max="8198" width="4.7109375" style="15" customWidth="1"/>
    <col min="8199" max="8199" width="14.42578125" style="15" customWidth="1"/>
    <col min="8200" max="8200" width="11.28515625" style="15" customWidth="1"/>
    <col min="8201" max="8201" width="10.28515625" style="15" customWidth="1"/>
    <col min="8202" max="8202" width="13" style="15" customWidth="1"/>
    <col min="8203" max="8203" width="8.28515625" style="15" customWidth="1"/>
    <col min="8204" max="8448" width="10" style="15"/>
    <col min="8449" max="8449" width="2.5703125" style="15" customWidth="1"/>
    <col min="8450" max="8450" width="7.28515625" style="15" customWidth="1"/>
    <col min="8451" max="8451" width="23.5703125" style="15" customWidth="1"/>
    <col min="8452" max="8452" width="9.7109375" style="15" customWidth="1"/>
    <col min="8453" max="8453" width="0" style="15" hidden="1" customWidth="1"/>
    <col min="8454" max="8454" width="4.7109375" style="15" customWidth="1"/>
    <col min="8455" max="8455" width="14.42578125" style="15" customWidth="1"/>
    <col min="8456" max="8456" width="11.28515625" style="15" customWidth="1"/>
    <col min="8457" max="8457" width="10.28515625" style="15" customWidth="1"/>
    <col min="8458" max="8458" width="13" style="15" customWidth="1"/>
    <col min="8459" max="8459" width="8.28515625" style="15" customWidth="1"/>
    <col min="8460" max="8704" width="10" style="15"/>
    <col min="8705" max="8705" width="2.5703125" style="15" customWidth="1"/>
    <col min="8706" max="8706" width="7.28515625" style="15" customWidth="1"/>
    <col min="8707" max="8707" width="23.5703125" style="15" customWidth="1"/>
    <col min="8708" max="8708" width="9.7109375" style="15" customWidth="1"/>
    <col min="8709" max="8709" width="0" style="15" hidden="1" customWidth="1"/>
    <col min="8710" max="8710" width="4.7109375" style="15" customWidth="1"/>
    <col min="8711" max="8711" width="14.42578125" style="15" customWidth="1"/>
    <col min="8712" max="8712" width="11.28515625" style="15" customWidth="1"/>
    <col min="8713" max="8713" width="10.28515625" style="15" customWidth="1"/>
    <col min="8714" max="8714" width="13" style="15" customWidth="1"/>
    <col min="8715" max="8715" width="8.28515625" style="15" customWidth="1"/>
    <col min="8716" max="8960" width="10" style="15"/>
    <col min="8961" max="8961" width="2.5703125" style="15" customWidth="1"/>
    <col min="8962" max="8962" width="7.28515625" style="15" customWidth="1"/>
    <col min="8963" max="8963" width="23.5703125" style="15" customWidth="1"/>
    <col min="8964" max="8964" width="9.7109375" style="15" customWidth="1"/>
    <col min="8965" max="8965" width="0" style="15" hidden="1" customWidth="1"/>
    <col min="8966" max="8966" width="4.7109375" style="15" customWidth="1"/>
    <col min="8967" max="8967" width="14.42578125" style="15" customWidth="1"/>
    <col min="8968" max="8968" width="11.28515625" style="15" customWidth="1"/>
    <col min="8969" max="8969" width="10.28515625" style="15" customWidth="1"/>
    <col min="8970" max="8970" width="13" style="15" customWidth="1"/>
    <col min="8971" max="8971" width="8.28515625" style="15" customWidth="1"/>
    <col min="8972" max="9216" width="10" style="15"/>
    <col min="9217" max="9217" width="2.5703125" style="15" customWidth="1"/>
    <col min="9218" max="9218" width="7.28515625" style="15" customWidth="1"/>
    <col min="9219" max="9219" width="23.5703125" style="15" customWidth="1"/>
    <col min="9220" max="9220" width="9.7109375" style="15" customWidth="1"/>
    <col min="9221" max="9221" width="0" style="15" hidden="1" customWidth="1"/>
    <col min="9222" max="9222" width="4.7109375" style="15" customWidth="1"/>
    <col min="9223" max="9223" width="14.42578125" style="15" customWidth="1"/>
    <col min="9224" max="9224" width="11.28515625" style="15" customWidth="1"/>
    <col min="9225" max="9225" width="10.28515625" style="15" customWidth="1"/>
    <col min="9226" max="9226" width="13" style="15" customWidth="1"/>
    <col min="9227" max="9227" width="8.28515625" style="15" customWidth="1"/>
    <col min="9228" max="9472" width="10" style="15"/>
    <col min="9473" max="9473" width="2.5703125" style="15" customWidth="1"/>
    <col min="9474" max="9474" width="7.28515625" style="15" customWidth="1"/>
    <col min="9475" max="9475" width="23.5703125" style="15" customWidth="1"/>
    <col min="9476" max="9476" width="9.7109375" style="15" customWidth="1"/>
    <col min="9477" max="9477" width="0" style="15" hidden="1" customWidth="1"/>
    <col min="9478" max="9478" width="4.7109375" style="15" customWidth="1"/>
    <col min="9479" max="9479" width="14.42578125" style="15" customWidth="1"/>
    <col min="9480" max="9480" width="11.28515625" style="15" customWidth="1"/>
    <col min="9481" max="9481" width="10.28515625" style="15" customWidth="1"/>
    <col min="9482" max="9482" width="13" style="15" customWidth="1"/>
    <col min="9483" max="9483" width="8.28515625" style="15" customWidth="1"/>
    <col min="9484" max="9728" width="10" style="15"/>
    <col min="9729" max="9729" width="2.5703125" style="15" customWidth="1"/>
    <col min="9730" max="9730" width="7.28515625" style="15" customWidth="1"/>
    <col min="9731" max="9731" width="23.5703125" style="15" customWidth="1"/>
    <col min="9732" max="9732" width="9.7109375" style="15" customWidth="1"/>
    <col min="9733" max="9733" width="0" style="15" hidden="1" customWidth="1"/>
    <col min="9734" max="9734" width="4.7109375" style="15" customWidth="1"/>
    <col min="9735" max="9735" width="14.42578125" style="15" customWidth="1"/>
    <col min="9736" max="9736" width="11.28515625" style="15" customWidth="1"/>
    <col min="9737" max="9737" width="10.28515625" style="15" customWidth="1"/>
    <col min="9738" max="9738" width="13" style="15" customWidth="1"/>
    <col min="9739" max="9739" width="8.28515625" style="15" customWidth="1"/>
    <col min="9740" max="9984" width="10" style="15"/>
    <col min="9985" max="9985" width="2.5703125" style="15" customWidth="1"/>
    <col min="9986" max="9986" width="7.28515625" style="15" customWidth="1"/>
    <col min="9987" max="9987" width="23.5703125" style="15" customWidth="1"/>
    <col min="9988" max="9988" width="9.7109375" style="15" customWidth="1"/>
    <col min="9989" max="9989" width="0" style="15" hidden="1" customWidth="1"/>
    <col min="9990" max="9990" width="4.7109375" style="15" customWidth="1"/>
    <col min="9991" max="9991" width="14.42578125" style="15" customWidth="1"/>
    <col min="9992" max="9992" width="11.28515625" style="15" customWidth="1"/>
    <col min="9993" max="9993" width="10.28515625" style="15" customWidth="1"/>
    <col min="9994" max="9994" width="13" style="15" customWidth="1"/>
    <col min="9995" max="9995" width="8.28515625" style="15" customWidth="1"/>
    <col min="9996" max="10240" width="10" style="15"/>
    <col min="10241" max="10241" width="2.5703125" style="15" customWidth="1"/>
    <col min="10242" max="10242" width="7.28515625" style="15" customWidth="1"/>
    <col min="10243" max="10243" width="23.5703125" style="15" customWidth="1"/>
    <col min="10244" max="10244" width="9.7109375" style="15" customWidth="1"/>
    <col min="10245" max="10245" width="0" style="15" hidden="1" customWidth="1"/>
    <col min="10246" max="10246" width="4.7109375" style="15" customWidth="1"/>
    <col min="10247" max="10247" width="14.42578125" style="15" customWidth="1"/>
    <col min="10248" max="10248" width="11.28515625" style="15" customWidth="1"/>
    <col min="10249" max="10249" width="10.28515625" style="15" customWidth="1"/>
    <col min="10250" max="10250" width="13" style="15" customWidth="1"/>
    <col min="10251" max="10251" width="8.28515625" style="15" customWidth="1"/>
    <col min="10252" max="10496" width="10" style="15"/>
    <col min="10497" max="10497" width="2.5703125" style="15" customWidth="1"/>
    <col min="10498" max="10498" width="7.28515625" style="15" customWidth="1"/>
    <col min="10499" max="10499" width="23.5703125" style="15" customWidth="1"/>
    <col min="10500" max="10500" width="9.7109375" style="15" customWidth="1"/>
    <col min="10501" max="10501" width="0" style="15" hidden="1" customWidth="1"/>
    <col min="10502" max="10502" width="4.7109375" style="15" customWidth="1"/>
    <col min="10503" max="10503" width="14.42578125" style="15" customWidth="1"/>
    <col min="10504" max="10504" width="11.28515625" style="15" customWidth="1"/>
    <col min="10505" max="10505" width="10.28515625" style="15" customWidth="1"/>
    <col min="10506" max="10506" width="13" style="15" customWidth="1"/>
    <col min="10507" max="10507" width="8.28515625" style="15" customWidth="1"/>
    <col min="10508" max="10752" width="10" style="15"/>
    <col min="10753" max="10753" width="2.5703125" style="15" customWidth="1"/>
    <col min="10754" max="10754" width="7.28515625" style="15" customWidth="1"/>
    <col min="10755" max="10755" width="23.5703125" style="15" customWidth="1"/>
    <col min="10756" max="10756" width="9.7109375" style="15" customWidth="1"/>
    <col min="10757" max="10757" width="0" style="15" hidden="1" customWidth="1"/>
    <col min="10758" max="10758" width="4.7109375" style="15" customWidth="1"/>
    <col min="10759" max="10759" width="14.42578125" style="15" customWidth="1"/>
    <col min="10760" max="10760" width="11.28515625" style="15" customWidth="1"/>
    <col min="10761" max="10761" width="10.28515625" style="15" customWidth="1"/>
    <col min="10762" max="10762" width="13" style="15" customWidth="1"/>
    <col min="10763" max="10763" width="8.28515625" style="15" customWidth="1"/>
    <col min="10764" max="11008" width="10" style="15"/>
    <col min="11009" max="11009" width="2.5703125" style="15" customWidth="1"/>
    <col min="11010" max="11010" width="7.28515625" style="15" customWidth="1"/>
    <col min="11011" max="11011" width="23.5703125" style="15" customWidth="1"/>
    <col min="11012" max="11012" width="9.7109375" style="15" customWidth="1"/>
    <col min="11013" max="11013" width="0" style="15" hidden="1" customWidth="1"/>
    <col min="11014" max="11014" width="4.7109375" style="15" customWidth="1"/>
    <col min="11015" max="11015" width="14.42578125" style="15" customWidth="1"/>
    <col min="11016" max="11016" width="11.28515625" style="15" customWidth="1"/>
    <col min="11017" max="11017" width="10.28515625" style="15" customWidth="1"/>
    <col min="11018" max="11018" width="13" style="15" customWidth="1"/>
    <col min="11019" max="11019" width="8.28515625" style="15" customWidth="1"/>
    <col min="11020" max="11264" width="10" style="15"/>
    <col min="11265" max="11265" width="2.5703125" style="15" customWidth="1"/>
    <col min="11266" max="11266" width="7.28515625" style="15" customWidth="1"/>
    <col min="11267" max="11267" width="23.5703125" style="15" customWidth="1"/>
    <col min="11268" max="11268" width="9.7109375" style="15" customWidth="1"/>
    <col min="11269" max="11269" width="0" style="15" hidden="1" customWidth="1"/>
    <col min="11270" max="11270" width="4.7109375" style="15" customWidth="1"/>
    <col min="11271" max="11271" width="14.42578125" style="15" customWidth="1"/>
    <col min="11272" max="11272" width="11.28515625" style="15" customWidth="1"/>
    <col min="11273" max="11273" width="10.28515625" style="15" customWidth="1"/>
    <col min="11274" max="11274" width="13" style="15" customWidth="1"/>
    <col min="11275" max="11275" width="8.28515625" style="15" customWidth="1"/>
    <col min="11276" max="11520" width="10" style="15"/>
    <col min="11521" max="11521" width="2.5703125" style="15" customWidth="1"/>
    <col min="11522" max="11522" width="7.28515625" style="15" customWidth="1"/>
    <col min="11523" max="11523" width="23.5703125" style="15" customWidth="1"/>
    <col min="11524" max="11524" width="9.7109375" style="15" customWidth="1"/>
    <col min="11525" max="11525" width="0" style="15" hidden="1" customWidth="1"/>
    <col min="11526" max="11526" width="4.7109375" style="15" customWidth="1"/>
    <col min="11527" max="11527" width="14.42578125" style="15" customWidth="1"/>
    <col min="11528" max="11528" width="11.28515625" style="15" customWidth="1"/>
    <col min="11529" max="11529" width="10.28515625" style="15" customWidth="1"/>
    <col min="11530" max="11530" width="13" style="15" customWidth="1"/>
    <col min="11531" max="11531" width="8.28515625" style="15" customWidth="1"/>
    <col min="11532" max="11776" width="10" style="15"/>
    <col min="11777" max="11777" width="2.5703125" style="15" customWidth="1"/>
    <col min="11778" max="11778" width="7.28515625" style="15" customWidth="1"/>
    <col min="11779" max="11779" width="23.5703125" style="15" customWidth="1"/>
    <col min="11780" max="11780" width="9.7109375" style="15" customWidth="1"/>
    <col min="11781" max="11781" width="0" style="15" hidden="1" customWidth="1"/>
    <col min="11782" max="11782" width="4.7109375" style="15" customWidth="1"/>
    <col min="11783" max="11783" width="14.42578125" style="15" customWidth="1"/>
    <col min="11784" max="11784" width="11.28515625" style="15" customWidth="1"/>
    <col min="11785" max="11785" width="10.28515625" style="15" customWidth="1"/>
    <col min="11786" max="11786" width="13" style="15" customWidth="1"/>
    <col min="11787" max="11787" width="8.28515625" style="15" customWidth="1"/>
    <col min="11788" max="12032" width="10" style="15"/>
    <col min="12033" max="12033" width="2.5703125" style="15" customWidth="1"/>
    <col min="12034" max="12034" width="7.28515625" style="15" customWidth="1"/>
    <col min="12035" max="12035" width="23.5703125" style="15" customWidth="1"/>
    <col min="12036" max="12036" width="9.7109375" style="15" customWidth="1"/>
    <col min="12037" max="12037" width="0" style="15" hidden="1" customWidth="1"/>
    <col min="12038" max="12038" width="4.7109375" style="15" customWidth="1"/>
    <col min="12039" max="12039" width="14.42578125" style="15" customWidth="1"/>
    <col min="12040" max="12040" width="11.28515625" style="15" customWidth="1"/>
    <col min="12041" max="12041" width="10.28515625" style="15" customWidth="1"/>
    <col min="12042" max="12042" width="13" style="15" customWidth="1"/>
    <col min="12043" max="12043" width="8.28515625" style="15" customWidth="1"/>
    <col min="12044" max="12288" width="10" style="15"/>
    <col min="12289" max="12289" width="2.5703125" style="15" customWidth="1"/>
    <col min="12290" max="12290" width="7.28515625" style="15" customWidth="1"/>
    <col min="12291" max="12291" width="23.5703125" style="15" customWidth="1"/>
    <col min="12292" max="12292" width="9.7109375" style="15" customWidth="1"/>
    <col min="12293" max="12293" width="0" style="15" hidden="1" customWidth="1"/>
    <col min="12294" max="12294" width="4.7109375" style="15" customWidth="1"/>
    <col min="12295" max="12295" width="14.42578125" style="15" customWidth="1"/>
    <col min="12296" max="12296" width="11.28515625" style="15" customWidth="1"/>
    <col min="12297" max="12297" width="10.28515625" style="15" customWidth="1"/>
    <col min="12298" max="12298" width="13" style="15" customWidth="1"/>
    <col min="12299" max="12299" width="8.28515625" style="15" customWidth="1"/>
    <col min="12300" max="12544" width="10" style="15"/>
    <col min="12545" max="12545" width="2.5703125" style="15" customWidth="1"/>
    <col min="12546" max="12546" width="7.28515625" style="15" customWidth="1"/>
    <col min="12547" max="12547" width="23.5703125" style="15" customWidth="1"/>
    <col min="12548" max="12548" width="9.7109375" style="15" customWidth="1"/>
    <col min="12549" max="12549" width="0" style="15" hidden="1" customWidth="1"/>
    <col min="12550" max="12550" width="4.7109375" style="15" customWidth="1"/>
    <col min="12551" max="12551" width="14.42578125" style="15" customWidth="1"/>
    <col min="12552" max="12552" width="11.28515625" style="15" customWidth="1"/>
    <col min="12553" max="12553" width="10.28515625" style="15" customWidth="1"/>
    <col min="12554" max="12554" width="13" style="15" customWidth="1"/>
    <col min="12555" max="12555" width="8.28515625" style="15" customWidth="1"/>
    <col min="12556" max="12800" width="10" style="15"/>
    <col min="12801" max="12801" width="2.5703125" style="15" customWidth="1"/>
    <col min="12802" max="12802" width="7.28515625" style="15" customWidth="1"/>
    <col min="12803" max="12803" width="23.5703125" style="15" customWidth="1"/>
    <col min="12804" max="12804" width="9.7109375" style="15" customWidth="1"/>
    <col min="12805" max="12805" width="0" style="15" hidden="1" customWidth="1"/>
    <col min="12806" max="12806" width="4.7109375" style="15" customWidth="1"/>
    <col min="12807" max="12807" width="14.42578125" style="15" customWidth="1"/>
    <col min="12808" max="12808" width="11.28515625" style="15" customWidth="1"/>
    <col min="12809" max="12809" width="10.28515625" style="15" customWidth="1"/>
    <col min="12810" max="12810" width="13" style="15" customWidth="1"/>
    <col min="12811" max="12811" width="8.28515625" style="15" customWidth="1"/>
    <col min="12812" max="13056" width="10" style="15"/>
    <col min="13057" max="13057" width="2.5703125" style="15" customWidth="1"/>
    <col min="13058" max="13058" width="7.28515625" style="15" customWidth="1"/>
    <col min="13059" max="13059" width="23.5703125" style="15" customWidth="1"/>
    <col min="13060" max="13060" width="9.7109375" style="15" customWidth="1"/>
    <col min="13061" max="13061" width="0" style="15" hidden="1" customWidth="1"/>
    <col min="13062" max="13062" width="4.7109375" style="15" customWidth="1"/>
    <col min="13063" max="13063" width="14.42578125" style="15" customWidth="1"/>
    <col min="13064" max="13064" width="11.28515625" style="15" customWidth="1"/>
    <col min="13065" max="13065" width="10.28515625" style="15" customWidth="1"/>
    <col min="13066" max="13066" width="13" style="15" customWidth="1"/>
    <col min="13067" max="13067" width="8.28515625" style="15" customWidth="1"/>
    <col min="13068" max="13312" width="10" style="15"/>
    <col min="13313" max="13313" width="2.5703125" style="15" customWidth="1"/>
    <col min="13314" max="13314" width="7.28515625" style="15" customWidth="1"/>
    <col min="13315" max="13315" width="23.5703125" style="15" customWidth="1"/>
    <col min="13316" max="13316" width="9.7109375" style="15" customWidth="1"/>
    <col min="13317" max="13317" width="0" style="15" hidden="1" customWidth="1"/>
    <col min="13318" max="13318" width="4.7109375" style="15" customWidth="1"/>
    <col min="13319" max="13319" width="14.42578125" style="15" customWidth="1"/>
    <col min="13320" max="13320" width="11.28515625" style="15" customWidth="1"/>
    <col min="13321" max="13321" width="10.28515625" style="15" customWidth="1"/>
    <col min="13322" max="13322" width="13" style="15" customWidth="1"/>
    <col min="13323" max="13323" width="8.28515625" style="15" customWidth="1"/>
    <col min="13324" max="13568" width="10" style="15"/>
    <col min="13569" max="13569" width="2.5703125" style="15" customWidth="1"/>
    <col min="13570" max="13570" width="7.28515625" style="15" customWidth="1"/>
    <col min="13571" max="13571" width="23.5703125" style="15" customWidth="1"/>
    <col min="13572" max="13572" width="9.7109375" style="15" customWidth="1"/>
    <col min="13573" max="13573" width="0" style="15" hidden="1" customWidth="1"/>
    <col min="13574" max="13574" width="4.7109375" style="15" customWidth="1"/>
    <col min="13575" max="13575" width="14.42578125" style="15" customWidth="1"/>
    <col min="13576" max="13576" width="11.28515625" style="15" customWidth="1"/>
    <col min="13577" max="13577" width="10.28515625" style="15" customWidth="1"/>
    <col min="13578" max="13578" width="13" style="15" customWidth="1"/>
    <col min="13579" max="13579" width="8.28515625" style="15" customWidth="1"/>
    <col min="13580" max="13824" width="10" style="15"/>
    <col min="13825" max="13825" width="2.5703125" style="15" customWidth="1"/>
    <col min="13826" max="13826" width="7.28515625" style="15" customWidth="1"/>
    <col min="13827" max="13827" width="23.5703125" style="15" customWidth="1"/>
    <col min="13828" max="13828" width="9.7109375" style="15" customWidth="1"/>
    <col min="13829" max="13829" width="0" style="15" hidden="1" customWidth="1"/>
    <col min="13830" max="13830" width="4.7109375" style="15" customWidth="1"/>
    <col min="13831" max="13831" width="14.42578125" style="15" customWidth="1"/>
    <col min="13832" max="13832" width="11.28515625" style="15" customWidth="1"/>
    <col min="13833" max="13833" width="10.28515625" style="15" customWidth="1"/>
    <col min="13834" max="13834" width="13" style="15" customWidth="1"/>
    <col min="13835" max="13835" width="8.28515625" style="15" customWidth="1"/>
    <col min="13836" max="14080" width="10" style="15"/>
    <col min="14081" max="14081" width="2.5703125" style="15" customWidth="1"/>
    <col min="14082" max="14082" width="7.28515625" style="15" customWidth="1"/>
    <col min="14083" max="14083" width="23.5703125" style="15" customWidth="1"/>
    <col min="14084" max="14084" width="9.7109375" style="15" customWidth="1"/>
    <col min="14085" max="14085" width="0" style="15" hidden="1" customWidth="1"/>
    <col min="14086" max="14086" width="4.7109375" style="15" customWidth="1"/>
    <col min="14087" max="14087" width="14.42578125" style="15" customWidth="1"/>
    <col min="14088" max="14088" width="11.28515625" style="15" customWidth="1"/>
    <col min="14089" max="14089" width="10.28515625" style="15" customWidth="1"/>
    <col min="14090" max="14090" width="13" style="15" customWidth="1"/>
    <col min="14091" max="14091" width="8.28515625" style="15" customWidth="1"/>
    <col min="14092" max="14336" width="10" style="15"/>
    <col min="14337" max="14337" width="2.5703125" style="15" customWidth="1"/>
    <col min="14338" max="14338" width="7.28515625" style="15" customWidth="1"/>
    <col min="14339" max="14339" width="23.5703125" style="15" customWidth="1"/>
    <col min="14340" max="14340" width="9.7109375" style="15" customWidth="1"/>
    <col min="14341" max="14341" width="0" style="15" hidden="1" customWidth="1"/>
    <col min="14342" max="14342" width="4.7109375" style="15" customWidth="1"/>
    <col min="14343" max="14343" width="14.42578125" style="15" customWidth="1"/>
    <col min="14344" max="14344" width="11.28515625" style="15" customWidth="1"/>
    <col min="14345" max="14345" width="10.28515625" style="15" customWidth="1"/>
    <col min="14346" max="14346" width="13" style="15" customWidth="1"/>
    <col min="14347" max="14347" width="8.28515625" style="15" customWidth="1"/>
    <col min="14348" max="14592" width="10" style="15"/>
    <col min="14593" max="14593" width="2.5703125" style="15" customWidth="1"/>
    <col min="14594" max="14594" width="7.28515625" style="15" customWidth="1"/>
    <col min="14595" max="14595" width="23.5703125" style="15" customWidth="1"/>
    <col min="14596" max="14596" width="9.7109375" style="15" customWidth="1"/>
    <col min="14597" max="14597" width="0" style="15" hidden="1" customWidth="1"/>
    <col min="14598" max="14598" width="4.7109375" style="15" customWidth="1"/>
    <col min="14599" max="14599" width="14.42578125" style="15" customWidth="1"/>
    <col min="14600" max="14600" width="11.28515625" style="15" customWidth="1"/>
    <col min="14601" max="14601" width="10.28515625" style="15" customWidth="1"/>
    <col min="14602" max="14602" width="13" style="15" customWidth="1"/>
    <col min="14603" max="14603" width="8.28515625" style="15" customWidth="1"/>
    <col min="14604" max="14848" width="10" style="15"/>
    <col min="14849" max="14849" width="2.5703125" style="15" customWidth="1"/>
    <col min="14850" max="14850" width="7.28515625" style="15" customWidth="1"/>
    <col min="14851" max="14851" width="23.5703125" style="15" customWidth="1"/>
    <col min="14852" max="14852" width="9.7109375" style="15" customWidth="1"/>
    <col min="14853" max="14853" width="0" style="15" hidden="1" customWidth="1"/>
    <col min="14854" max="14854" width="4.7109375" style="15" customWidth="1"/>
    <col min="14855" max="14855" width="14.42578125" style="15" customWidth="1"/>
    <col min="14856" max="14856" width="11.28515625" style="15" customWidth="1"/>
    <col min="14857" max="14857" width="10.28515625" style="15" customWidth="1"/>
    <col min="14858" max="14858" width="13" style="15" customWidth="1"/>
    <col min="14859" max="14859" width="8.28515625" style="15" customWidth="1"/>
    <col min="14860" max="15104" width="10" style="15"/>
    <col min="15105" max="15105" width="2.5703125" style="15" customWidth="1"/>
    <col min="15106" max="15106" width="7.28515625" style="15" customWidth="1"/>
    <col min="15107" max="15107" width="23.5703125" style="15" customWidth="1"/>
    <col min="15108" max="15108" width="9.7109375" style="15" customWidth="1"/>
    <col min="15109" max="15109" width="0" style="15" hidden="1" customWidth="1"/>
    <col min="15110" max="15110" width="4.7109375" style="15" customWidth="1"/>
    <col min="15111" max="15111" width="14.42578125" style="15" customWidth="1"/>
    <col min="15112" max="15112" width="11.28515625" style="15" customWidth="1"/>
    <col min="15113" max="15113" width="10.28515625" style="15" customWidth="1"/>
    <col min="15114" max="15114" width="13" style="15" customWidth="1"/>
    <col min="15115" max="15115" width="8.28515625" style="15" customWidth="1"/>
    <col min="15116" max="15360" width="10" style="15"/>
    <col min="15361" max="15361" width="2.5703125" style="15" customWidth="1"/>
    <col min="15362" max="15362" width="7.28515625" style="15" customWidth="1"/>
    <col min="15363" max="15363" width="23.5703125" style="15" customWidth="1"/>
    <col min="15364" max="15364" width="9.7109375" style="15" customWidth="1"/>
    <col min="15365" max="15365" width="0" style="15" hidden="1" customWidth="1"/>
    <col min="15366" max="15366" width="4.7109375" style="15" customWidth="1"/>
    <col min="15367" max="15367" width="14.42578125" style="15" customWidth="1"/>
    <col min="15368" max="15368" width="11.28515625" style="15" customWidth="1"/>
    <col min="15369" max="15369" width="10.28515625" style="15" customWidth="1"/>
    <col min="15370" max="15370" width="13" style="15" customWidth="1"/>
    <col min="15371" max="15371" width="8.28515625" style="15" customWidth="1"/>
    <col min="15372" max="15616" width="10" style="15"/>
    <col min="15617" max="15617" width="2.5703125" style="15" customWidth="1"/>
    <col min="15618" max="15618" width="7.28515625" style="15" customWidth="1"/>
    <col min="15619" max="15619" width="23.5703125" style="15" customWidth="1"/>
    <col min="15620" max="15620" width="9.7109375" style="15" customWidth="1"/>
    <col min="15621" max="15621" width="0" style="15" hidden="1" customWidth="1"/>
    <col min="15622" max="15622" width="4.7109375" style="15" customWidth="1"/>
    <col min="15623" max="15623" width="14.42578125" style="15" customWidth="1"/>
    <col min="15624" max="15624" width="11.28515625" style="15" customWidth="1"/>
    <col min="15625" max="15625" width="10.28515625" style="15" customWidth="1"/>
    <col min="15626" max="15626" width="13" style="15" customWidth="1"/>
    <col min="15627" max="15627" width="8.28515625" style="15" customWidth="1"/>
    <col min="15628" max="15872" width="10" style="15"/>
    <col min="15873" max="15873" width="2.5703125" style="15" customWidth="1"/>
    <col min="15874" max="15874" width="7.28515625" style="15" customWidth="1"/>
    <col min="15875" max="15875" width="23.5703125" style="15" customWidth="1"/>
    <col min="15876" max="15876" width="9.7109375" style="15" customWidth="1"/>
    <col min="15877" max="15877" width="0" style="15" hidden="1" customWidth="1"/>
    <col min="15878" max="15878" width="4.7109375" style="15" customWidth="1"/>
    <col min="15879" max="15879" width="14.42578125" style="15" customWidth="1"/>
    <col min="15880" max="15880" width="11.28515625" style="15" customWidth="1"/>
    <col min="15881" max="15881" width="10.28515625" style="15" customWidth="1"/>
    <col min="15882" max="15882" width="13" style="15" customWidth="1"/>
    <col min="15883" max="15883" width="8.28515625" style="15" customWidth="1"/>
    <col min="15884" max="16128" width="10" style="15"/>
    <col min="16129" max="16129" width="2.5703125" style="15" customWidth="1"/>
    <col min="16130" max="16130" width="7.28515625" style="15" customWidth="1"/>
    <col min="16131" max="16131" width="23.5703125" style="15" customWidth="1"/>
    <col min="16132" max="16132" width="9.7109375" style="15" customWidth="1"/>
    <col min="16133" max="16133" width="0" style="15" hidden="1" customWidth="1"/>
    <col min="16134" max="16134" width="4.7109375" style="15" customWidth="1"/>
    <col min="16135" max="16135" width="14.42578125" style="15" customWidth="1"/>
    <col min="16136" max="16136" width="11.28515625" style="15" customWidth="1"/>
    <col min="16137" max="16137" width="10.28515625" style="15" customWidth="1"/>
    <col min="16138" max="16138" width="13" style="15" customWidth="1"/>
    <col min="16139" max="16139" width="8.28515625" style="15" customWidth="1"/>
    <col min="16140" max="16384" width="10" style="15"/>
  </cols>
  <sheetData>
    <row r="1" spans="2:22" ht="12" customHeight="1" x14ac:dyDescent="0.2">
      <c r="B1" s="14" t="s">
        <v>119</v>
      </c>
      <c r="D1" s="94"/>
      <c r="E1" s="94"/>
      <c r="F1" s="94"/>
      <c r="G1" s="94"/>
      <c r="H1" s="94"/>
      <c r="I1" s="94"/>
      <c r="J1" s="96" t="s">
        <v>122</v>
      </c>
      <c r="K1" s="7" t="s">
        <v>123</v>
      </c>
    </row>
    <row r="2" spans="2:22" ht="12" customHeight="1" x14ac:dyDescent="0.2">
      <c r="B2" s="14" t="s">
        <v>120</v>
      </c>
      <c r="D2" s="94"/>
      <c r="E2" s="94"/>
      <c r="F2" s="94"/>
      <c r="G2" s="94"/>
      <c r="H2" s="94"/>
      <c r="I2" s="94"/>
      <c r="J2" s="94"/>
      <c r="K2" s="94"/>
    </row>
    <row r="3" spans="2:22" ht="12" customHeight="1" x14ac:dyDescent="0.2">
      <c r="B3" s="2" t="s">
        <v>125</v>
      </c>
      <c r="D3" s="94"/>
      <c r="E3" s="94"/>
      <c r="F3" s="94"/>
      <c r="G3" s="94"/>
      <c r="H3" s="94"/>
      <c r="I3" s="94"/>
      <c r="J3" s="94"/>
      <c r="K3" s="94"/>
    </row>
    <row r="4" spans="2:22" ht="12" customHeight="1" x14ac:dyDescent="0.2">
      <c r="D4" s="94"/>
      <c r="E4" s="94"/>
      <c r="F4" s="94"/>
      <c r="G4" s="94"/>
      <c r="H4" s="94"/>
      <c r="I4" s="94"/>
      <c r="J4" s="94"/>
      <c r="K4" s="94"/>
    </row>
    <row r="5" spans="2:22" ht="12" customHeight="1" x14ac:dyDescent="0.2">
      <c r="D5" s="94"/>
      <c r="E5" s="94"/>
      <c r="F5" s="94"/>
      <c r="G5" s="94"/>
      <c r="H5" s="94"/>
      <c r="I5" s="94"/>
      <c r="J5" s="94"/>
      <c r="K5" s="94"/>
    </row>
    <row r="6" spans="2:22" ht="12" customHeight="1" x14ac:dyDescent="0.2">
      <c r="D6" s="94"/>
      <c r="E6" s="94"/>
      <c r="F6" s="94"/>
      <c r="G6" s="94" t="s">
        <v>0</v>
      </c>
      <c r="H6" s="94"/>
      <c r="I6" s="94"/>
      <c r="J6" s="94" t="s">
        <v>1</v>
      </c>
      <c r="K6" s="94"/>
    </row>
    <row r="7" spans="2:22" ht="12" customHeight="1" x14ac:dyDescent="0.2">
      <c r="D7" s="17" t="s">
        <v>2</v>
      </c>
      <c r="E7" s="17"/>
      <c r="F7" s="17" t="s">
        <v>3</v>
      </c>
      <c r="G7" s="17" t="s">
        <v>4</v>
      </c>
      <c r="H7" s="17" t="s">
        <v>5</v>
      </c>
      <c r="I7" s="17" t="s">
        <v>6</v>
      </c>
      <c r="J7" s="17" t="s">
        <v>7</v>
      </c>
      <c r="K7" s="17" t="s">
        <v>8</v>
      </c>
    </row>
    <row r="8" spans="2:22" ht="12" customHeight="1" x14ac:dyDescent="0.2">
      <c r="B8" s="18" t="s">
        <v>9</v>
      </c>
      <c r="D8" s="94"/>
      <c r="E8" s="94"/>
      <c r="F8" s="94"/>
      <c r="G8" s="94"/>
      <c r="H8" s="94"/>
      <c r="I8" s="94"/>
      <c r="J8" s="8"/>
      <c r="K8" s="94"/>
      <c r="U8" s="19"/>
      <c r="V8" s="19"/>
    </row>
    <row r="9" spans="2:22" ht="12" customHeight="1" x14ac:dyDescent="0.2">
      <c r="B9" s="97" t="s">
        <v>10</v>
      </c>
      <c r="C9" s="98"/>
      <c r="D9" s="99" t="s">
        <v>11</v>
      </c>
      <c r="E9" s="99" t="str">
        <f t="shared" ref="E9:E45" si="0">D9&amp;H9</f>
        <v>108SPCAGE</v>
      </c>
      <c r="F9" s="100" t="s">
        <v>121</v>
      </c>
      <c r="G9" s="101">
        <f>SUMIF('14.3.2_R &amp; 14.3.3_R'!$H$12:$H$138,'14.3_R'!E9,'14.3.2_R &amp; 14.3.3_R'!$K$12:$K$138)</f>
        <v>-231735121.51560301</v>
      </c>
      <c r="H9" s="102" t="s">
        <v>12</v>
      </c>
      <c r="I9" s="103">
        <v>0</v>
      </c>
      <c r="J9" s="104">
        <f>G9*I9</f>
        <v>0</v>
      </c>
      <c r="K9" s="94"/>
      <c r="L9" s="22"/>
      <c r="M9" s="23"/>
      <c r="U9" s="6"/>
      <c r="V9" s="6"/>
    </row>
    <row r="10" spans="2:22" ht="12" customHeight="1" x14ac:dyDescent="0.2">
      <c r="B10" s="20" t="s">
        <v>10</v>
      </c>
      <c r="D10" s="94" t="s">
        <v>11</v>
      </c>
      <c r="E10" s="94" t="str">
        <f t="shared" si="0"/>
        <v>108SPCAGW</v>
      </c>
      <c r="F10" s="7" t="s">
        <v>121</v>
      </c>
      <c r="G10" s="8">
        <f>SUMIF('14.3.2_R &amp; 14.3.3_R'!$H$12:$H$138,'14.3_R'!E10,'14.3.2_R &amp; 14.3.3_R'!$K$12:$K$138)</f>
        <v>4.1836631268852507E-9</v>
      </c>
      <c r="H10" s="21" t="s">
        <v>13</v>
      </c>
      <c r="I10" s="9">
        <v>0.22162982918040364</v>
      </c>
      <c r="J10" s="12">
        <f t="shared" ref="J10:J22" si="1">G10*I10</f>
        <v>9.2722454415993141E-10</v>
      </c>
      <c r="K10" s="94"/>
      <c r="L10" s="22"/>
      <c r="M10" s="24"/>
      <c r="U10" s="6"/>
      <c r="V10" s="6"/>
    </row>
    <row r="11" spans="2:22" ht="12" customHeight="1" x14ac:dyDescent="0.2">
      <c r="B11" s="97" t="s">
        <v>10</v>
      </c>
      <c r="C11" s="98"/>
      <c r="D11" s="99" t="s">
        <v>11</v>
      </c>
      <c r="E11" s="99" t="str">
        <f t="shared" si="0"/>
        <v>108SPSG</v>
      </c>
      <c r="F11" s="100" t="s">
        <v>121</v>
      </c>
      <c r="G11" s="101">
        <f>SUMIF('14.3.2_R &amp; 14.3.3_R'!$H$12:$H$138,'14.3_R'!E11,'14.3.2_R &amp; 14.3.3_R'!$K$12:$K$138)</f>
        <v>-2024305.4164788974</v>
      </c>
      <c r="H11" s="102" t="s">
        <v>14</v>
      </c>
      <c r="I11" s="103">
        <v>7.9787774498314715E-2</v>
      </c>
      <c r="J11" s="104">
        <f t="shared" si="1"/>
        <v>-161514.82408573531</v>
      </c>
      <c r="K11" s="94"/>
      <c r="L11" s="22"/>
      <c r="M11" s="24"/>
      <c r="U11" s="6"/>
      <c r="V11" s="6"/>
    </row>
    <row r="12" spans="2:22" ht="12" customHeight="1" x14ac:dyDescent="0.2">
      <c r="B12" s="20" t="s">
        <v>10</v>
      </c>
      <c r="D12" s="94" t="s">
        <v>11</v>
      </c>
      <c r="E12" s="94" t="str">
        <f t="shared" si="0"/>
        <v>108SPJBG</v>
      </c>
      <c r="F12" s="7" t="s">
        <v>121</v>
      </c>
      <c r="G12" s="8">
        <f>SUMIF('14.3.2_R &amp; 14.3.3_R'!$H$12:$H$138,'14.3_R'!E12,'14.3.2_R &amp; 14.3.3_R'!$K$12:$K$138)</f>
        <v>7.5289500886912199E-9</v>
      </c>
      <c r="H12" s="21" t="s">
        <v>15</v>
      </c>
      <c r="I12" s="9">
        <v>0.22162982918040364</v>
      </c>
      <c r="J12" s="12">
        <f t="shared" si="1"/>
        <v>1.6686399220644199E-9</v>
      </c>
      <c r="K12" s="94"/>
      <c r="L12" s="22"/>
      <c r="M12" s="24"/>
      <c r="U12" s="6"/>
      <c r="V12" s="6"/>
    </row>
    <row r="13" spans="2:22" ht="12" customHeight="1" x14ac:dyDescent="0.2">
      <c r="B13" s="97" t="s">
        <v>16</v>
      </c>
      <c r="C13" s="98"/>
      <c r="D13" s="99" t="s">
        <v>17</v>
      </c>
      <c r="E13" s="99" t="str">
        <f t="shared" si="0"/>
        <v>108HPSG-P</v>
      </c>
      <c r="F13" s="100" t="s">
        <v>121</v>
      </c>
      <c r="G13" s="101">
        <f>SUMIF('14.3.2_R &amp; 14.3.3_R'!$H$12:$H$138,'14.3_R'!E13,'14.3.2_R &amp; 14.3.3_R'!$K$12:$K$138)</f>
        <v>-18723387.643008769</v>
      </c>
      <c r="H13" s="102" t="s">
        <v>18</v>
      </c>
      <c r="I13" s="103">
        <v>7.9787774498314715E-2</v>
      </c>
      <c r="J13" s="104">
        <f t="shared" si="1"/>
        <v>-1493897.4311049159</v>
      </c>
      <c r="K13" s="94"/>
      <c r="L13" s="22"/>
      <c r="M13" s="24"/>
      <c r="U13" s="6"/>
      <c r="V13" s="6"/>
    </row>
    <row r="14" spans="2:22" ht="12" customHeight="1" x14ac:dyDescent="0.2">
      <c r="B14" s="97" t="s">
        <v>16</v>
      </c>
      <c r="C14" s="98"/>
      <c r="D14" s="99" t="s">
        <v>17</v>
      </c>
      <c r="E14" s="99" t="str">
        <f t="shared" si="0"/>
        <v>108HPSG-U</v>
      </c>
      <c r="F14" s="100" t="s">
        <v>121</v>
      </c>
      <c r="G14" s="101">
        <f>SUMIF('14.3.2_R &amp; 14.3.3_R'!$H$12:$H$138,'14.3_R'!E14,'14.3.2_R &amp; 14.3.3_R'!$K$12:$K$138)</f>
        <v>-8872382.1548546702</v>
      </c>
      <c r="H14" s="102" t="s">
        <v>19</v>
      </c>
      <c r="I14" s="103">
        <v>7.9787774498314715E-2</v>
      </c>
      <c r="J14" s="104">
        <f t="shared" si="1"/>
        <v>-707907.62663441605</v>
      </c>
      <c r="K14" s="94"/>
      <c r="L14" s="22"/>
      <c r="M14" s="23"/>
      <c r="U14" s="6"/>
      <c r="V14" s="6"/>
    </row>
    <row r="15" spans="2:22" ht="12" customHeight="1" x14ac:dyDescent="0.2">
      <c r="B15" s="97" t="s">
        <v>20</v>
      </c>
      <c r="C15" s="98"/>
      <c r="D15" s="99" t="s">
        <v>21</v>
      </c>
      <c r="E15" s="99" t="str">
        <f t="shared" si="0"/>
        <v>108OPCAGE</v>
      </c>
      <c r="F15" s="100" t="s">
        <v>121</v>
      </c>
      <c r="G15" s="101">
        <f>SUMIF('14.3.2_R &amp; 14.3.3_R'!$H$12:$H$138,'14.3_R'!E15,'14.3.2_R &amp; 14.3.3_R'!$K$12:$K$138)</f>
        <v>-34451391.620227575</v>
      </c>
      <c r="H15" s="102" t="s">
        <v>12</v>
      </c>
      <c r="I15" s="103">
        <v>0</v>
      </c>
      <c r="J15" s="104">
        <f t="shared" si="1"/>
        <v>0</v>
      </c>
      <c r="K15" s="94"/>
      <c r="L15" s="22"/>
      <c r="M15" s="23"/>
      <c r="U15" s="6"/>
      <c r="V15" s="6"/>
    </row>
    <row r="16" spans="2:22" ht="12" customHeight="1" x14ac:dyDescent="0.2">
      <c r="B16" s="97" t="s">
        <v>20</v>
      </c>
      <c r="C16" s="98"/>
      <c r="D16" s="99" t="s">
        <v>21</v>
      </c>
      <c r="E16" s="99" t="str">
        <f t="shared" si="0"/>
        <v>108OPCAGW</v>
      </c>
      <c r="F16" s="100" t="s">
        <v>121</v>
      </c>
      <c r="G16" s="101">
        <f>SUMIF('14.3.2_R &amp; 14.3.3_R'!$H$12:$H$138,'14.3_R'!E16,'14.3.2_R &amp; 14.3.3_R'!$K$12:$K$138)</f>
        <v>-20005302.096299708</v>
      </c>
      <c r="H16" s="102" t="s">
        <v>13</v>
      </c>
      <c r="I16" s="103">
        <v>0.22162982918040364</v>
      </c>
      <c r="J16" s="104">
        <f t="shared" si="1"/>
        <v>-4433771.6863052752</v>
      </c>
      <c r="K16" s="94"/>
      <c r="L16" s="22"/>
      <c r="M16" s="23"/>
      <c r="U16" s="6"/>
      <c r="V16" s="6"/>
    </row>
    <row r="17" spans="2:22" ht="12" customHeight="1" x14ac:dyDescent="0.2">
      <c r="B17" s="97" t="s">
        <v>20</v>
      </c>
      <c r="C17" s="98"/>
      <c r="D17" s="99" t="s">
        <v>21</v>
      </c>
      <c r="E17" s="99" t="str">
        <f t="shared" si="0"/>
        <v>108OPSG</v>
      </c>
      <c r="F17" s="100" t="s">
        <v>121</v>
      </c>
      <c r="G17" s="101">
        <f>SUMIF('14.3.2_R &amp; 14.3.3_R'!$H$12:$H$138,'14.3_R'!E17,'14.3.2_R &amp; 14.3.3_R'!$K$12:$K$138)</f>
        <v>41254.936903534559</v>
      </c>
      <c r="H17" s="102" t="s">
        <v>14</v>
      </c>
      <c r="I17" s="103">
        <v>7.9787774498314715E-2</v>
      </c>
      <c r="J17" s="104">
        <f t="shared" si="1"/>
        <v>3291.6396026014172</v>
      </c>
      <c r="K17" s="94"/>
      <c r="L17" s="22"/>
      <c r="M17" s="23"/>
      <c r="U17" s="6"/>
      <c r="V17" s="6"/>
    </row>
    <row r="18" spans="2:22" ht="12" customHeight="1" x14ac:dyDescent="0.2">
      <c r="B18" s="97" t="s">
        <v>22</v>
      </c>
      <c r="C18" s="98"/>
      <c r="D18" s="99" t="s">
        <v>21</v>
      </c>
      <c r="E18" s="99" t="str">
        <f t="shared" si="0"/>
        <v>108OPSG-W</v>
      </c>
      <c r="F18" s="100" t="s">
        <v>121</v>
      </c>
      <c r="G18" s="101">
        <f>SUMIF('14.3.2_R &amp; 14.3.3_R'!$H$12:$H$138,'14.3_R'!E18,'14.3.2_R &amp; 14.3.3_R'!$K$12:$K$138)</f>
        <v>-147223641.94253656</v>
      </c>
      <c r="H18" s="102" t="s">
        <v>23</v>
      </c>
      <c r="I18" s="103">
        <v>7.9787774498314715E-2</v>
      </c>
      <c r="J18" s="104">
        <f t="shared" si="1"/>
        <v>-11746646.744131735</v>
      </c>
      <c r="K18" s="94"/>
      <c r="L18" s="22"/>
      <c r="M18" s="23"/>
      <c r="U18" s="6"/>
      <c r="V18" s="6"/>
    </row>
    <row r="19" spans="2:22" ht="12" customHeight="1" x14ac:dyDescent="0.2">
      <c r="B19" s="20" t="s">
        <v>24</v>
      </c>
      <c r="D19" s="94" t="s">
        <v>25</v>
      </c>
      <c r="E19" s="94" t="str">
        <f t="shared" si="0"/>
        <v>108TPCAGE</v>
      </c>
      <c r="F19" s="7" t="s">
        <v>121</v>
      </c>
      <c r="G19" s="8">
        <f>SUMIF('14.3.2_R &amp; 14.3.3_R'!$H$12:$H$138,'14.3_R'!E19,'14.3.2_R &amp; 14.3.3_R'!$K$12:$K$138)</f>
        <v>-2893920.7213203087</v>
      </c>
      <c r="H19" s="21" t="s">
        <v>12</v>
      </c>
      <c r="I19" s="9">
        <v>0</v>
      </c>
      <c r="J19" s="12">
        <f t="shared" si="1"/>
        <v>0</v>
      </c>
      <c r="K19" s="94"/>
      <c r="L19" s="22"/>
      <c r="M19" s="23"/>
      <c r="U19" s="6"/>
      <c r="V19" s="6"/>
    </row>
    <row r="20" spans="2:22" ht="12" customHeight="1" x14ac:dyDescent="0.2">
      <c r="B20" s="97" t="s">
        <v>24</v>
      </c>
      <c r="C20" s="98"/>
      <c r="D20" s="99" t="s">
        <v>25</v>
      </c>
      <c r="E20" s="99" t="str">
        <f t="shared" si="0"/>
        <v>108TPCAGW</v>
      </c>
      <c r="F20" s="100" t="s">
        <v>121</v>
      </c>
      <c r="G20" s="101">
        <f>SUMIF('14.3.2_R &amp; 14.3.3_R'!$H$12:$H$138,'14.3_R'!E20,'14.3.2_R &amp; 14.3.3_R'!$K$12:$K$138)</f>
        <v>-291680.04499700107</v>
      </c>
      <c r="H20" s="102" t="s">
        <v>13</v>
      </c>
      <c r="I20" s="103">
        <v>0.22162982918040364</v>
      </c>
      <c r="J20" s="104">
        <f t="shared" si="1"/>
        <v>-64644.998548017793</v>
      </c>
      <c r="K20" s="94"/>
      <c r="M20" s="95" t="s">
        <v>26</v>
      </c>
      <c r="N20" s="95"/>
      <c r="O20" s="95"/>
      <c r="P20" s="95"/>
      <c r="Q20" s="95"/>
      <c r="R20" s="95"/>
      <c r="U20" s="6"/>
      <c r="V20" s="6"/>
    </row>
    <row r="21" spans="2:22" ht="12" customHeight="1" x14ac:dyDescent="0.2">
      <c r="B21" s="97" t="s">
        <v>24</v>
      </c>
      <c r="C21" s="98"/>
      <c r="D21" s="99" t="s">
        <v>25</v>
      </c>
      <c r="E21" s="99" t="str">
        <f t="shared" si="0"/>
        <v>108TPSG</v>
      </c>
      <c r="F21" s="100" t="s">
        <v>121</v>
      </c>
      <c r="G21" s="101">
        <f>SUMIF('14.3.2_R &amp; 14.3.3_R'!$H$12:$H$138,'14.3_R'!E21,'14.3.2_R &amp; 14.3.3_R'!$K$12:$K$138)</f>
        <v>-119948038.31662703</v>
      </c>
      <c r="H21" s="99" t="s">
        <v>14</v>
      </c>
      <c r="I21" s="103">
        <v>7.9787774498314715E-2</v>
      </c>
      <c r="J21" s="104">
        <f t="shared" si="1"/>
        <v>-9570387.0327222496</v>
      </c>
      <c r="K21" s="94"/>
      <c r="M21" s="8">
        <f>'14.3.2_R &amp; 14.3.3_R'!K45</f>
        <v>-8917031.4452659488</v>
      </c>
      <c r="N21" s="8">
        <f>'14.3.2_R &amp; 14.3.3_R'!K50</f>
        <v>-8491422.1942912936</v>
      </c>
      <c r="O21" s="8">
        <f>'14.3.2_R &amp; 14.3.3_R'!K46</f>
        <v>-30767187.071768999</v>
      </c>
      <c r="P21" s="8">
        <f>'14.3.2_R &amp; 14.3.3_R'!K49</f>
        <v>-76417417.361144066</v>
      </c>
      <c r="Q21" s="8">
        <f>'14.3.2_R &amp; 14.3.3_R'!K47</f>
        <v>-12334211.029357195</v>
      </c>
      <c r="R21" s="8">
        <f>'14.3.2_R &amp; 14.3.3_R'!K48+'14.3.2_R &amp; 14.3.3_R'!K51</f>
        <v>-17916272.076464459</v>
      </c>
      <c r="S21" s="8">
        <f>SUM(M21:R21)</f>
        <v>-154843541.17829198</v>
      </c>
      <c r="U21" s="6"/>
      <c r="V21" s="6"/>
    </row>
    <row r="22" spans="2:22" ht="12" customHeight="1" x14ac:dyDescent="0.2">
      <c r="B22" s="20" t="s">
        <v>24</v>
      </c>
      <c r="D22" s="94" t="s">
        <v>25</v>
      </c>
      <c r="E22" s="94" t="str">
        <f t="shared" si="0"/>
        <v>108TPJBG</v>
      </c>
      <c r="F22" s="7" t="s">
        <v>121</v>
      </c>
      <c r="G22" s="8">
        <f>SUMIF('14.3.2_R &amp; 14.3.3_R'!$H$12:$H$138,'14.3_R'!E22,'14.3.2_R &amp; 14.3.3_R'!$K$12:$K$138)</f>
        <v>0</v>
      </c>
      <c r="H22" s="94" t="s">
        <v>15</v>
      </c>
      <c r="I22" s="9">
        <v>0.22162982918040364</v>
      </c>
      <c r="J22" s="12">
        <f t="shared" si="1"/>
        <v>0</v>
      </c>
      <c r="K22" s="94"/>
      <c r="M22" s="94" t="s">
        <v>27</v>
      </c>
      <c r="N22" s="94" t="s">
        <v>28</v>
      </c>
      <c r="O22" s="94" t="s">
        <v>29</v>
      </c>
      <c r="P22" s="94" t="s">
        <v>30</v>
      </c>
      <c r="Q22" s="94" t="s">
        <v>31</v>
      </c>
      <c r="R22" s="94" t="s">
        <v>32</v>
      </c>
      <c r="S22" s="94" t="s">
        <v>33</v>
      </c>
      <c r="U22" s="6"/>
      <c r="V22" s="6"/>
    </row>
    <row r="23" spans="2:22" ht="12" customHeight="1" x14ac:dyDescent="0.2">
      <c r="B23" s="97" t="s">
        <v>34</v>
      </c>
      <c r="C23" s="98"/>
      <c r="D23" s="99">
        <v>108360</v>
      </c>
      <c r="E23" s="99" t="str">
        <f t="shared" si="0"/>
        <v>108360WA</v>
      </c>
      <c r="F23" s="100" t="s">
        <v>121</v>
      </c>
      <c r="G23" s="101">
        <f t="shared" ref="G23:G34" si="2">SUM(M23:R23)</f>
        <v>-1398091.0500860743</v>
      </c>
      <c r="H23" s="102" t="s">
        <v>31</v>
      </c>
      <c r="I23" s="103" t="s">
        <v>35</v>
      </c>
      <c r="J23" s="104">
        <f>Q23</f>
        <v>-111366.28572813074</v>
      </c>
      <c r="K23" s="94"/>
      <c r="L23" s="9">
        <v>9.0290562941612532E-3</v>
      </c>
      <c r="M23" s="6">
        <f>$M$21*L23</f>
        <v>-80512.378896112335</v>
      </c>
      <c r="N23" s="5">
        <f>$N$21*L23</f>
        <v>-76669.529009746358</v>
      </c>
      <c r="O23" s="5">
        <f>$O$21*L23</f>
        <v>-277798.6640839926</v>
      </c>
      <c r="P23" s="5">
        <f>$P$21*L23</f>
        <v>-689977.16320818523</v>
      </c>
      <c r="Q23" s="5">
        <f>$Q$21*L23</f>
        <v>-111366.28572813074</v>
      </c>
      <c r="R23" s="5">
        <f>$R$21*L23</f>
        <v>-161767.02915990693</v>
      </c>
      <c r="S23" s="5">
        <f t="shared" ref="S23:S34" si="3">SUM(M23:R23)</f>
        <v>-1398091.0500860743</v>
      </c>
      <c r="U23" s="6"/>
      <c r="V23" s="6"/>
    </row>
    <row r="24" spans="2:22" ht="12" customHeight="1" x14ac:dyDescent="0.2">
      <c r="B24" s="97" t="s">
        <v>34</v>
      </c>
      <c r="C24" s="98"/>
      <c r="D24" s="99">
        <v>108361</v>
      </c>
      <c r="E24" s="99" t="str">
        <f t="shared" si="0"/>
        <v>108361WA</v>
      </c>
      <c r="F24" s="100" t="s">
        <v>121</v>
      </c>
      <c r="G24" s="101">
        <f t="shared" si="2"/>
        <v>-2707113.8268031515</v>
      </c>
      <c r="H24" s="102" t="s">
        <v>31</v>
      </c>
      <c r="I24" s="103" t="s">
        <v>35</v>
      </c>
      <c r="J24" s="104">
        <f t="shared" ref="J24:J34" si="4">Q24</f>
        <v>-215637.75257396311</v>
      </c>
      <c r="K24" s="94"/>
      <c r="L24" s="9">
        <v>1.7482897938158694E-2</v>
      </c>
      <c r="M24" s="6">
        <f>$M$21*L24</f>
        <v>-155895.55066893628</v>
      </c>
      <c r="N24" s="5">
        <f t="shared" ref="N24:N34" si="5">$N$21*L24</f>
        <v>-148454.66757261023</v>
      </c>
      <c r="O24" s="5">
        <f t="shared" ref="O24:O34" si="6">$O$21*L24</f>
        <v>-537899.59141997306</v>
      </c>
      <c r="P24" s="5">
        <f t="shared" ref="P24:P34" si="7">$P$21*L24</f>
        <v>-1335997.9084225579</v>
      </c>
      <c r="Q24" s="5">
        <f t="shared" ref="Q24:Q34" si="8">$Q$21*L24</f>
        <v>-215637.75257396311</v>
      </c>
      <c r="R24" s="5">
        <f t="shared" ref="R24:R34" si="9">$R$21*L24</f>
        <v>-313228.35614511068</v>
      </c>
      <c r="S24" s="5">
        <f t="shared" si="3"/>
        <v>-2707113.8268031515</v>
      </c>
      <c r="U24" s="6"/>
      <c r="V24" s="6"/>
    </row>
    <row r="25" spans="2:22" ht="12" customHeight="1" x14ac:dyDescent="0.2">
      <c r="B25" s="97" t="s">
        <v>34</v>
      </c>
      <c r="C25" s="98"/>
      <c r="D25" s="99">
        <v>108362</v>
      </c>
      <c r="E25" s="99" t="str">
        <f t="shared" si="0"/>
        <v>108362WA</v>
      </c>
      <c r="F25" s="100" t="s">
        <v>121</v>
      </c>
      <c r="G25" s="101">
        <f t="shared" si="2"/>
        <v>-22401327.65108306</v>
      </c>
      <c r="H25" s="102" t="s">
        <v>31</v>
      </c>
      <c r="I25" s="103" t="s">
        <v>35</v>
      </c>
      <c r="J25" s="104">
        <f t="shared" si="4"/>
        <v>-1784399.2748014522</v>
      </c>
      <c r="L25" s="25">
        <v>0.14467072685511262</v>
      </c>
      <c r="M25" s="6">
        <f>$M$21*L25</f>
        <v>-1290033.4205765203</v>
      </c>
      <c r="N25" s="5">
        <f t="shared" si="5"/>
        <v>-1228460.2208817569</v>
      </c>
      <c r="O25" s="5">
        <f t="shared" si="6"/>
        <v>-4451111.3169600451</v>
      </c>
      <c r="P25" s="5">
        <f t="shared" si="7"/>
        <v>-11055363.314027214</v>
      </c>
      <c r="Q25" s="5">
        <f t="shared" si="8"/>
        <v>-1784399.2748014522</v>
      </c>
      <c r="R25" s="5">
        <f t="shared" si="9"/>
        <v>-2591960.1038360712</v>
      </c>
      <c r="S25" s="5">
        <f t="shared" si="3"/>
        <v>-22401327.65108306</v>
      </c>
      <c r="U25" s="6"/>
      <c r="V25" s="6"/>
    </row>
    <row r="26" spans="2:22" ht="12" customHeight="1" x14ac:dyDescent="0.2">
      <c r="B26" s="97" t="s">
        <v>34</v>
      </c>
      <c r="C26" s="98"/>
      <c r="D26" s="99">
        <v>108364</v>
      </c>
      <c r="E26" s="99" t="str">
        <f t="shared" si="0"/>
        <v>108364WA</v>
      </c>
      <c r="F26" s="100" t="s">
        <v>121</v>
      </c>
      <c r="G26" s="101">
        <f t="shared" si="2"/>
        <v>-27522333.028360404</v>
      </c>
      <c r="H26" s="102" t="s">
        <v>31</v>
      </c>
      <c r="I26" s="103" t="s">
        <v>35</v>
      </c>
      <c r="J26" s="104">
        <f t="shared" si="4"/>
        <v>-2192317.8778323862</v>
      </c>
      <c r="L26" s="25">
        <v>0.17774285461910408</v>
      </c>
      <c r="M26" s="6">
        <f>$M$21*L26</f>
        <v>-1584938.623809885</v>
      </c>
      <c r="N26" s="5">
        <f t="shared" si="5"/>
        <v>-1509289.620589351</v>
      </c>
      <c r="O26" s="5">
        <f t="shared" si="6"/>
        <v>-5468647.6587362159</v>
      </c>
      <c r="P26" s="5">
        <f t="shared" si="7"/>
        <v>-13582649.904389231</v>
      </c>
      <c r="Q26" s="5">
        <f t="shared" si="8"/>
        <v>-2192317.8778323862</v>
      </c>
      <c r="R26" s="5">
        <f t="shared" si="9"/>
        <v>-3184489.3430033363</v>
      </c>
      <c r="S26" s="5">
        <f t="shared" si="3"/>
        <v>-27522333.028360404</v>
      </c>
      <c r="U26" s="6"/>
      <c r="V26" s="6"/>
    </row>
    <row r="27" spans="2:22" ht="12" customHeight="1" x14ac:dyDescent="0.2">
      <c r="B27" s="97" t="s">
        <v>34</v>
      </c>
      <c r="C27" s="98"/>
      <c r="D27" s="99">
        <v>108365</v>
      </c>
      <c r="E27" s="99" t="str">
        <f t="shared" si="0"/>
        <v>108365WA</v>
      </c>
      <c r="F27" s="100" t="s">
        <v>121</v>
      </c>
      <c r="G27" s="101">
        <f t="shared" si="2"/>
        <v>-17215072.557740238</v>
      </c>
      <c r="H27" s="102" t="s">
        <v>31</v>
      </c>
      <c r="I27" s="103" t="s">
        <v>35</v>
      </c>
      <c r="J27" s="104">
        <f t="shared" si="4"/>
        <v>-1371283.1429525064</v>
      </c>
      <c r="L27" s="9">
        <v>0.11117720782372342</v>
      </c>
      <c r="M27" s="6">
        <f t="shared" ref="M27:M34" si="10">$M$21*L27</f>
        <v>-991370.6581610092</v>
      </c>
      <c r="N27" s="5">
        <f t="shared" si="5"/>
        <v>-944052.61001370067</v>
      </c>
      <c r="O27" s="5">
        <f t="shared" si="6"/>
        <v>-3420609.9512294387</v>
      </c>
      <c r="P27" s="5">
        <f t="shared" si="7"/>
        <v>-8495875.0913121235</v>
      </c>
      <c r="Q27" s="5">
        <f t="shared" si="8"/>
        <v>-1371283.1429525064</v>
      </c>
      <c r="R27" s="5">
        <f t="shared" si="9"/>
        <v>-1991881.1040714621</v>
      </c>
      <c r="S27" s="5">
        <f t="shared" si="3"/>
        <v>-17215072.557740238</v>
      </c>
      <c r="U27" s="6"/>
      <c r="V27" s="6"/>
    </row>
    <row r="28" spans="2:22" ht="12" customHeight="1" x14ac:dyDescent="0.2">
      <c r="B28" s="97" t="s">
        <v>34</v>
      </c>
      <c r="C28" s="98"/>
      <c r="D28" s="99">
        <v>108366</v>
      </c>
      <c r="E28" s="99" t="str">
        <f t="shared" si="0"/>
        <v>108366WA</v>
      </c>
      <c r="F28" s="100" t="s">
        <v>121</v>
      </c>
      <c r="G28" s="101">
        <f t="shared" si="2"/>
        <v>-8666674.419895526</v>
      </c>
      <c r="H28" s="102" t="s">
        <v>31</v>
      </c>
      <c r="I28" s="103" t="s">
        <v>35</v>
      </c>
      <c r="J28" s="104">
        <f t="shared" si="4"/>
        <v>-690352.27691311331</v>
      </c>
      <c r="K28" s="94"/>
      <c r="L28" s="9">
        <v>5.5970525822038854E-2</v>
      </c>
      <c r="M28" s="6">
        <f t="shared" si="10"/>
        <v>-499090.93876319024</v>
      </c>
      <c r="N28" s="5">
        <f t="shared" si="5"/>
        <v>-475269.36519141466</v>
      </c>
      <c r="O28" s="5">
        <f t="shared" si="6"/>
        <v>-1722055.6384719468</v>
      </c>
      <c r="P28" s="5">
        <f t="shared" si="7"/>
        <v>-4277123.0316654341</v>
      </c>
      <c r="Q28" s="5">
        <f t="shared" si="8"/>
        <v>-690352.27691311331</v>
      </c>
      <c r="R28" s="5">
        <f t="shared" si="9"/>
        <v>-1002783.1688904277</v>
      </c>
      <c r="S28" s="5">
        <f t="shared" si="3"/>
        <v>-8666674.419895526</v>
      </c>
      <c r="U28" s="6"/>
      <c r="V28" s="6"/>
    </row>
    <row r="29" spans="2:22" ht="12" customHeight="1" x14ac:dyDescent="0.2">
      <c r="B29" s="97" t="s">
        <v>34</v>
      </c>
      <c r="C29" s="98"/>
      <c r="D29" s="99">
        <v>108367</v>
      </c>
      <c r="E29" s="99" t="str">
        <f t="shared" si="0"/>
        <v>108367WA</v>
      </c>
      <c r="F29" s="100" t="s">
        <v>121</v>
      </c>
      <c r="G29" s="101">
        <f t="shared" si="2"/>
        <v>-19982967.774932988</v>
      </c>
      <c r="H29" s="102" t="s">
        <v>31</v>
      </c>
      <c r="I29" s="103" t="s">
        <v>35</v>
      </c>
      <c r="J29" s="104">
        <f t="shared" si="4"/>
        <v>-1591762.495570089</v>
      </c>
      <c r="K29" s="94"/>
      <c r="L29" s="9">
        <v>0.12905263999306202</v>
      </c>
      <c r="M29" s="6">
        <f t="shared" si="10"/>
        <v>-1150766.44891272</v>
      </c>
      <c r="N29" s="5">
        <f t="shared" si="5"/>
        <v>-1095840.4514689711</v>
      </c>
      <c r="O29" s="5">
        <f t="shared" si="6"/>
        <v>-3970586.7167721968</v>
      </c>
      <c r="P29" s="5">
        <f t="shared" si="7"/>
        <v>-9861869.451907292</v>
      </c>
      <c r="Q29" s="5">
        <f t="shared" si="8"/>
        <v>-1591762.495570089</v>
      </c>
      <c r="R29" s="5">
        <f t="shared" si="9"/>
        <v>-2312142.2103017177</v>
      </c>
      <c r="S29" s="5">
        <f t="shared" si="3"/>
        <v>-19982967.774932988</v>
      </c>
      <c r="U29" s="6"/>
      <c r="V29" s="6"/>
    </row>
    <row r="30" spans="2:22" ht="12" customHeight="1" x14ac:dyDescent="0.2">
      <c r="B30" s="97" t="s">
        <v>34</v>
      </c>
      <c r="C30" s="98"/>
      <c r="D30" s="99">
        <v>108368</v>
      </c>
      <c r="E30" s="99" t="str">
        <f t="shared" si="0"/>
        <v>108368WA</v>
      </c>
      <c r="F30" s="100" t="s">
        <v>121</v>
      </c>
      <c r="G30" s="101">
        <f t="shared" si="2"/>
        <v>-29766996.652862497</v>
      </c>
      <c r="H30" s="102" t="s">
        <v>31</v>
      </c>
      <c r="I30" s="103" t="s">
        <v>35</v>
      </c>
      <c r="J30" s="104">
        <f t="shared" si="4"/>
        <v>-2371118.7152702995</v>
      </c>
      <c r="K30" s="94"/>
      <c r="L30" s="9">
        <v>0.19223918819182648</v>
      </c>
      <c r="M30" s="6">
        <f t="shared" si="10"/>
        <v>-1714202.8861189152</v>
      </c>
      <c r="N30" s="5">
        <f t="shared" si="5"/>
        <v>-1632384.1092246161</v>
      </c>
      <c r="O30" s="5">
        <f t="shared" si="6"/>
        <v>-5914659.0656229313</v>
      </c>
      <c r="P30" s="5">
        <f t="shared" si="7"/>
        <v>-14690422.277222322</v>
      </c>
      <c r="Q30" s="5">
        <f t="shared" si="8"/>
        <v>-2371118.7152702995</v>
      </c>
      <c r="R30" s="5">
        <f t="shared" si="9"/>
        <v>-3444209.5994034167</v>
      </c>
      <c r="S30" s="5">
        <f t="shared" si="3"/>
        <v>-29766996.652862497</v>
      </c>
      <c r="U30" s="6"/>
      <c r="V30" s="6"/>
    </row>
    <row r="31" spans="2:22" ht="12" customHeight="1" x14ac:dyDescent="0.2">
      <c r="B31" s="97" t="s">
        <v>34</v>
      </c>
      <c r="C31" s="98"/>
      <c r="D31" s="99">
        <v>108369</v>
      </c>
      <c r="E31" s="99" t="str">
        <f t="shared" si="0"/>
        <v>108369WA</v>
      </c>
      <c r="F31" s="100" t="s">
        <v>121</v>
      </c>
      <c r="G31" s="101">
        <f t="shared" si="2"/>
        <v>-18731187.938907642</v>
      </c>
      <c r="H31" s="102" t="s">
        <v>31</v>
      </c>
      <c r="I31" s="103" t="s">
        <v>35</v>
      </c>
      <c r="J31" s="104">
        <f t="shared" si="4"/>
        <v>-1492050.7701578359</v>
      </c>
      <c r="K31" s="94"/>
      <c r="L31" s="9">
        <v>0.1209684808056665</v>
      </c>
      <c r="M31" s="6">
        <f t="shared" si="10"/>
        <v>-1078679.7472301784</v>
      </c>
      <c r="N31" s="5">
        <f t="shared" si="5"/>
        <v>-1027194.4427229369</v>
      </c>
      <c r="O31" s="5">
        <f t="shared" si="6"/>
        <v>-3721859.8787356387</v>
      </c>
      <c r="P31" s="5">
        <f t="shared" si="7"/>
        <v>-9244098.8852701616</v>
      </c>
      <c r="Q31" s="5">
        <f t="shared" si="8"/>
        <v>-1492050.7701578359</v>
      </c>
      <c r="R31" s="5">
        <f t="shared" si="9"/>
        <v>-2167304.2147908895</v>
      </c>
      <c r="S31" s="5">
        <f t="shared" si="3"/>
        <v>-18731187.938907642</v>
      </c>
      <c r="U31" s="6"/>
      <c r="V31" s="6"/>
    </row>
    <row r="32" spans="2:22" ht="12" customHeight="1" x14ac:dyDescent="0.2">
      <c r="B32" s="97" t="s">
        <v>34</v>
      </c>
      <c r="C32" s="98"/>
      <c r="D32" s="99">
        <v>108370</v>
      </c>
      <c r="E32" s="99" t="str">
        <f t="shared" si="0"/>
        <v>108370WA</v>
      </c>
      <c r="F32" s="100" t="s">
        <v>121</v>
      </c>
      <c r="G32" s="101">
        <f t="shared" si="2"/>
        <v>-5081051.6164494287</v>
      </c>
      <c r="H32" s="102" t="s">
        <v>31</v>
      </c>
      <c r="I32" s="103" t="s">
        <v>35</v>
      </c>
      <c r="J32" s="104">
        <f t="shared" si="4"/>
        <v>-404736.04782896664</v>
      </c>
      <c r="K32" s="94"/>
      <c r="L32" s="9">
        <v>3.2814101109964529E-2</v>
      </c>
      <c r="M32" s="6">
        <f t="shared" si="10"/>
        <v>-292604.37144568999</v>
      </c>
      <c r="N32" s="5">
        <f t="shared" si="5"/>
        <v>-278638.38645087136</v>
      </c>
      <c r="O32" s="5">
        <f t="shared" si="6"/>
        <v>-1009597.5874422215</v>
      </c>
      <c r="P32" s="5">
        <f t="shared" si="7"/>
        <v>-2507568.8598509403</v>
      </c>
      <c r="Q32" s="5">
        <f t="shared" si="8"/>
        <v>-404736.04782896664</v>
      </c>
      <c r="R32" s="5">
        <f t="shared" si="9"/>
        <v>-587906.36343073891</v>
      </c>
      <c r="S32" s="5">
        <f t="shared" si="3"/>
        <v>-5081051.6164494287</v>
      </c>
      <c r="U32" s="6"/>
      <c r="V32" s="6"/>
    </row>
    <row r="33" spans="2:22" ht="12" customHeight="1" x14ac:dyDescent="0.2">
      <c r="B33" s="97" t="s">
        <v>34</v>
      </c>
      <c r="C33" s="98"/>
      <c r="D33" s="99">
        <v>108371</v>
      </c>
      <c r="E33" s="99" t="str">
        <f t="shared" si="0"/>
        <v>108371WA</v>
      </c>
      <c r="F33" s="100" t="s">
        <v>121</v>
      </c>
      <c r="G33" s="101">
        <f t="shared" si="2"/>
        <v>-167833.50027281736</v>
      </c>
      <c r="H33" s="102" t="s">
        <v>31</v>
      </c>
      <c r="I33" s="103" t="s">
        <v>35</v>
      </c>
      <c r="J33" s="104">
        <f t="shared" si="4"/>
        <v>-13368.938700368737</v>
      </c>
      <c r="K33" s="94"/>
      <c r="L33" s="9">
        <v>1.0838908681348764E-3</v>
      </c>
      <c r="M33" s="6">
        <f t="shared" si="10"/>
        <v>-9665.0889543952999</v>
      </c>
      <c r="N33" s="5">
        <f t="shared" si="5"/>
        <v>-9203.7749738701477</v>
      </c>
      <c r="O33" s="5">
        <f t="shared" si="6"/>
        <v>-33348.273105287844</v>
      </c>
      <c r="P33" s="5">
        <f t="shared" si="7"/>
        <v>-82828.140844195616</v>
      </c>
      <c r="Q33" s="5">
        <f t="shared" si="8"/>
        <v>-13368.938700368737</v>
      </c>
      <c r="R33" s="5">
        <f t="shared" si="9"/>
        <v>-19419.283694699709</v>
      </c>
      <c r="S33" s="5">
        <f t="shared" si="3"/>
        <v>-167833.50027281736</v>
      </c>
      <c r="U33" s="6"/>
      <c r="V33" s="6"/>
    </row>
    <row r="34" spans="2:22" ht="12" customHeight="1" x14ac:dyDescent="0.2">
      <c r="B34" s="97" t="s">
        <v>34</v>
      </c>
      <c r="C34" s="98"/>
      <c r="D34" s="99">
        <v>108373</v>
      </c>
      <c r="E34" s="99" t="str">
        <f t="shared" si="0"/>
        <v>108373WA</v>
      </c>
      <c r="F34" s="100" t="s">
        <v>121</v>
      </c>
      <c r="G34" s="101">
        <f t="shared" si="2"/>
        <v>-1202891.1608981611</v>
      </c>
      <c r="H34" s="102" t="s">
        <v>31</v>
      </c>
      <c r="I34" s="103" t="s">
        <v>35</v>
      </c>
      <c r="J34" s="104">
        <f t="shared" si="4"/>
        <v>-95817.451028085823</v>
      </c>
      <c r="K34" s="94"/>
      <c r="L34" s="9">
        <v>7.7684296790468815E-3</v>
      </c>
      <c r="M34" s="6">
        <f t="shared" si="10"/>
        <v>-69271.331728398305</v>
      </c>
      <c r="N34" s="5">
        <f t="shared" si="5"/>
        <v>-65965.016191449875</v>
      </c>
      <c r="O34" s="5">
        <f t="shared" si="6"/>
        <v>-239012.72918911782</v>
      </c>
      <c r="P34" s="5">
        <f t="shared" si="7"/>
        <v>-593643.33302442404</v>
      </c>
      <c r="Q34" s="5">
        <f t="shared" si="8"/>
        <v>-95817.451028085823</v>
      </c>
      <c r="R34" s="5">
        <f t="shared" si="9"/>
        <v>-139181.29973668541</v>
      </c>
      <c r="S34" s="5">
        <f t="shared" si="3"/>
        <v>-1202891.1608981611</v>
      </c>
      <c r="U34" s="6"/>
      <c r="V34" s="6"/>
    </row>
    <row r="35" spans="2:22" ht="12" customHeight="1" x14ac:dyDescent="0.2">
      <c r="B35" s="97" t="s">
        <v>36</v>
      </c>
      <c r="C35" s="98"/>
      <c r="D35" s="99" t="s">
        <v>37</v>
      </c>
      <c r="E35" s="99" t="str">
        <f t="shared" si="0"/>
        <v>108GPCA</v>
      </c>
      <c r="F35" s="100" t="s">
        <v>121</v>
      </c>
      <c r="G35" s="101">
        <f>SUMIF('14.3.2_R &amp; 14.3.3_R'!$H$12:$H$138,'14.3_R'!E35,'14.3.2_R &amp; 14.3.3_R'!$K$12:$K$138)</f>
        <v>-367903.53316088859</v>
      </c>
      <c r="H35" s="99" t="s">
        <v>27</v>
      </c>
      <c r="I35" s="103" t="s">
        <v>35</v>
      </c>
      <c r="J35" s="104">
        <v>0</v>
      </c>
      <c r="K35" s="94"/>
      <c r="L35" s="26">
        <f>SUM(L23:L34)</f>
        <v>1.0000000000000002</v>
      </c>
      <c r="M35" s="27">
        <f>SUM(M23:M34)</f>
        <v>-8917031.4452659488</v>
      </c>
      <c r="N35" s="27">
        <f t="shared" ref="N35:S35" si="11">SUM(N23:N34)</f>
        <v>-8491422.1942912936</v>
      </c>
      <c r="O35" s="27">
        <f t="shared" si="11"/>
        <v>-30767187.071769007</v>
      </c>
      <c r="P35" s="27">
        <f t="shared" si="11"/>
        <v>-76417417.361144081</v>
      </c>
      <c r="Q35" s="27">
        <f t="shared" si="11"/>
        <v>-12334211.029357199</v>
      </c>
      <c r="R35" s="27">
        <f t="shared" si="11"/>
        <v>-17916272.076464463</v>
      </c>
      <c r="S35" s="27">
        <f t="shared" si="11"/>
        <v>-154843541.17829198</v>
      </c>
      <c r="U35" s="6"/>
      <c r="V35" s="6"/>
    </row>
    <row r="36" spans="2:22" ht="12" customHeight="1" x14ac:dyDescent="0.2">
      <c r="B36" s="97" t="s">
        <v>36</v>
      </c>
      <c r="C36" s="98"/>
      <c r="D36" s="99" t="s">
        <v>37</v>
      </c>
      <c r="E36" s="99" t="str">
        <f t="shared" si="0"/>
        <v>108GPOR</v>
      </c>
      <c r="F36" s="100" t="s">
        <v>121</v>
      </c>
      <c r="G36" s="101">
        <f>SUMIF('14.3.2_R &amp; 14.3.3_R'!$H$12:$H$138,'14.3_R'!E36,'14.3.2_R &amp; 14.3.3_R'!$K$12:$K$138)</f>
        <v>-3199417.6325576156</v>
      </c>
      <c r="H36" s="99" t="s">
        <v>29</v>
      </c>
      <c r="I36" s="103" t="s">
        <v>35</v>
      </c>
      <c r="J36" s="104">
        <v>0</v>
      </c>
      <c r="K36" s="94"/>
      <c r="M36" s="20"/>
      <c r="N36" s="20"/>
      <c r="S36" s="5"/>
      <c r="U36" s="6"/>
      <c r="V36" s="6"/>
    </row>
    <row r="37" spans="2:22" ht="12" customHeight="1" x14ac:dyDescent="0.2">
      <c r="B37" s="97" t="s">
        <v>36</v>
      </c>
      <c r="C37" s="98"/>
      <c r="D37" s="99" t="s">
        <v>37</v>
      </c>
      <c r="E37" s="99" t="str">
        <f t="shared" si="0"/>
        <v>108GPWA</v>
      </c>
      <c r="F37" s="100" t="s">
        <v>121</v>
      </c>
      <c r="G37" s="101">
        <f>SUMIF('14.3.2_R &amp; 14.3.3_R'!$H$12:$H$138,'14.3_R'!E37,'14.3.2_R &amp; 14.3.3_R'!$K$12:$K$138)</f>
        <v>-825556.52166916803</v>
      </c>
      <c r="H37" s="99" t="s">
        <v>31</v>
      </c>
      <c r="I37" s="103" t="s">
        <v>35</v>
      </c>
      <c r="J37" s="104">
        <f>G37</f>
        <v>-825556.52166916803</v>
      </c>
      <c r="K37" s="94"/>
      <c r="S37" s="5"/>
      <c r="U37" s="6"/>
      <c r="V37" s="6"/>
    </row>
    <row r="38" spans="2:22" ht="12" customHeight="1" x14ac:dyDescent="0.2">
      <c r="B38" s="97" t="s">
        <v>36</v>
      </c>
      <c r="C38" s="98"/>
      <c r="D38" s="99" t="s">
        <v>37</v>
      </c>
      <c r="E38" s="99" t="s">
        <v>142</v>
      </c>
      <c r="F38" s="100" t="s">
        <v>121</v>
      </c>
      <c r="G38" s="101">
        <f>SUMIF('14.3.2_R &amp; 14.3.3_R'!$H$12:$H$138,'14.3_R'!E38,'14.3.2_R &amp; 14.3.3_R'!$K$12:$K$138)</f>
        <v>-2920453.3187525719</v>
      </c>
      <c r="H38" s="99" t="s">
        <v>144</v>
      </c>
      <c r="I38" s="103" t="s">
        <v>35</v>
      </c>
      <c r="J38" s="104">
        <v>0</v>
      </c>
      <c r="K38" s="94"/>
      <c r="S38" s="5"/>
      <c r="U38" s="6"/>
      <c r="V38" s="6"/>
    </row>
    <row r="39" spans="2:22" ht="12" customHeight="1" x14ac:dyDescent="0.2">
      <c r="B39" s="97" t="s">
        <v>36</v>
      </c>
      <c r="C39" s="98"/>
      <c r="D39" s="99" t="s">
        <v>37</v>
      </c>
      <c r="E39" s="99" t="str">
        <f t="shared" si="0"/>
        <v>108GPUT</v>
      </c>
      <c r="F39" s="100" t="s">
        <v>121</v>
      </c>
      <c r="G39" s="101">
        <f>SUMIF('14.3.2_R &amp; 14.3.3_R'!$H$12:$H$138,'14.3_R'!E39,'14.3.2_R &amp; 14.3.3_R'!$K$12:$K$138)</f>
        <v>-8005555.9703792781</v>
      </c>
      <c r="H39" s="99" t="s">
        <v>30</v>
      </c>
      <c r="I39" s="103" t="s">
        <v>35</v>
      </c>
      <c r="J39" s="104">
        <v>0</v>
      </c>
      <c r="K39" s="94"/>
      <c r="S39" s="5"/>
      <c r="U39" s="6"/>
      <c r="V39" s="6"/>
    </row>
    <row r="40" spans="2:22" ht="12" customHeight="1" x14ac:dyDescent="0.2">
      <c r="B40" s="97" t="s">
        <v>36</v>
      </c>
      <c r="C40" s="98"/>
      <c r="D40" s="99" t="s">
        <v>37</v>
      </c>
      <c r="E40" s="99" t="str">
        <f t="shared" si="0"/>
        <v>108GPID</v>
      </c>
      <c r="F40" s="100" t="s">
        <v>121</v>
      </c>
      <c r="G40" s="101">
        <f>SUMIF('14.3.2_R &amp; 14.3.3_R'!$H$12:$H$138,'14.3_R'!E40,'14.3.2_R &amp; 14.3.3_R'!$K$12:$K$138)</f>
        <v>-1991573.5564978197</v>
      </c>
      <c r="H40" s="99" t="s">
        <v>28</v>
      </c>
      <c r="I40" s="103" t="s">
        <v>35</v>
      </c>
      <c r="J40" s="104">
        <v>0</v>
      </c>
      <c r="U40" s="6"/>
      <c r="V40" s="6"/>
    </row>
    <row r="41" spans="2:22" ht="12" customHeight="1" x14ac:dyDescent="0.2">
      <c r="B41" s="97" t="s">
        <v>36</v>
      </c>
      <c r="C41" s="98"/>
      <c r="D41" s="99" t="s">
        <v>37</v>
      </c>
      <c r="E41" s="99" t="s">
        <v>143</v>
      </c>
      <c r="F41" s="100" t="s">
        <v>121</v>
      </c>
      <c r="G41" s="101">
        <f>SUMIF('14.3.2_R &amp; 14.3.3_R'!$H$12:$H$138,'14.3_R'!E41,'14.3.2_R &amp; 14.3.3_R'!$K$12:$K$138)</f>
        <v>-534583.05053942185</v>
      </c>
      <c r="H41" s="99" t="s">
        <v>144</v>
      </c>
      <c r="I41" s="103" t="s">
        <v>35</v>
      </c>
      <c r="J41" s="104">
        <v>0</v>
      </c>
      <c r="U41" s="6"/>
      <c r="V41" s="6"/>
    </row>
    <row r="42" spans="2:22" ht="12" customHeight="1" x14ac:dyDescent="0.2">
      <c r="B42" s="97" t="s">
        <v>36</v>
      </c>
      <c r="C42" s="98"/>
      <c r="D42" s="99" t="s">
        <v>37</v>
      </c>
      <c r="E42" s="99" t="str">
        <f t="shared" si="0"/>
        <v>108GPCAGE</v>
      </c>
      <c r="F42" s="100" t="s">
        <v>121</v>
      </c>
      <c r="G42" s="101">
        <f>SUMIF('14.3.2_R &amp; 14.3.3_R'!$H$12:$H$138,'14.3_R'!E42,'14.3.2_R &amp; 14.3.3_R'!$K$12:$K$138)</f>
        <v>-1193190.6358719766</v>
      </c>
      <c r="H42" s="102" t="s">
        <v>12</v>
      </c>
      <c r="I42" s="103">
        <v>0</v>
      </c>
      <c r="J42" s="104">
        <f t="shared" ref="J35:J49" si="12">G42*I42</f>
        <v>0</v>
      </c>
      <c r="U42" s="6"/>
      <c r="V42" s="6"/>
    </row>
    <row r="43" spans="2:22" ht="12" customHeight="1" x14ac:dyDescent="0.2">
      <c r="B43" s="97" t="s">
        <v>36</v>
      </c>
      <c r="C43" s="98"/>
      <c r="D43" s="99" t="s">
        <v>37</v>
      </c>
      <c r="E43" s="99" t="str">
        <f t="shared" si="0"/>
        <v>108GPCAGW</v>
      </c>
      <c r="F43" s="100" t="s">
        <v>121</v>
      </c>
      <c r="G43" s="101">
        <f>SUMIF('14.3.2_R &amp; 14.3.3_R'!$H$12:$H$138,'14.3_R'!E43,'14.3.2_R &amp; 14.3.3_R'!$K$12:$K$138)</f>
        <v>-271713.3461312647</v>
      </c>
      <c r="H43" s="102" t="s">
        <v>13</v>
      </c>
      <c r="I43" s="103">
        <v>0.22162982918040364</v>
      </c>
      <c r="J43" s="104">
        <f t="shared" si="12"/>
        <v>-60219.782489108082</v>
      </c>
      <c r="U43" s="6"/>
      <c r="V43" s="6"/>
    </row>
    <row r="44" spans="2:22" ht="12" customHeight="1" x14ac:dyDescent="0.2">
      <c r="B44" s="97" t="s">
        <v>36</v>
      </c>
      <c r="C44" s="98"/>
      <c r="D44" s="99" t="s">
        <v>37</v>
      </c>
      <c r="E44" s="99" t="str">
        <f t="shared" si="0"/>
        <v>108GPSG</v>
      </c>
      <c r="F44" s="100" t="s">
        <v>121</v>
      </c>
      <c r="G44" s="101">
        <f>SUMIF('14.3.2_R &amp; 14.3.3_R'!$H$12:$H$138,'14.3_R'!E44,'14.3.2_R &amp; 14.3.3_R'!$K$12:$K$138)</f>
        <v>-5249093.8690130264</v>
      </c>
      <c r="H44" s="99" t="s">
        <v>14</v>
      </c>
      <c r="I44" s="103">
        <v>7.9787774498314715E-2</v>
      </c>
      <c r="J44" s="104">
        <f t="shared" si="12"/>
        <v>-418813.51794129767</v>
      </c>
      <c r="K44" s="94"/>
      <c r="U44" s="6"/>
      <c r="V44" s="6"/>
    </row>
    <row r="45" spans="2:22" ht="12" customHeight="1" x14ac:dyDescent="0.2">
      <c r="B45" s="97" t="s">
        <v>36</v>
      </c>
      <c r="C45" s="98"/>
      <c r="D45" s="99" t="s">
        <v>37</v>
      </c>
      <c r="E45" s="99" t="str">
        <f t="shared" si="0"/>
        <v>108GPSO</v>
      </c>
      <c r="F45" s="100" t="s">
        <v>121</v>
      </c>
      <c r="G45" s="101">
        <f>SUMIF('14.3.2_R &amp; 14.3.3_R'!$H$12:$H$138,'14.3_R'!E45,'14.3.2_R &amp; 14.3.3_R'!$K$12:$K$138)</f>
        <v>-6777974.674872905</v>
      </c>
      <c r="H45" s="99" t="s">
        <v>39</v>
      </c>
      <c r="I45" s="103">
        <v>7.0845810240555085E-2</v>
      </c>
      <c r="J45" s="104">
        <f t="shared" si="12"/>
        <v>-480191.10763133387</v>
      </c>
      <c r="K45" s="94"/>
      <c r="U45" s="6"/>
      <c r="V45" s="6"/>
    </row>
    <row r="46" spans="2:22" ht="12" customHeight="1" x14ac:dyDescent="0.2">
      <c r="B46" s="97" t="s">
        <v>36</v>
      </c>
      <c r="C46" s="98"/>
      <c r="D46" s="99" t="s">
        <v>37</v>
      </c>
      <c r="E46" s="99" t="str">
        <f>D46&amp;H46</f>
        <v>108GPJBG</v>
      </c>
      <c r="F46" s="100" t="s">
        <v>121</v>
      </c>
      <c r="G46" s="101">
        <f>SUMIF('14.3.2_R &amp; 14.3.3_R'!$H$12:$H$138,'14.3_R'!E46,'14.3.2_R &amp; 14.3.3_R'!$K$12:$K$138)</f>
        <v>51472.156952030025</v>
      </c>
      <c r="H46" s="99" t="s">
        <v>15</v>
      </c>
      <c r="I46" s="103">
        <v>0.22162982918040364</v>
      </c>
      <c r="J46" s="104">
        <f t="shared" si="12"/>
        <v>11407.76535282534</v>
      </c>
      <c r="K46" s="94"/>
      <c r="U46" s="6"/>
      <c r="V46" s="6"/>
    </row>
    <row r="47" spans="2:22" ht="12" customHeight="1" x14ac:dyDescent="0.2">
      <c r="B47" s="97" t="s">
        <v>36</v>
      </c>
      <c r="C47" s="98"/>
      <c r="D47" s="99" t="s">
        <v>37</v>
      </c>
      <c r="E47" s="99" t="str">
        <f>D47&amp;H47</f>
        <v>108GPCN</v>
      </c>
      <c r="F47" s="100" t="s">
        <v>121</v>
      </c>
      <c r="G47" s="101">
        <f>SUMIF('14.3.2_R &amp; 14.3.3_R'!$H$12:$H$138,'14.3_R'!E47,'14.3.2_R &amp; 14.3.3_R'!$K$12:$K$138)</f>
        <v>342442.69166680984</v>
      </c>
      <c r="H47" s="99" t="s">
        <v>40</v>
      </c>
      <c r="I47" s="103">
        <v>6.742981175467383E-2</v>
      </c>
      <c r="J47" s="104">
        <f t="shared" si="12"/>
        <v>23090.846235856799</v>
      </c>
      <c r="K47" s="94"/>
      <c r="U47" s="6"/>
      <c r="V47" s="6"/>
    </row>
    <row r="48" spans="2:22" ht="12" customHeight="1" x14ac:dyDescent="0.2">
      <c r="B48" s="97" t="s">
        <v>36</v>
      </c>
      <c r="C48" s="98"/>
      <c r="D48" s="99" t="s">
        <v>37</v>
      </c>
      <c r="E48" s="99" t="str">
        <f>D48&amp;H48</f>
        <v>108GPCAEE</v>
      </c>
      <c r="F48" s="100" t="s">
        <v>121</v>
      </c>
      <c r="G48" s="101">
        <f>SUMIF('14.3.2_R &amp; 14.3.3_R'!$H$12:$H$138,'14.3_R'!E48,'14.3.2_R &amp; 14.3.3_R'!$K$12:$K$138)</f>
        <v>-6031.6630278956145</v>
      </c>
      <c r="H48" s="99" t="s">
        <v>41</v>
      </c>
      <c r="I48" s="103">
        <v>0</v>
      </c>
      <c r="J48" s="104">
        <f t="shared" si="12"/>
        <v>0</v>
      </c>
      <c r="K48" s="94"/>
      <c r="U48" s="6"/>
      <c r="V48" s="6"/>
    </row>
    <row r="49" spans="1:22" ht="12" customHeight="1" x14ac:dyDescent="0.2">
      <c r="B49" s="20" t="s">
        <v>42</v>
      </c>
      <c r="D49" s="94" t="s">
        <v>43</v>
      </c>
      <c r="E49" s="94" t="str">
        <f>D49&amp;H49</f>
        <v>108MPCAEE</v>
      </c>
      <c r="F49" s="7" t="s">
        <v>121</v>
      </c>
      <c r="G49" s="8">
        <f>SUMIF('14.3.2_R &amp; 14.3.3_R'!$H$12:$H$138,'14.3_R'!E49,'14.3.2_R &amp; 14.3.3_R'!$K$12:$K$138)</f>
        <v>0</v>
      </c>
      <c r="H49" s="94" t="s">
        <v>41</v>
      </c>
      <c r="I49" s="9">
        <v>0</v>
      </c>
      <c r="J49" s="12">
        <f t="shared" si="12"/>
        <v>0</v>
      </c>
      <c r="K49" s="94"/>
      <c r="U49" s="6"/>
      <c r="V49" s="6"/>
    </row>
    <row r="50" spans="1:22" ht="12" customHeight="1" x14ac:dyDescent="0.2">
      <c r="B50" s="15" t="s">
        <v>44</v>
      </c>
      <c r="D50" s="94"/>
      <c r="E50" s="94"/>
      <c r="F50" s="94"/>
      <c r="G50" s="10">
        <f>SUM(G9:G49)</f>
        <v>-771920590.6371969</v>
      </c>
      <c r="H50" s="94"/>
      <c r="I50" s="11"/>
      <c r="J50" s="10">
        <f>SUM(J9:J49)</f>
        <v>-42259972.051429152</v>
      </c>
      <c r="K50" s="94" t="s">
        <v>124</v>
      </c>
      <c r="U50" s="6"/>
      <c r="V50" s="6"/>
    </row>
    <row r="51" spans="1:22" ht="12" customHeight="1" x14ac:dyDescent="0.2">
      <c r="B51" s="14"/>
      <c r="D51" s="94"/>
      <c r="E51" s="94"/>
      <c r="F51" s="94"/>
      <c r="G51" s="12"/>
      <c r="H51" s="94"/>
      <c r="I51" s="11"/>
      <c r="J51" s="12"/>
      <c r="K51" s="94"/>
    </row>
    <row r="52" spans="1:22" ht="12" customHeight="1" x14ac:dyDescent="0.2">
      <c r="B52" s="14"/>
      <c r="D52" s="94"/>
      <c r="E52" s="94"/>
      <c r="F52" s="94" t="s">
        <v>45</v>
      </c>
      <c r="G52" s="29"/>
      <c r="H52" s="94"/>
      <c r="I52" s="94"/>
      <c r="J52" s="94"/>
      <c r="K52" s="94"/>
    </row>
    <row r="53" spans="1:22" ht="12" customHeight="1" x14ac:dyDescent="0.2">
      <c r="B53" s="30"/>
      <c r="D53" s="94"/>
      <c r="E53" s="94"/>
      <c r="F53" s="94"/>
      <c r="G53" s="94"/>
      <c r="H53" s="94"/>
      <c r="I53" s="94"/>
      <c r="J53" s="94"/>
      <c r="K53" s="94"/>
    </row>
    <row r="54" spans="1:22" ht="12" customHeight="1" thickBot="1" x14ac:dyDescent="0.25">
      <c r="B54" s="14" t="s">
        <v>46</v>
      </c>
      <c r="D54" s="94"/>
      <c r="E54" s="94"/>
      <c r="F54" s="94"/>
      <c r="G54" s="94"/>
      <c r="H54" s="94"/>
      <c r="I54" s="94"/>
      <c r="J54" s="94"/>
      <c r="K54" s="94"/>
    </row>
    <row r="55" spans="1:22" ht="12" customHeight="1" x14ac:dyDescent="0.2">
      <c r="A55" s="31"/>
      <c r="B55" s="32"/>
      <c r="C55" s="33"/>
      <c r="D55" s="34"/>
      <c r="E55" s="34"/>
      <c r="F55" s="34"/>
      <c r="G55" s="35"/>
      <c r="H55" s="34"/>
      <c r="I55" s="34"/>
      <c r="J55" s="34"/>
      <c r="K55" s="36"/>
    </row>
    <row r="56" spans="1:22" ht="12" customHeight="1" x14ac:dyDescent="0.2">
      <c r="A56" s="37"/>
      <c r="B56" s="30"/>
      <c r="D56" s="94"/>
      <c r="E56" s="94"/>
      <c r="F56" s="94"/>
      <c r="G56" s="94"/>
      <c r="H56" s="94"/>
      <c r="I56" s="94"/>
      <c r="J56" s="94"/>
      <c r="K56" s="38"/>
    </row>
    <row r="57" spans="1:22" ht="12" customHeight="1" x14ac:dyDescent="0.2">
      <c r="A57" s="37"/>
      <c r="B57" s="30"/>
      <c r="D57" s="94"/>
      <c r="E57" s="94"/>
      <c r="F57" s="94"/>
      <c r="G57" s="94"/>
      <c r="H57" s="94"/>
      <c r="I57" s="94"/>
      <c r="J57" s="94"/>
      <c r="K57" s="38"/>
    </row>
    <row r="58" spans="1:22" ht="12" customHeight="1" x14ac:dyDescent="0.2">
      <c r="A58" s="37"/>
      <c r="B58" s="30"/>
      <c r="D58" s="94"/>
      <c r="E58" s="94"/>
      <c r="F58" s="94"/>
      <c r="G58" s="94"/>
      <c r="H58" s="94"/>
      <c r="I58" s="94"/>
      <c r="J58" s="94"/>
      <c r="K58" s="38"/>
    </row>
    <row r="59" spans="1:22" ht="12" customHeight="1" x14ac:dyDescent="0.2">
      <c r="A59" s="37"/>
      <c r="B59" s="30"/>
      <c r="D59" s="94"/>
      <c r="E59" s="94"/>
      <c r="F59" s="94"/>
      <c r="G59" s="94"/>
      <c r="H59" s="94"/>
      <c r="I59" s="94"/>
      <c r="J59" s="94"/>
      <c r="K59" s="38"/>
    </row>
    <row r="60" spans="1:22" ht="12" customHeight="1" x14ac:dyDescent="0.2">
      <c r="A60" s="37"/>
      <c r="B60" s="30"/>
      <c r="D60" s="94"/>
      <c r="E60" s="94"/>
      <c r="F60" s="94"/>
      <c r="G60" s="94"/>
      <c r="H60" s="94"/>
      <c r="I60" s="94"/>
      <c r="J60" s="94"/>
      <c r="K60" s="38"/>
    </row>
    <row r="61" spans="1:22" ht="12" customHeight="1" x14ac:dyDescent="0.2">
      <c r="A61" s="37"/>
      <c r="B61" s="30"/>
      <c r="D61" s="94"/>
      <c r="E61" s="94"/>
      <c r="F61" s="94"/>
      <c r="G61" s="94"/>
      <c r="H61" s="94"/>
      <c r="I61" s="94"/>
      <c r="J61" s="94"/>
      <c r="K61" s="38"/>
    </row>
    <row r="62" spans="1:22" ht="12" customHeight="1" x14ac:dyDescent="0.2">
      <c r="A62" s="37"/>
      <c r="D62" s="94"/>
      <c r="E62" s="94"/>
      <c r="F62" s="94"/>
      <c r="G62" s="94"/>
      <c r="H62" s="94"/>
      <c r="I62" s="94"/>
      <c r="J62" s="94"/>
      <c r="K62" s="38"/>
    </row>
    <row r="63" spans="1:22" ht="12" customHeight="1" x14ac:dyDescent="0.2">
      <c r="A63" s="37"/>
      <c r="D63" s="94"/>
      <c r="E63" s="94"/>
      <c r="F63" s="94"/>
      <c r="G63" s="94"/>
      <c r="H63" s="94"/>
      <c r="I63" s="94"/>
      <c r="J63" s="94"/>
      <c r="K63" s="38"/>
    </row>
    <row r="64" spans="1:22" ht="12" customHeight="1" x14ac:dyDescent="0.2">
      <c r="A64" s="37"/>
      <c r="D64" s="94"/>
      <c r="E64" s="94"/>
      <c r="F64" s="94"/>
      <c r="G64" s="94"/>
      <c r="H64" s="94"/>
      <c r="I64" s="94"/>
      <c r="J64" s="94"/>
      <c r="K64" s="38"/>
    </row>
    <row r="65" spans="1:11" ht="12" customHeight="1" thickBot="1" x14ac:dyDescent="0.25">
      <c r="A65" s="39"/>
      <c r="B65" s="40"/>
      <c r="C65" s="40"/>
      <c r="D65" s="41"/>
      <c r="E65" s="41"/>
      <c r="F65" s="41"/>
      <c r="G65" s="41"/>
      <c r="H65" s="41"/>
      <c r="I65" s="41"/>
      <c r="J65" s="41"/>
      <c r="K65" s="42"/>
    </row>
    <row r="66" spans="1:11" ht="12" customHeight="1" x14ac:dyDescent="0.2">
      <c r="D66" s="94"/>
      <c r="E66" s="94"/>
      <c r="F66" s="94"/>
      <c r="G66" s="94"/>
      <c r="H66" s="94"/>
      <c r="I66" s="94"/>
      <c r="J66" s="94"/>
      <c r="K66" s="94"/>
    </row>
    <row r="67" spans="1:11" ht="12" customHeight="1" x14ac:dyDescent="0.2">
      <c r="D67" s="94"/>
      <c r="E67" s="94"/>
      <c r="F67" s="94"/>
      <c r="G67" s="94"/>
      <c r="H67" s="94"/>
      <c r="I67" s="94"/>
      <c r="J67" s="94"/>
      <c r="K67" s="94"/>
    </row>
    <row r="68" spans="1:11" ht="12" customHeight="1" x14ac:dyDescent="0.2"/>
    <row r="70" spans="1:11" x14ac:dyDescent="0.2">
      <c r="D70" s="17"/>
      <c r="E70" s="17"/>
      <c r="H70" s="17"/>
    </row>
    <row r="71" spans="1:11" x14ac:dyDescent="0.2">
      <c r="D71" s="43"/>
      <c r="E71" s="43"/>
    </row>
    <row r="72" spans="1:11" x14ac:dyDescent="0.2">
      <c r="D72" s="43"/>
      <c r="E72" s="43"/>
    </row>
    <row r="73" spans="1:11" x14ac:dyDescent="0.2">
      <c r="D73" s="43"/>
      <c r="E73" s="43"/>
    </row>
    <row r="74" spans="1:11" x14ac:dyDescent="0.2">
      <c r="D74" s="43"/>
      <c r="E74" s="43"/>
    </row>
    <row r="75" spans="1:11" x14ac:dyDescent="0.2">
      <c r="D75" s="43"/>
      <c r="E75" s="43"/>
    </row>
    <row r="76" spans="1:11" x14ac:dyDescent="0.2">
      <c r="D76" s="43"/>
      <c r="E76" s="43"/>
    </row>
    <row r="77" spans="1:11" x14ac:dyDescent="0.2">
      <c r="D77" s="43"/>
      <c r="E77" s="43"/>
    </row>
    <row r="78" spans="1:11" x14ac:dyDescent="0.2">
      <c r="D78" s="43"/>
      <c r="E78" s="43"/>
    </row>
    <row r="79" spans="1:11" x14ac:dyDescent="0.2">
      <c r="D79" s="43"/>
      <c r="E79" s="43"/>
    </row>
    <row r="80" spans="1:11" x14ac:dyDescent="0.2">
      <c r="D80" s="43"/>
      <c r="E80" s="43"/>
    </row>
    <row r="81" spans="4:5" x14ac:dyDescent="0.2">
      <c r="D81" s="43"/>
      <c r="E81" s="43"/>
    </row>
    <row r="82" spans="4:5" x14ac:dyDescent="0.2">
      <c r="D82" s="43"/>
      <c r="E82" s="43"/>
    </row>
    <row r="83" spans="4:5" x14ac:dyDescent="0.2">
      <c r="D83" s="43"/>
      <c r="E83" s="43"/>
    </row>
    <row r="84" spans="4:5" x14ac:dyDescent="0.2">
      <c r="D84" s="43"/>
      <c r="E84" s="43"/>
    </row>
    <row r="85" spans="4:5" x14ac:dyDescent="0.2">
      <c r="D85" s="43"/>
      <c r="E85" s="43"/>
    </row>
    <row r="86" spans="4:5" x14ac:dyDescent="0.2">
      <c r="D86" s="43"/>
      <c r="E86" s="43"/>
    </row>
    <row r="87" spans="4:5" x14ac:dyDescent="0.2">
      <c r="D87" s="43"/>
      <c r="E87" s="43"/>
    </row>
    <row r="88" spans="4:5" x14ac:dyDescent="0.2">
      <c r="D88" s="43"/>
      <c r="E88" s="43"/>
    </row>
    <row r="89" spans="4:5" x14ac:dyDescent="0.2">
      <c r="D89" s="43"/>
      <c r="E89" s="43"/>
    </row>
    <row r="90" spans="4:5" x14ac:dyDescent="0.2">
      <c r="D90" s="43"/>
      <c r="E90" s="43"/>
    </row>
    <row r="91" spans="4:5" x14ac:dyDescent="0.2">
      <c r="D91" s="43"/>
      <c r="E91" s="43"/>
    </row>
    <row r="92" spans="4:5" x14ac:dyDescent="0.2">
      <c r="D92" s="43"/>
      <c r="E92" s="43"/>
    </row>
    <row r="93" spans="4:5" x14ac:dyDescent="0.2">
      <c r="D93" s="43"/>
      <c r="E93" s="43"/>
    </row>
    <row r="94" spans="4:5" x14ac:dyDescent="0.2">
      <c r="D94" s="43"/>
      <c r="E94" s="43"/>
    </row>
    <row r="95" spans="4:5" x14ac:dyDescent="0.2">
      <c r="D95" s="43"/>
      <c r="E95" s="43"/>
    </row>
    <row r="96" spans="4:5" x14ac:dyDescent="0.2">
      <c r="D96" s="43"/>
      <c r="E96" s="43"/>
    </row>
    <row r="97" spans="4:5" x14ac:dyDescent="0.2">
      <c r="D97" s="43"/>
      <c r="E97" s="43"/>
    </row>
    <row r="98" spans="4:5" x14ac:dyDescent="0.2">
      <c r="D98" s="43"/>
      <c r="E98" s="43"/>
    </row>
    <row r="99" spans="4:5" x14ac:dyDescent="0.2">
      <c r="D99" s="43"/>
      <c r="E99" s="43"/>
    </row>
    <row r="100" spans="4:5" x14ac:dyDescent="0.2">
      <c r="D100" s="43"/>
      <c r="E100" s="43"/>
    </row>
    <row r="101" spans="4:5" x14ac:dyDescent="0.2">
      <c r="D101" s="43"/>
      <c r="E101" s="43"/>
    </row>
    <row r="102" spans="4:5" x14ac:dyDescent="0.2">
      <c r="D102" s="43"/>
      <c r="E102" s="43"/>
    </row>
    <row r="103" spans="4:5" x14ac:dyDescent="0.2">
      <c r="D103" s="43"/>
      <c r="E103" s="43"/>
    </row>
    <row r="104" spans="4:5" x14ac:dyDescent="0.2">
      <c r="D104" s="43"/>
      <c r="E104" s="43"/>
    </row>
    <row r="105" spans="4:5" x14ac:dyDescent="0.2">
      <c r="D105" s="43"/>
      <c r="E105" s="43"/>
    </row>
    <row r="106" spans="4:5" x14ac:dyDescent="0.2">
      <c r="D106" s="43"/>
      <c r="E106" s="43"/>
    </row>
    <row r="107" spans="4:5" x14ac:dyDescent="0.2">
      <c r="D107" s="43"/>
      <c r="E107" s="43"/>
    </row>
    <row r="108" spans="4:5" x14ac:dyDescent="0.2">
      <c r="D108" s="43"/>
      <c r="E108" s="43"/>
    </row>
    <row r="109" spans="4:5" x14ac:dyDescent="0.2">
      <c r="D109" s="43"/>
      <c r="E109" s="43"/>
    </row>
    <row r="110" spans="4:5" x14ac:dyDescent="0.2">
      <c r="D110" s="43"/>
      <c r="E110" s="43"/>
    </row>
    <row r="111" spans="4:5" x14ac:dyDescent="0.2">
      <c r="D111" s="43"/>
      <c r="E111" s="43"/>
    </row>
    <row r="112" spans="4:5" x14ac:dyDescent="0.2">
      <c r="D112" s="43"/>
      <c r="E112" s="43"/>
    </row>
    <row r="113" spans="4:5" x14ac:dyDescent="0.2">
      <c r="D113" s="43"/>
      <c r="E113" s="43"/>
    </row>
    <row r="114" spans="4:5" x14ac:dyDescent="0.2">
      <c r="D114" s="43"/>
      <c r="E114" s="43"/>
    </row>
    <row r="115" spans="4:5" x14ac:dyDescent="0.2">
      <c r="D115" s="43"/>
      <c r="E115" s="43"/>
    </row>
    <row r="116" spans="4:5" x14ac:dyDescent="0.2">
      <c r="D116" s="43"/>
      <c r="E116" s="43"/>
    </row>
    <row r="117" spans="4:5" x14ac:dyDescent="0.2">
      <c r="D117" s="43"/>
      <c r="E117" s="43"/>
    </row>
    <row r="118" spans="4:5" x14ac:dyDescent="0.2">
      <c r="D118" s="43"/>
      <c r="E118" s="43"/>
    </row>
    <row r="119" spans="4:5" x14ac:dyDescent="0.2">
      <c r="D119" s="43"/>
      <c r="E119" s="43"/>
    </row>
    <row r="120" spans="4:5" x14ac:dyDescent="0.2">
      <c r="D120" s="43"/>
      <c r="E120" s="43"/>
    </row>
    <row r="121" spans="4:5" x14ac:dyDescent="0.2">
      <c r="D121" s="43"/>
      <c r="E121" s="43"/>
    </row>
    <row r="122" spans="4:5" x14ac:dyDescent="0.2">
      <c r="D122" s="43"/>
      <c r="E122" s="43"/>
    </row>
    <row r="123" spans="4:5" x14ac:dyDescent="0.2">
      <c r="D123" s="43"/>
      <c r="E123" s="43"/>
    </row>
    <row r="124" spans="4:5" x14ac:dyDescent="0.2">
      <c r="D124" s="43"/>
      <c r="E124" s="43"/>
    </row>
    <row r="125" spans="4:5" x14ac:dyDescent="0.2">
      <c r="D125" s="43"/>
      <c r="E125" s="43"/>
    </row>
    <row r="126" spans="4:5" x14ac:dyDescent="0.2">
      <c r="D126" s="43"/>
      <c r="E126" s="43"/>
    </row>
    <row r="127" spans="4:5" x14ac:dyDescent="0.2">
      <c r="D127" s="43"/>
      <c r="E127" s="43"/>
    </row>
    <row r="128" spans="4:5" x14ac:dyDescent="0.2">
      <c r="D128" s="43"/>
      <c r="E128" s="43"/>
    </row>
    <row r="129" spans="4:5" x14ac:dyDescent="0.2">
      <c r="D129" s="43"/>
      <c r="E129" s="43"/>
    </row>
    <row r="130" spans="4:5" x14ac:dyDescent="0.2">
      <c r="D130" s="43"/>
      <c r="E130" s="43"/>
    </row>
    <row r="131" spans="4:5" x14ac:dyDescent="0.2">
      <c r="D131" s="43"/>
      <c r="E131" s="43"/>
    </row>
    <row r="132" spans="4:5" x14ac:dyDescent="0.2">
      <c r="D132" s="43"/>
      <c r="E132" s="43"/>
    </row>
    <row r="133" spans="4:5" x14ac:dyDescent="0.2">
      <c r="D133" s="43"/>
      <c r="E133" s="43"/>
    </row>
    <row r="134" spans="4:5" x14ac:dyDescent="0.2">
      <c r="D134" s="43"/>
      <c r="E134" s="43"/>
    </row>
    <row r="135" spans="4:5" x14ac:dyDescent="0.2">
      <c r="D135" s="43"/>
      <c r="E135" s="43"/>
    </row>
    <row r="136" spans="4:5" x14ac:dyDescent="0.2">
      <c r="D136" s="43"/>
      <c r="E136" s="43"/>
    </row>
    <row r="137" spans="4:5" x14ac:dyDescent="0.2">
      <c r="D137" s="43"/>
      <c r="E137" s="43"/>
    </row>
    <row r="138" spans="4:5" x14ac:dyDescent="0.2">
      <c r="D138" s="43"/>
      <c r="E138" s="43"/>
    </row>
    <row r="139" spans="4:5" x14ac:dyDescent="0.2">
      <c r="D139" s="43"/>
      <c r="E139" s="43"/>
    </row>
    <row r="140" spans="4:5" x14ac:dyDescent="0.2">
      <c r="D140" s="43"/>
      <c r="E140" s="43"/>
    </row>
    <row r="141" spans="4:5" x14ac:dyDescent="0.2">
      <c r="D141" s="43"/>
      <c r="E141" s="43"/>
    </row>
    <row r="142" spans="4:5" x14ac:dyDescent="0.2">
      <c r="D142" s="43"/>
      <c r="E142" s="43"/>
    </row>
    <row r="143" spans="4:5" x14ac:dyDescent="0.2">
      <c r="D143" s="43"/>
      <c r="E143" s="43"/>
    </row>
    <row r="144" spans="4:5" x14ac:dyDescent="0.2">
      <c r="D144" s="43"/>
      <c r="E144" s="43"/>
    </row>
    <row r="145" spans="4:5" x14ac:dyDescent="0.2">
      <c r="D145" s="43"/>
      <c r="E145" s="43"/>
    </row>
    <row r="146" spans="4:5" x14ac:dyDescent="0.2">
      <c r="D146" s="43"/>
      <c r="E146" s="43"/>
    </row>
    <row r="147" spans="4:5" x14ac:dyDescent="0.2">
      <c r="D147" s="43"/>
      <c r="E147" s="43"/>
    </row>
    <row r="148" spans="4:5" x14ac:dyDescent="0.2">
      <c r="D148" s="43"/>
      <c r="E148" s="43"/>
    </row>
    <row r="149" spans="4:5" x14ac:dyDescent="0.2">
      <c r="D149" s="43"/>
      <c r="E149" s="43"/>
    </row>
    <row r="150" spans="4:5" x14ac:dyDescent="0.2">
      <c r="D150" s="43"/>
      <c r="E150" s="43"/>
    </row>
    <row r="151" spans="4:5" x14ac:dyDescent="0.2">
      <c r="D151" s="43"/>
      <c r="E151" s="43"/>
    </row>
    <row r="152" spans="4:5" x14ac:dyDescent="0.2">
      <c r="D152" s="43"/>
      <c r="E152" s="43"/>
    </row>
    <row r="153" spans="4:5" x14ac:dyDescent="0.2">
      <c r="D153" s="43"/>
      <c r="E153" s="43"/>
    </row>
    <row r="154" spans="4:5" x14ac:dyDescent="0.2">
      <c r="D154" s="43"/>
      <c r="E154" s="43"/>
    </row>
    <row r="155" spans="4:5" x14ac:dyDescent="0.2">
      <c r="D155" s="43"/>
      <c r="E155" s="43"/>
    </row>
    <row r="156" spans="4:5" x14ac:dyDescent="0.2">
      <c r="D156" s="43"/>
      <c r="E156" s="43"/>
    </row>
    <row r="157" spans="4:5" x14ac:dyDescent="0.2">
      <c r="D157" s="43"/>
      <c r="E157" s="43"/>
    </row>
    <row r="158" spans="4:5" x14ac:dyDescent="0.2">
      <c r="D158" s="43"/>
      <c r="E158" s="43"/>
    </row>
    <row r="159" spans="4:5" x14ac:dyDescent="0.2">
      <c r="D159" s="43"/>
      <c r="E159" s="43"/>
    </row>
    <row r="160" spans="4:5" x14ac:dyDescent="0.2">
      <c r="D160" s="43"/>
      <c r="E160" s="43"/>
    </row>
    <row r="161" spans="4:5" x14ac:dyDescent="0.2">
      <c r="D161" s="43"/>
      <c r="E161" s="43"/>
    </row>
    <row r="162" spans="4:5" x14ac:dyDescent="0.2">
      <c r="D162" s="43"/>
      <c r="E162" s="43"/>
    </row>
    <row r="163" spans="4:5" x14ac:dyDescent="0.2">
      <c r="D163" s="43"/>
      <c r="E163" s="43"/>
    </row>
    <row r="164" spans="4:5" x14ac:dyDescent="0.2">
      <c r="D164" s="43"/>
      <c r="E164" s="43"/>
    </row>
    <row r="165" spans="4:5" x14ac:dyDescent="0.2">
      <c r="D165" s="43"/>
      <c r="E165" s="43"/>
    </row>
    <row r="166" spans="4:5" x14ac:dyDescent="0.2">
      <c r="D166" s="43"/>
      <c r="E166" s="43"/>
    </row>
    <row r="167" spans="4:5" x14ac:dyDescent="0.2">
      <c r="D167" s="43"/>
      <c r="E167" s="43"/>
    </row>
    <row r="168" spans="4:5" x14ac:dyDescent="0.2">
      <c r="D168" s="43"/>
      <c r="E168" s="43"/>
    </row>
    <row r="169" spans="4:5" x14ac:dyDescent="0.2">
      <c r="D169" s="43"/>
      <c r="E169" s="43"/>
    </row>
    <row r="170" spans="4:5" x14ac:dyDescent="0.2">
      <c r="D170" s="43"/>
      <c r="E170" s="43"/>
    </row>
    <row r="171" spans="4:5" x14ac:dyDescent="0.2">
      <c r="D171" s="43"/>
      <c r="E171" s="43"/>
    </row>
    <row r="172" spans="4:5" x14ac:dyDescent="0.2">
      <c r="D172" s="43"/>
      <c r="E172" s="43"/>
    </row>
    <row r="173" spans="4:5" x14ac:dyDescent="0.2">
      <c r="D173" s="43"/>
      <c r="E173" s="43"/>
    </row>
    <row r="174" spans="4:5" x14ac:dyDescent="0.2">
      <c r="D174" s="43"/>
      <c r="E174" s="43"/>
    </row>
    <row r="175" spans="4:5" x14ac:dyDescent="0.2">
      <c r="D175" s="43"/>
      <c r="E175" s="43"/>
    </row>
    <row r="176" spans="4:5" x14ac:dyDescent="0.2">
      <c r="D176" s="43"/>
      <c r="E176" s="43"/>
    </row>
    <row r="177" spans="4:5" x14ac:dyDescent="0.2">
      <c r="D177" s="43"/>
      <c r="E177" s="43"/>
    </row>
    <row r="178" spans="4:5" x14ac:dyDescent="0.2">
      <c r="D178" s="43"/>
      <c r="E178" s="43"/>
    </row>
    <row r="179" spans="4:5" x14ac:dyDescent="0.2">
      <c r="D179" s="43"/>
      <c r="E179" s="43"/>
    </row>
    <row r="180" spans="4:5" x14ac:dyDescent="0.2">
      <c r="D180" s="43"/>
      <c r="E180" s="43"/>
    </row>
    <row r="181" spans="4:5" x14ac:dyDescent="0.2">
      <c r="D181" s="43"/>
      <c r="E181" s="43"/>
    </row>
    <row r="182" spans="4:5" x14ac:dyDescent="0.2">
      <c r="D182" s="43"/>
      <c r="E182" s="43"/>
    </row>
    <row r="183" spans="4:5" x14ac:dyDescent="0.2">
      <c r="D183" s="43"/>
      <c r="E183" s="43"/>
    </row>
    <row r="184" spans="4:5" x14ac:dyDescent="0.2">
      <c r="D184" s="43"/>
      <c r="E184" s="43"/>
    </row>
    <row r="185" spans="4:5" x14ac:dyDescent="0.2">
      <c r="D185" s="43"/>
      <c r="E185" s="43"/>
    </row>
    <row r="186" spans="4:5" x14ac:dyDescent="0.2">
      <c r="D186" s="43"/>
      <c r="E186" s="43"/>
    </row>
    <row r="187" spans="4:5" x14ac:dyDescent="0.2">
      <c r="D187" s="43"/>
      <c r="E187" s="43"/>
    </row>
    <row r="188" spans="4:5" x14ac:dyDescent="0.2">
      <c r="D188" s="43"/>
      <c r="E188" s="43"/>
    </row>
    <row r="189" spans="4:5" x14ac:dyDescent="0.2">
      <c r="D189" s="43"/>
      <c r="E189" s="43"/>
    </row>
    <row r="190" spans="4:5" x14ac:dyDescent="0.2">
      <c r="D190" s="43"/>
      <c r="E190" s="43"/>
    </row>
    <row r="191" spans="4:5" x14ac:dyDescent="0.2">
      <c r="D191" s="43"/>
      <c r="E191" s="43"/>
    </row>
    <row r="192" spans="4:5" x14ac:dyDescent="0.2">
      <c r="D192" s="43"/>
      <c r="E192" s="43"/>
    </row>
    <row r="193" spans="4:5" x14ac:dyDescent="0.2">
      <c r="D193" s="43"/>
      <c r="E193" s="43"/>
    </row>
    <row r="194" spans="4:5" x14ac:dyDescent="0.2">
      <c r="D194" s="43"/>
      <c r="E194" s="43"/>
    </row>
    <row r="195" spans="4:5" x14ac:dyDescent="0.2">
      <c r="D195" s="43"/>
      <c r="E195" s="43"/>
    </row>
    <row r="196" spans="4:5" x14ac:dyDescent="0.2">
      <c r="D196" s="43"/>
      <c r="E196" s="43"/>
    </row>
    <row r="197" spans="4:5" x14ac:dyDescent="0.2">
      <c r="D197" s="43"/>
      <c r="E197" s="43"/>
    </row>
    <row r="198" spans="4:5" x14ac:dyDescent="0.2">
      <c r="D198" s="43"/>
      <c r="E198" s="43"/>
    </row>
    <row r="199" spans="4:5" x14ac:dyDescent="0.2">
      <c r="D199" s="43"/>
      <c r="E199" s="43"/>
    </row>
    <row r="200" spans="4:5" x14ac:dyDescent="0.2">
      <c r="D200" s="43"/>
      <c r="E200" s="43"/>
    </row>
    <row r="201" spans="4:5" x14ac:dyDescent="0.2">
      <c r="D201" s="43"/>
      <c r="E201" s="43"/>
    </row>
    <row r="202" spans="4:5" x14ac:dyDescent="0.2">
      <c r="D202" s="43"/>
      <c r="E202" s="43"/>
    </row>
    <row r="203" spans="4:5" x14ac:dyDescent="0.2">
      <c r="D203" s="43"/>
      <c r="E203" s="43"/>
    </row>
    <row r="204" spans="4:5" x14ac:dyDescent="0.2">
      <c r="D204" s="43"/>
      <c r="E204" s="43"/>
    </row>
    <row r="205" spans="4:5" x14ac:dyDescent="0.2">
      <c r="D205" s="43"/>
      <c r="E205" s="43"/>
    </row>
    <row r="206" spans="4:5" x14ac:dyDescent="0.2">
      <c r="D206" s="43"/>
      <c r="E206" s="43"/>
    </row>
    <row r="207" spans="4:5" x14ac:dyDescent="0.2">
      <c r="D207" s="43"/>
      <c r="E207" s="43"/>
    </row>
    <row r="208" spans="4:5" x14ac:dyDescent="0.2">
      <c r="D208" s="43"/>
      <c r="E208" s="43"/>
    </row>
    <row r="209" spans="4:5" x14ac:dyDescent="0.2">
      <c r="D209" s="43"/>
      <c r="E209" s="43"/>
    </row>
    <row r="210" spans="4:5" x14ac:dyDescent="0.2">
      <c r="D210" s="43"/>
      <c r="E210" s="43"/>
    </row>
    <row r="211" spans="4:5" x14ac:dyDescent="0.2">
      <c r="D211" s="43"/>
      <c r="E211" s="43"/>
    </row>
    <row r="212" spans="4:5" x14ac:dyDescent="0.2">
      <c r="D212" s="43"/>
      <c r="E212" s="43"/>
    </row>
    <row r="213" spans="4:5" x14ac:dyDescent="0.2">
      <c r="D213" s="43"/>
      <c r="E213" s="43"/>
    </row>
    <row r="214" spans="4:5" x14ac:dyDescent="0.2">
      <c r="D214" s="43"/>
      <c r="E214" s="43"/>
    </row>
    <row r="215" spans="4:5" x14ac:dyDescent="0.2">
      <c r="D215" s="43"/>
      <c r="E215" s="43"/>
    </row>
    <row r="216" spans="4:5" x14ac:dyDescent="0.2">
      <c r="D216" s="43"/>
      <c r="E216" s="43"/>
    </row>
    <row r="217" spans="4:5" x14ac:dyDescent="0.2">
      <c r="D217" s="43"/>
      <c r="E217" s="43"/>
    </row>
    <row r="218" spans="4:5" x14ac:dyDescent="0.2">
      <c r="D218" s="43"/>
      <c r="E218" s="43"/>
    </row>
    <row r="219" spans="4:5" x14ac:dyDescent="0.2">
      <c r="D219" s="43"/>
      <c r="E219" s="43"/>
    </row>
    <row r="220" spans="4:5" x14ac:dyDescent="0.2">
      <c r="D220" s="43"/>
      <c r="E220" s="43"/>
    </row>
    <row r="221" spans="4:5" x14ac:dyDescent="0.2">
      <c r="D221" s="43"/>
      <c r="E221" s="43"/>
    </row>
    <row r="222" spans="4:5" x14ac:dyDescent="0.2">
      <c r="D222" s="43"/>
      <c r="E222" s="43"/>
    </row>
    <row r="223" spans="4:5" x14ac:dyDescent="0.2">
      <c r="D223" s="43"/>
      <c r="E223" s="43"/>
    </row>
    <row r="224" spans="4:5" x14ac:dyDescent="0.2">
      <c r="D224" s="43"/>
      <c r="E224" s="43"/>
    </row>
    <row r="225" spans="4:5" x14ac:dyDescent="0.2">
      <c r="D225" s="43"/>
      <c r="E225" s="43"/>
    </row>
    <row r="226" spans="4:5" x14ac:dyDescent="0.2">
      <c r="D226" s="43"/>
      <c r="E226" s="43"/>
    </row>
    <row r="227" spans="4:5" x14ac:dyDescent="0.2">
      <c r="D227" s="43"/>
      <c r="E227" s="43"/>
    </row>
    <row r="228" spans="4:5" x14ac:dyDescent="0.2">
      <c r="D228" s="43"/>
      <c r="E228" s="43"/>
    </row>
    <row r="229" spans="4:5" x14ac:dyDescent="0.2">
      <c r="D229" s="43"/>
      <c r="E229" s="43"/>
    </row>
    <row r="230" spans="4:5" x14ac:dyDescent="0.2">
      <c r="D230" s="43"/>
      <c r="E230" s="43"/>
    </row>
    <row r="231" spans="4:5" x14ac:dyDescent="0.2">
      <c r="D231" s="43"/>
      <c r="E231" s="43"/>
    </row>
    <row r="232" spans="4:5" x14ac:dyDescent="0.2">
      <c r="D232" s="43"/>
      <c r="E232" s="43"/>
    </row>
    <row r="233" spans="4:5" x14ac:dyDescent="0.2">
      <c r="D233" s="43"/>
      <c r="E233" s="43"/>
    </row>
    <row r="234" spans="4:5" x14ac:dyDescent="0.2">
      <c r="D234" s="43"/>
      <c r="E234" s="43"/>
    </row>
    <row r="235" spans="4:5" x14ac:dyDescent="0.2">
      <c r="D235" s="43"/>
      <c r="E235" s="43"/>
    </row>
    <row r="236" spans="4:5" x14ac:dyDescent="0.2">
      <c r="D236" s="43"/>
      <c r="E236" s="43"/>
    </row>
    <row r="237" spans="4:5" x14ac:dyDescent="0.2">
      <c r="D237" s="43"/>
      <c r="E237" s="43"/>
    </row>
    <row r="238" spans="4:5" x14ac:dyDescent="0.2">
      <c r="D238" s="43"/>
      <c r="E238" s="43"/>
    </row>
    <row r="239" spans="4:5" x14ac:dyDescent="0.2">
      <c r="D239" s="43"/>
      <c r="E239" s="43"/>
    </row>
    <row r="240" spans="4:5" x14ac:dyDescent="0.2">
      <c r="D240" s="43"/>
      <c r="E240" s="43"/>
    </row>
    <row r="241" spans="4:5" x14ac:dyDescent="0.2">
      <c r="D241" s="43"/>
      <c r="E241" s="43"/>
    </row>
    <row r="242" spans="4:5" x14ac:dyDescent="0.2">
      <c r="D242" s="43"/>
      <c r="E242" s="43"/>
    </row>
    <row r="243" spans="4:5" x14ac:dyDescent="0.2">
      <c r="D243" s="43"/>
      <c r="E243" s="43"/>
    </row>
    <row r="244" spans="4:5" x14ac:dyDescent="0.2">
      <c r="D244" s="43"/>
      <c r="E244" s="43"/>
    </row>
    <row r="245" spans="4:5" x14ac:dyDescent="0.2">
      <c r="D245" s="43"/>
      <c r="E245" s="43"/>
    </row>
    <row r="246" spans="4:5" x14ac:dyDescent="0.2">
      <c r="D246" s="43"/>
      <c r="E246" s="43"/>
    </row>
    <row r="247" spans="4:5" x14ac:dyDescent="0.2">
      <c r="D247" s="43"/>
      <c r="E247" s="43"/>
    </row>
    <row r="248" spans="4:5" x14ac:dyDescent="0.2">
      <c r="D248" s="43"/>
      <c r="E248" s="43"/>
    </row>
    <row r="249" spans="4:5" x14ac:dyDescent="0.2">
      <c r="D249" s="43"/>
      <c r="E249" s="43"/>
    </row>
    <row r="250" spans="4:5" x14ac:dyDescent="0.2">
      <c r="D250" s="43"/>
      <c r="E250" s="43"/>
    </row>
    <row r="251" spans="4:5" x14ac:dyDescent="0.2">
      <c r="D251" s="43"/>
      <c r="E251" s="43"/>
    </row>
    <row r="252" spans="4:5" x14ac:dyDescent="0.2">
      <c r="D252" s="43"/>
      <c r="E252" s="43"/>
    </row>
    <row r="253" spans="4:5" x14ac:dyDescent="0.2">
      <c r="D253" s="43"/>
      <c r="E253" s="43"/>
    </row>
    <row r="254" spans="4:5" x14ac:dyDescent="0.2">
      <c r="D254" s="43"/>
      <c r="E254" s="43"/>
    </row>
    <row r="255" spans="4:5" x14ac:dyDescent="0.2">
      <c r="D255" s="43"/>
      <c r="E255" s="43"/>
    </row>
    <row r="256" spans="4:5" x14ac:dyDescent="0.2">
      <c r="D256" s="43"/>
      <c r="E256" s="43"/>
    </row>
    <row r="257" spans="4:5" x14ac:dyDescent="0.2">
      <c r="D257" s="43"/>
      <c r="E257" s="43"/>
    </row>
    <row r="258" spans="4:5" x14ac:dyDescent="0.2">
      <c r="D258" s="43"/>
      <c r="E258" s="43"/>
    </row>
    <row r="259" spans="4:5" x14ac:dyDescent="0.2">
      <c r="D259" s="43"/>
      <c r="E259" s="43"/>
    </row>
    <row r="260" spans="4:5" x14ac:dyDescent="0.2">
      <c r="D260" s="43"/>
      <c r="E260" s="43"/>
    </row>
    <row r="261" spans="4:5" x14ac:dyDescent="0.2">
      <c r="D261" s="43"/>
      <c r="E261" s="43"/>
    </row>
    <row r="262" spans="4:5" x14ac:dyDescent="0.2">
      <c r="D262" s="43"/>
      <c r="E262" s="43"/>
    </row>
    <row r="263" spans="4:5" x14ac:dyDescent="0.2">
      <c r="D263" s="43"/>
      <c r="E263" s="43"/>
    </row>
    <row r="264" spans="4:5" x14ac:dyDescent="0.2">
      <c r="D264" s="43"/>
      <c r="E264" s="43"/>
    </row>
    <row r="265" spans="4:5" x14ac:dyDescent="0.2">
      <c r="D265" s="43"/>
      <c r="E265" s="43"/>
    </row>
    <row r="266" spans="4:5" x14ac:dyDescent="0.2">
      <c r="D266" s="43"/>
      <c r="E266" s="43"/>
    </row>
    <row r="267" spans="4:5" x14ac:dyDescent="0.2">
      <c r="D267" s="43"/>
      <c r="E267" s="43"/>
    </row>
    <row r="268" spans="4:5" x14ac:dyDescent="0.2">
      <c r="D268" s="43"/>
      <c r="E268" s="43"/>
    </row>
    <row r="269" spans="4:5" x14ac:dyDescent="0.2">
      <c r="D269" s="43"/>
      <c r="E269" s="43"/>
    </row>
    <row r="270" spans="4:5" x14ac:dyDescent="0.2">
      <c r="D270" s="43"/>
      <c r="E270" s="43"/>
    </row>
    <row r="271" spans="4:5" x14ac:dyDescent="0.2">
      <c r="D271" s="43"/>
      <c r="E271" s="43"/>
    </row>
    <row r="272" spans="4:5" x14ac:dyDescent="0.2">
      <c r="D272" s="43"/>
      <c r="E272" s="43"/>
    </row>
    <row r="273" spans="4:5" x14ac:dyDescent="0.2">
      <c r="D273" s="43"/>
      <c r="E273" s="43"/>
    </row>
    <row r="274" spans="4:5" x14ac:dyDescent="0.2">
      <c r="D274" s="43"/>
      <c r="E274" s="43"/>
    </row>
    <row r="275" spans="4:5" x14ac:dyDescent="0.2">
      <c r="D275" s="43"/>
      <c r="E275" s="43"/>
    </row>
    <row r="276" spans="4:5" x14ac:dyDescent="0.2">
      <c r="D276" s="43"/>
      <c r="E276" s="43"/>
    </row>
    <row r="277" spans="4:5" x14ac:dyDescent="0.2">
      <c r="D277" s="43"/>
      <c r="E277" s="43"/>
    </row>
    <row r="278" spans="4:5" x14ac:dyDescent="0.2">
      <c r="D278" s="43"/>
      <c r="E278" s="43"/>
    </row>
    <row r="279" spans="4:5" x14ac:dyDescent="0.2">
      <c r="D279" s="43"/>
      <c r="E279" s="43"/>
    </row>
    <row r="280" spans="4:5" x14ac:dyDescent="0.2">
      <c r="D280" s="43"/>
      <c r="E280" s="43"/>
    </row>
    <row r="281" spans="4:5" x14ac:dyDescent="0.2">
      <c r="D281" s="43"/>
      <c r="E281" s="43"/>
    </row>
    <row r="282" spans="4:5" x14ac:dyDescent="0.2">
      <c r="D282" s="43"/>
      <c r="E282" s="43"/>
    </row>
    <row r="283" spans="4:5" x14ac:dyDescent="0.2">
      <c r="D283" s="43"/>
      <c r="E283" s="43"/>
    </row>
    <row r="284" spans="4:5" x14ac:dyDescent="0.2">
      <c r="D284" s="43"/>
      <c r="E284" s="43"/>
    </row>
    <row r="285" spans="4:5" x14ac:dyDescent="0.2">
      <c r="D285" s="43"/>
      <c r="E285" s="43"/>
    </row>
    <row r="286" spans="4:5" x14ac:dyDescent="0.2">
      <c r="D286" s="43"/>
      <c r="E286" s="43"/>
    </row>
    <row r="287" spans="4:5" x14ac:dyDescent="0.2">
      <c r="D287" s="43"/>
      <c r="E287" s="43"/>
    </row>
    <row r="288" spans="4:5" x14ac:dyDescent="0.2">
      <c r="D288" s="43"/>
      <c r="E288" s="43"/>
    </row>
    <row r="289" spans="4:5" x14ac:dyDescent="0.2">
      <c r="D289" s="43"/>
      <c r="E289" s="43"/>
    </row>
    <row r="290" spans="4:5" x14ac:dyDescent="0.2">
      <c r="D290" s="43"/>
      <c r="E290" s="43"/>
    </row>
    <row r="291" spans="4:5" x14ac:dyDescent="0.2">
      <c r="D291" s="43"/>
      <c r="E291" s="43"/>
    </row>
    <row r="292" spans="4:5" x14ac:dyDescent="0.2">
      <c r="D292" s="43"/>
      <c r="E292" s="43"/>
    </row>
    <row r="293" spans="4:5" x14ac:dyDescent="0.2">
      <c r="D293" s="43"/>
      <c r="E293" s="43"/>
    </row>
    <row r="294" spans="4:5" x14ac:dyDescent="0.2">
      <c r="D294" s="43"/>
      <c r="E294" s="43"/>
    </row>
    <row r="295" spans="4:5" x14ac:dyDescent="0.2">
      <c r="D295" s="43"/>
      <c r="E295" s="43"/>
    </row>
    <row r="296" spans="4:5" x14ac:dyDescent="0.2">
      <c r="D296" s="43"/>
      <c r="E296" s="43"/>
    </row>
    <row r="297" spans="4:5" x14ac:dyDescent="0.2">
      <c r="D297" s="43"/>
      <c r="E297" s="43"/>
    </row>
    <row r="298" spans="4:5" x14ac:dyDescent="0.2">
      <c r="D298" s="43"/>
      <c r="E298" s="43"/>
    </row>
    <row r="299" spans="4:5" x14ac:dyDescent="0.2">
      <c r="D299" s="43"/>
      <c r="E299" s="43"/>
    </row>
    <row r="300" spans="4:5" x14ac:dyDescent="0.2">
      <c r="D300" s="43"/>
      <c r="E300" s="43"/>
    </row>
    <row r="301" spans="4:5" x14ac:dyDescent="0.2">
      <c r="D301" s="43"/>
      <c r="E301" s="43"/>
    </row>
    <row r="302" spans="4:5" x14ac:dyDescent="0.2">
      <c r="D302" s="43"/>
      <c r="E302" s="43"/>
    </row>
    <row r="303" spans="4:5" x14ac:dyDescent="0.2">
      <c r="D303" s="43"/>
      <c r="E303" s="43"/>
    </row>
    <row r="304" spans="4:5" x14ac:dyDescent="0.2">
      <c r="D304" s="43"/>
      <c r="E304" s="43"/>
    </row>
    <row r="305" spans="4:5" x14ac:dyDescent="0.2">
      <c r="D305" s="43"/>
      <c r="E305" s="43"/>
    </row>
    <row r="306" spans="4:5" x14ac:dyDescent="0.2">
      <c r="D306" s="43"/>
      <c r="E306" s="43"/>
    </row>
    <row r="307" spans="4:5" x14ac:dyDescent="0.2">
      <c r="D307" s="43"/>
      <c r="E307" s="43"/>
    </row>
    <row r="308" spans="4:5" x14ac:dyDescent="0.2">
      <c r="D308" s="43"/>
      <c r="E308" s="43"/>
    </row>
    <row r="309" spans="4:5" x14ac:dyDescent="0.2">
      <c r="D309" s="43"/>
      <c r="E309" s="43"/>
    </row>
    <row r="310" spans="4:5" x14ac:dyDescent="0.2">
      <c r="D310" s="43"/>
      <c r="E310" s="43"/>
    </row>
    <row r="311" spans="4:5" x14ac:dyDescent="0.2">
      <c r="D311" s="43"/>
      <c r="E311" s="43"/>
    </row>
    <row r="312" spans="4:5" x14ac:dyDescent="0.2">
      <c r="D312" s="43"/>
      <c r="E312" s="43"/>
    </row>
    <row r="313" spans="4:5" x14ac:dyDescent="0.2">
      <c r="D313" s="43"/>
      <c r="E313" s="43"/>
    </row>
    <row r="314" spans="4:5" x14ac:dyDescent="0.2">
      <c r="D314" s="43"/>
      <c r="E314" s="43"/>
    </row>
    <row r="315" spans="4:5" x14ac:dyDescent="0.2">
      <c r="D315" s="43"/>
      <c r="E315" s="43"/>
    </row>
    <row r="316" spans="4:5" x14ac:dyDescent="0.2">
      <c r="D316" s="43"/>
      <c r="E316" s="43"/>
    </row>
    <row r="317" spans="4:5" x14ac:dyDescent="0.2">
      <c r="D317" s="43"/>
      <c r="E317" s="43"/>
    </row>
    <row r="318" spans="4:5" x14ac:dyDescent="0.2">
      <c r="D318" s="43"/>
      <c r="E318" s="43"/>
    </row>
    <row r="319" spans="4:5" x14ac:dyDescent="0.2">
      <c r="D319" s="43"/>
      <c r="E319" s="43"/>
    </row>
    <row r="320" spans="4:5" x14ac:dyDescent="0.2">
      <c r="D320" s="43"/>
      <c r="E320" s="43"/>
    </row>
    <row r="321" spans="4:5" x14ac:dyDescent="0.2">
      <c r="D321" s="43"/>
      <c r="E321" s="43"/>
    </row>
    <row r="322" spans="4:5" x14ac:dyDescent="0.2">
      <c r="D322" s="43"/>
      <c r="E322" s="43"/>
    </row>
    <row r="323" spans="4:5" x14ac:dyDescent="0.2">
      <c r="D323" s="43"/>
      <c r="E323" s="43"/>
    </row>
    <row r="324" spans="4:5" x14ac:dyDescent="0.2">
      <c r="D324" s="43"/>
      <c r="E324" s="43"/>
    </row>
    <row r="325" spans="4:5" x14ac:dyDescent="0.2">
      <c r="D325" s="43"/>
      <c r="E325" s="43"/>
    </row>
    <row r="326" spans="4:5" x14ac:dyDescent="0.2">
      <c r="D326" s="43"/>
      <c r="E326" s="43"/>
    </row>
    <row r="327" spans="4:5" x14ac:dyDescent="0.2">
      <c r="D327" s="43"/>
      <c r="E327" s="43"/>
    </row>
    <row r="328" spans="4:5" x14ac:dyDescent="0.2">
      <c r="D328" s="43"/>
      <c r="E328" s="43"/>
    </row>
    <row r="329" spans="4:5" x14ac:dyDescent="0.2">
      <c r="D329" s="43"/>
      <c r="E329" s="43"/>
    </row>
    <row r="330" spans="4:5" x14ac:dyDescent="0.2">
      <c r="D330" s="43"/>
      <c r="E330" s="43"/>
    </row>
    <row r="331" spans="4:5" x14ac:dyDescent="0.2">
      <c r="D331" s="43"/>
      <c r="E331" s="43"/>
    </row>
    <row r="332" spans="4:5" x14ac:dyDescent="0.2">
      <c r="D332" s="43"/>
      <c r="E332" s="43"/>
    </row>
    <row r="333" spans="4:5" x14ac:dyDescent="0.2">
      <c r="D333" s="43"/>
      <c r="E333" s="43"/>
    </row>
    <row r="334" spans="4:5" x14ac:dyDescent="0.2">
      <c r="D334" s="43"/>
      <c r="E334" s="43"/>
    </row>
    <row r="335" spans="4:5" x14ac:dyDescent="0.2">
      <c r="D335" s="43"/>
      <c r="E335" s="43"/>
    </row>
    <row r="336" spans="4:5" x14ac:dyDescent="0.2">
      <c r="D336" s="43"/>
      <c r="E336" s="43"/>
    </row>
    <row r="337" spans="4:5" x14ac:dyDescent="0.2">
      <c r="D337" s="43"/>
      <c r="E337" s="43"/>
    </row>
    <row r="338" spans="4:5" x14ac:dyDescent="0.2">
      <c r="D338" s="43"/>
      <c r="E338" s="43"/>
    </row>
    <row r="339" spans="4:5" x14ac:dyDescent="0.2">
      <c r="D339" s="43"/>
      <c r="E339" s="43"/>
    </row>
    <row r="340" spans="4:5" x14ac:dyDescent="0.2">
      <c r="D340" s="43"/>
      <c r="E340" s="43"/>
    </row>
    <row r="341" spans="4:5" x14ac:dyDescent="0.2">
      <c r="D341" s="43"/>
      <c r="E341" s="43"/>
    </row>
    <row r="342" spans="4:5" x14ac:dyDescent="0.2">
      <c r="D342" s="43"/>
      <c r="E342" s="43"/>
    </row>
    <row r="343" spans="4:5" x14ac:dyDescent="0.2">
      <c r="D343" s="43"/>
      <c r="E343" s="43"/>
    </row>
    <row r="344" spans="4:5" x14ac:dyDescent="0.2">
      <c r="D344" s="43"/>
      <c r="E344" s="43"/>
    </row>
    <row r="345" spans="4:5" x14ac:dyDescent="0.2">
      <c r="D345" s="43"/>
      <c r="E345" s="43"/>
    </row>
    <row r="346" spans="4:5" x14ac:dyDescent="0.2">
      <c r="D346" s="43"/>
      <c r="E346" s="43"/>
    </row>
    <row r="347" spans="4:5" x14ac:dyDescent="0.2">
      <c r="D347" s="43"/>
      <c r="E347" s="43"/>
    </row>
    <row r="348" spans="4:5" x14ac:dyDescent="0.2">
      <c r="D348" s="43"/>
      <c r="E348" s="43"/>
    </row>
    <row r="349" spans="4:5" x14ac:dyDescent="0.2">
      <c r="D349" s="43"/>
      <c r="E349" s="43"/>
    </row>
    <row r="350" spans="4:5" x14ac:dyDescent="0.2">
      <c r="D350" s="43"/>
      <c r="E350" s="43"/>
    </row>
    <row r="351" spans="4:5" x14ac:dyDescent="0.2">
      <c r="D351" s="43"/>
      <c r="E351" s="43"/>
    </row>
    <row r="352" spans="4:5" x14ac:dyDescent="0.2">
      <c r="D352" s="43"/>
      <c r="E352" s="43"/>
    </row>
    <row r="353" spans="4:5" x14ac:dyDescent="0.2">
      <c r="D353" s="43"/>
      <c r="E353" s="43"/>
    </row>
    <row r="354" spans="4:5" x14ac:dyDescent="0.2">
      <c r="D354" s="43"/>
      <c r="E354" s="43"/>
    </row>
    <row r="355" spans="4:5" x14ac:dyDescent="0.2">
      <c r="D355" s="43"/>
      <c r="E355" s="43"/>
    </row>
    <row r="356" spans="4:5" x14ac:dyDescent="0.2">
      <c r="D356" s="43"/>
      <c r="E356" s="43"/>
    </row>
    <row r="357" spans="4:5" x14ac:dyDescent="0.2">
      <c r="D357" s="43"/>
      <c r="E357" s="43"/>
    </row>
    <row r="358" spans="4:5" x14ac:dyDescent="0.2">
      <c r="D358" s="43"/>
      <c r="E358" s="43"/>
    </row>
    <row r="359" spans="4:5" x14ac:dyDescent="0.2">
      <c r="D359" s="43"/>
      <c r="E359" s="43"/>
    </row>
    <row r="360" spans="4:5" x14ac:dyDescent="0.2">
      <c r="D360" s="43"/>
      <c r="E360" s="43"/>
    </row>
    <row r="361" spans="4:5" x14ac:dyDescent="0.2">
      <c r="D361" s="43"/>
      <c r="E361" s="43"/>
    </row>
    <row r="362" spans="4:5" x14ac:dyDescent="0.2">
      <c r="D362" s="43"/>
      <c r="E362" s="43"/>
    </row>
    <row r="363" spans="4:5" x14ac:dyDescent="0.2">
      <c r="D363" s="43"/>
      <c r="E363" s="43"/>
    </row>
    <row r="364" spans="4:5" x14ac:dyDescent="0.2">
      <c r="D364" s="43"/>
      <c r="E364" s="43"/>
    </row>
    <row r="365" spans="4:5" x14ac:dyDescent="0.2">
      <c r="D365" s="43"/>
      <c r="E365" s="43"/>
    </row>
    <row r="366" spans="4:5" x14ac:dyDescent="0.2">
      <c r="D366" s="43"/>
      <c r="E366" s="43"/>
    </row>
    <row r="367" spans="4:5" x14ac:dyDescent="0.2">
      <c r="D367" s="43"/>
      <c r="E367" s="43"/>
    </row>
    <row r="368" spans="4:5" x14ac:dyDescent="0.2">
      <c r="D368" s="43"/>
      <c r="E368" s="43"/>
    </row>
    <row r="369" spans="4:5" x14ac:dyDescent="0.2">
      <c r="D369" s="43"/>
      <c r="E369" s="43"/>
    </row>
    <row r="370" spans="4:5" x14ac:dyDescent="0.2">
      <c r="D370" s="43"/>
      <c r="E370" s="43"/>
    </row>
    <row r="371" spans="4:5" x14ac:dyDescent="0.2">
      <c r="D371" s="43"/>
      <c r="E371" s="43"/>
    </row>
    <row r="372" spans="4:5" x14ac:dyDescent="0.2">
      <c r="D372" s="43"/>
      <c r="E372" s="43"/>
    </row>
    <row r="373" spans="4:5" x14ac:dyDescent="0.2">
      <c r="D373" s="43"/>
      <c r="E373" s="43"/>
    </row>
    <row r="374" spans="4:5" x14ac:dyDescent="0.2">
      <c r="D374" s="43"/>
      <c r="E374" s="43"/>
    </row>
    <row r="375" spans="4:5" x14ac:dyDescent="0.2">
      <c r="D375" s="43"/>
      <c r="E375" s="43"/>
    </row>
    <row r="376" spans="4:5" x14ac:dyDescent="0.2">
      <c r="D376" s="43"/>
      <c r="E376" s="43"/>
    </row>
    <row r="377" spans="4:5" x14ac:dyDescent="0.2">
      <c r="D377" s="43"/>
      <c r="E377" s="43"/>
    </row>
    <row r="378" spans="4:5" x14ac:dyDescent="0.2">
      <c r="D378" s="43"/>
      <c r="E378" s="43"/>
    </row>
    <row r="379" spans="4:5" x14ac:dyDescent="0.2">
      <c r="D379" s="43"/>
      <c r="E379" s="43"/>
    </row>
    <row r="380" spans="4:5" x14ac:dyDescent="0.2">
      <c r="D380" s="43"/>
      <c r="E380" s="43"/>
    </row>
    <row r="381" spans="4:5" x14ac:dyDescent="0.2">
      <c r="D381" s="43"/>
      <c r="E381" s="43"/>
    </row>
    <row r="382" spans="4:5" x14ac:dyDescent="0.2">
      <c r="D382" s="43"/>
      <c r="E382" s="43"/>
    </row>
    <row r="383" spans="4:5" x14ac:dyDescent="0.2">
      <c r="D383" s="43"/>
      <c r="E383" s="43"/>
    </row>
    <row r="384" spans="4:5" x14ac:dyDescent="0.2">
      <c r="D384" s="43"/>
      <c r="E384" s="43"/>
    </row>
    <row r="385" spans="4:5" x14ac:dyDescent="0.2">
      <c r="D385" s="43"/>
      <c r="E385" s="43"/>
    </row>
    <row r="386" spans="4:5" x14ac:dyDescent="0.2">
      <c r="D386" s="43"/>
      <c r="E386" s="43"/>
    </row>
    <row r="387" spans="4:5" x14ac:dyDescent="0.2">
      <c r="D387" s="43"/>
      <c r="E387" s="43"/>
    </row>
    <row r="388" spans="4:5" x14ac:dyDescent="0.2">
      <c r="D388" s="43"/>
      <c r="E388" s="43"/>
    </row>
    <row r="389" spans="4:5" x14ac:dyDescent="0.2">
      <c r="D389" s="43"/>
      <c r="E389" s="43"/>
    </row>
    <row r="390" spans="4:5" x14ac:dyDescent="0.2">
      <c r="D390" s="43"/>
      <c r="E390" s="43"/>
    </row>
    <row r="391" spans="4:5" x14ac:dyDescent="0.2">
      <c r="D391" s="43"/>
      <c r="E391" s="43"/>
    </row>
    <row r="392" spans="4:5" x14ac:dyDescent="0.2">
      <c r="D392" s="43"/>
      <c r="E392" s="43"/>
    </row>
    <row r="393" spans="4:5" x14ac:dyDescent="0.2">
      <c r="D393" s="43"/>
      <c r="E393" s="43"/>
    </row>
    <row r="394" spans="4:5" x14ac:dyDescent="0.2">
      <c r="D394" s="43"/>
      <c r="E394" s="43"/>
    </row>
    <row r="395" spans="4:5" x14ac:dyDescent="0.2">
      <c r="D395" s="43"/>
      <c r="E395" s="43"/>
    </row>
    <row r="396" spans="4:5" x14ac:dyDescent="0.2">
      <c r="D396" s="43"/>
      <c r="E396" s="43"/>
    </row>
    <row r="397" spans="4:5" x14ac:dyDescent="0.2">
      <c r="D397" s="43"/>
      <c r="E397" s="43"/>
    </row>
    <row r="398" spans="4:5" x14ac:dyDescent="0.2">
      <c r="D398" s="43"/>
      <c r="E398" s="43"/>
    </row>
    <row r="399" spans="4:5" x14ac:dyDescent="0.2">
      <c r="D399" s="43"/>
      <c r="E399" s="43"/>
    </row>
    <row r="400" spans="4:5" x14ac:dyDescent="0.2">
      <c r="D400" s="43"/>
      <c r="E400" s="43"/>
    </row>
    <row r="401" spans="4:5" x14ac:dyDescent="0.2">
      <c r="D401" s="43"/>
      <c r="E401" s="43"/>
    </row>
    <row r="402" spans="4:5" x14ac:dyDescent="0.2">
      <c r="D402" s="43"/>
      <c r="E402" s="43"/>
    </row>
    <row r="403" spans="4:5" x14ac:dyDescent="0.2">
      <c r="D403" s="43"/>
      <c r="E403" s="43"/>
    </row>
    <row r="404" spans="4:5" x14ac:dyDescent="0.2">
      <c r="D404" s="43"/>
      <c r="E404" s="43"/>
    </row>
    <row r="405" spans="4:5" x14ac:dyDescent="0.2">
      <c r="D405" s="43"/>
      <c r="E405" s="43"/>
    </row>
  </sheetData>
  <mergeCells count="1">
    <mergeCell ref="M20:R20"/>
  </mergeCells>
  <conditionalFormatting sqref="B8:B49">
    <cfRule type="cellIs" dxfId="4" priority="3" stopIfTrue="1" operator="equal">
      <formula>"Adjustment to Income/Expense/Rate Base:"</formula>
    </cfRule>
  </conditionalFormatting>
  <conditionalFormatting sqref="K1">
    <cfRule type="cellIs" dxfId="3"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SZ49:SZ51 JD49:JD51 H48:H51 WVP983087:WVP983091 WLT983087:WLT983091 WBX983087:WBX983091 VSB983087:VSB983091 VIF983087:VIF983091 UYJ983087:UYJ983091 UON983087:UON983091 UER983087:UER983091 TUV983087:TUV983091 TKZ983087:TKZ983091 TBD983087:TBD983091 SRH983087:SRH983091 SHL983087:SHL983091 RXP983087:RXP983091 RNT983087:RNT983091 RDX983087:RDX983091 QUB983087:QUB983091 QKF983087:QKF983091 QAJ983087:QAJ983091 PQN983087:PQN983091 PGR983087:PGR983091 OWV983087:OWV983091 OMZ983087:OMZ983091 ODD983087:ODD983091 NTH983087:NTH983091 NJL983087:NJL983091 MZP983087:MZP983091 MPT983087:MPT983091 MFX983087:MFX983091 LWB983087:LWB983091 LMF983087:LMF983091 LCJ983087:LCJ983091 KSN983087:KSN983091 KIR983087:KIR983091 JYV983087:JYV983091 JOZ983087:JOZ983091 JFD983087:JFD983091 IVH983087:IVH983091 ILL983087:ILL983091 IBP983087:IBP983091 HRT983087:HRT983091 HHX983087:HHX983091 GYB983087:GYB983091 GOF983087:GOF983091 GEJ983087:GEJ983091 FUN983087:FUN983091 FKR983087:FKR983091 FAV983087:FAV983091 EQZ983087:EQZ983091 EHD983087:EHD983091 DXH983087:DXH983091 DNL983087:DNL983091 DDP983087:DDP983091 CTT983087:CTT983091 CJX983087:CJX983091 CAB983087:CAB983091 BQF983087:BQF983091 BGJ983087:BGJ983091 AWN983087:AWN983091 AMR983087:AMR983091 ACV983087:ACV983091 SZ983087:SZ983091 JD983087:JD983091 H983087:H983091 WVP917551:WVP917555 WLT917551:WLT917555 WBX917551:WBX917555 VSB917551:VSB917555 VIF917551:VIF917555 UYJ917551:UYJ917555 UON917551:UON917555 UER917551:UER917555 TUV917551:TUV917555 TKZ917551:TKZ917555 TBD917551:TBD917555 SRH917551:SRH917555 SHL917551:SHL917555 RXP917551:RXP917555 RNT917551:RNT917555 RDX917551:RDX917555 QUB917551:QUB917555 QKF917551:QKF917555 QAJ917551:QAJ917555 PQN917551:PQN917555 PGR917551:PGR917555 OWV917551:OWV917555 OMZ917551:OMZ917555 ODD917551:ODD917555 NTH917551:NTH917555 NJL917551:NJL917555 MZP917551:MZP917555 MPT917551:MPT917555 MFX917551:MFX917555 LWB917551:LWB917555 LMF917551:LMF917555 LCJ917551:LCJ917555 KSN917551:KSN917555 KIR917551:KIR917555 JYV917551:JYV917555 JOZ917551:JOZ917555 JFD917551:JFD917555 IVH917551:IVH917555 ILL917551:ILL917555 IBP917551:IBP917555 HRT917551:HRT917555 HHX917551:HHX917555 GYB917551:GYB917555 GOF917551:GOF917555 GEJ917551:GEJ917555 FUN917551:FUN917555 FKR917551:FKR917555 FAV917551:FAV917555 EQZ917551:EQZ917555 EHD917551:EHD917555 DXH917551:DXH917555 DNL917551:DNL917555 DDP917551:DDP917555 CTT917551:CTT917555 CJX917551:CJX917555 CAB917551:CAB917555 BQF917551:BQF917555 BGJ917551:BGJ917555 AWN917551:AWN917555 AMR917551:AMR917555 ACV917551:ACV917555 SZ917551:SZ917555 JD917551:JD917555 H917551:H917555 WVP852015:WVP852019 WLT852015:WLT852019 WBX852015:WBX852019 VSB852015:VSB852019 VIF852015:VIF852019 UYJ852015:UYJ852019 UON852015:UON852019 UER852015:UER852019 TUV852015:TUV852019 TKZ852015:TKZ852019 TBD852015:TBD852019 SRH852015:SRH852019 SHL852015:SHL852019 RXP852015:RXP852019 RNT852015:RNT852019 RDX852015:RDX852019 QUB852015:QUB852019 QKF852015:QKF852019 QAJ852015:QAJ852019 PQN852015:PQN852019 PGR852015:PGR852019 OWV852015:OWV852019 OMZ852015:OMZ852019 ODD852015:ODD852019 NTH852015:NTH852019 NJL852015:NJL852019 MZP852015:MZP852019 MPT852015:MPT852019 MFX852015:MFX852019 LWB852015:LWB852019 LMF852015:LMF852019 LCJ852015:LCJ852019 KSN852015:KSN852019 KIR852015:KIR852019 JYV852015:JYV852019 JOZ852015:JOZ852019 JFD852015:JFD852019 IVH852015:IVH852019 ILL852015:ILL852019 IBP852015:IBP852019 HRT852015:HRT852019 HHX852015:HHX852019 GYB852015:GYB852019 GOF852015:GOF852019 GEJ852015:GEJ852019 FUN852015:FUN852019 FKR852015:FKR852019 FAV852015:FAV852019 EQZ852015:EQZ852019 EHD852015:EHD852019 DXH852015:DXH852019 DNL852015:DNL852019 DDP852015:DDP852019 CTT852015:CTT852019 CJX852015:CJX852019 CAB852015:CAB852019 BQF852015:BQF852019 BGJ852015:BGJ852019 AWN852015:AWN852019 AMR852015:AMR852019 ACV852015:ACV852019 SZ852015:SZ852019 JD852015:JD852019 H852015:H852019 WVP786479:WVP786483 WLT786479:WLT786483 WBX786479:WBX786483 VSB786479:VSB786483 VIF786479:VIF786483 UYJ786479:UYJ786483 UON786479:UON786483 UER786479:UER786483 TUV786479:TUV786483 TKZ786479:TKZ786483 TBD786479:TBD786483 SRH786479:SRH786483 SHL786479:SHL786483 RXP786479:RXP786483 RNT786479:RNT786483 RDX786479:RDX786483 QUB786479:QUB786483 QKF786479:QKF786483 QAJ786479:QAJ786483 PQN786479:PQN786483 PGR786479:PGR786483 OWV786479:OWV786483 OMZ786479:OMZ786483 ODD786479:ODD786483 NTH786479:NTH786483 NJL786479:NJL786483 MZP786479:MZP786483 MPT786479:MPT786483 MFX786479:MFX786483 LWB786479:LWB786483 LMF786479:LMF786483 LCJ786479:LCJ786483 KSN786479:KSN786483 KIR786479:KIR786483 JYV786479:JYV786483 JOZ786479:JOZ786483 JFD786479:JFD786483 IVH786479:IVH786483 ILL786479:ILL786483 IBP786479:IBP786483 HRT786479:HRT786483 HHX786479:HHX786483 GYB786479:GYB786483 GOF786479:GOF786483 GEJ786479:GEJ786483 FUN786479:FUN786483 FKR786479:FKR786483 FAV786479:FAV786483 EQZ786479:EQZ786483 EHD786479:EHD786483 DXH786479:DXH786483 DNL786479:DNL786483 DDP786479:DDP786483 CTT786479:CTT786483 CJX786479:CJX786483 CAB786479:CAB786483 BQF786479:BQF786483 BGJ786479:BGJ786483 AWN786479:AWN786483 AMR786479:AMR786483 ACV786479:ACV786483 SZ786479:SZ786483 JD786479:JD786483 H786479:H786483 WVP720943:WVP720947 WLT720943:WLT720947 WBX720943:WBX720947 VSB720943:VSB720947 VIF720943:VIF720947 UYJ720943:UYJ720947 UON720943:UON720947 UER720943:UER720947 TUV720943:TUV720947 TKZ720943:TKZ720947 TBD720943:TBD720947 SRH720943:SRH720947 SHL720943:SHL720947 RXP720943:RXP720947 RNT720943:RNT720947 RDX720943:RDX720947 QUB720943:QUB720947 QKF720943:QKF720947 QAJ720943:QAJ720947 PQN720943:PQN720947 PGR720943:PGR720947 OWV720943:OWV720947 OMZ720943:OMZ720947 ODD720943:ODD720947 NTH720943:NTH720947 NJL720943:NJL720947 MZP720943:MZP720947 MPT720943:MPT720947 MFX720943:MFX720947 LWB720943:LWB720947 LMF720943:LMF720947 LCJ720943:LCJ720947 KSN720943:KSN720947 KIR720943:KIR720947 JYV720943:JYV720947 JOZ720943:JOZ720947 JFD720943:JFD720947 IVH720943:IVH720947 ILL720943:ILL720947 IBP720943:IBP720947 HRT720943:HRT720947 HHX720943:HHX720947 GYB720943:GYB720947 GOF720943:GOF720947 GEJ720943:GEJ720947 FUN720943:FUN720947 FKR720943:FKR720947 FAV720943:FAV720947 EQZ720943:EQZ720947 EHD720943:EHD720947 DXH720943:DXH720947 DNL720943:DNL720947 DDP720943:DDP720947 CTT720943:CTT720947 CJX720943:CJX720947 CAB720943:CAB720947 BQF720943:BQF720947 BGJ720943:BGJ720947 AWN720943:AWN720947 AMR720943:AMR720947 ACV720943:ACV720947 SZ720943:SZ720947 JD720943:JD720947 H720943:H720947 WVP655407:WVP655411 WLT655407:WLT655411 WBX655407:WBX655411 VSB655407:VSB655411 VIF655407:VIF655411 UYJ655407:UYJ655411 UON655407:UON655411 UER655407:UER655411 TUV655407:TUV655411 TKZ655407:TKZ655411 TBD655407:TBD655411 SRH655407:SRH655411 SHL655407:SHL655411 RXP655407:RXP655411 RNT655407:RNT655411 RDX655407:RDX655411 QUB655407:QUB655411 QKF655407:QKF655411 QAJ655407:QAJ655411 PQN655407:PQN655411 PGR655407:PGR655411 OWV655407:OWV655411 OMZ655407:OMZ655411 ODD655407:ODD655411 NTH655407:NTH655411 NJL655407:NJL655411 MZP655407:MZP655411 MPT655407:MPT655411 MFX655407:MFX655411 LWB655407:LWB655411 LMF655407:LMF655411 LCJ655407:LCJ655411 KSN655407:KSN655411 KIR655407:KIR655411 JYV655407:JYV655411 JOZ655407:JOZ655411 JFD655407:JFD655411 IVH655407:IVH655411 ILL655407:ILL655411 IBP655407:IBP655411 HRT655407:HRT655411 HHX655407:HHX655411 GYB655407:GYB655411 GOF655407:GOF655411 GEJ655407:GEJ655411 FUN655407:FUN655411 FKR655407:FKR655411 FAV655407:FAV655411 EQZ655407:EQZ655411 EHD655407:EHD655411 DXH655407:DXH655411 DNL655407:DNL655411 DDP655407:DDP655411 CTT655407:CTT655411 CJX655407:CJX655411 CAB655407:CAB655411 BQF655407:BQF655411 BGJ655407:BGJ655411 AWN655407:AWN655411 AMR655407:AMR655411 ACV655407:ACV655411 SZ655407:SZ655411 JD655407:JD655411 H655407:H655411 WVP589871:WVP589875 WLT589871:WLT589875 WBX589871:WBX589875 VSB589871:VSB589875 VIF589871:VIF589875 UYJ589871:UYJ589875 UON589871:UON589875 UER589871:UER589875 TUV589871:TUV589875 TKZ589871:TKZ589875 TBD589871:TBD589875 SRH589871:SRH589875 SHL589871:SHL589875 RXP589871:RXP589875 RNT589871:RNT589875 RDX589871:RDX589875 QUB589871:QUB589875 QKF589871:QKF589875 QAJ589871:QAJ589875 PQN589871:PQN589875 PGR589871:PGR589875 OWV589871:OWV589875 OMZ589871:OMZ589875 ODD589871:ODD589875 NTH589871:NTH589875 NJL589871:NJL589875 MZP589871:MZP589875 MPT589871:MPT589875 MFX589871:MFX589875 LWB589871:LWB589875 LMF589871:LMF589875 LCJ589871:LCJ589875 KSN589871:KSN589875 KIR589871:KIR589875 JYV589871:JYV589875 JOZ589871:JOZ589875 JFD589871:JFD589875 IVH589871:IVH589875 ILL589871:ILL589875 IBP589871:IBP589875 HRT589871:HRT589875 HHX589871:HHX589875 GYB589871:GYB589875 GOF589871:GOF589875 GEJ589871:GEJ589875 FUN589871:FUN589875 FKR589871:FKR589875 FAV589871:FAV589875 EQZ589871:EQZ589875 EHD589871:EHD589875 DXH589871:DXH589875 DNL589871:DNL589875 DDP589871:DDP589875 CTT589871:CTT589875 CJX589871:CJX589875 CAB589871:CAB589875 BQF589871:BQF589875 BGJ589871:BGJ589875 AWN589871:AWN589875 AMR589871:AMR589875 ACV589871:ACV589875 SZ589871:SZ589875 JD589871:JD589875 H589871:H589875 WVP524335:WVP524339 WLT524335:WLT524339 WBX524335:WBX524339 VSB524335:VSB524339 VIF524335:VIF524339 UYJ524335:UYJ524339 UON524335:UON524339 UER524335:UER524339 TUV524335:TUV524339 TKZ524335:TKZ524339 TBD524335:TBD524339 SRH524335:SRH524339 SHL524335:SHL524339 RXP524335:RXP524339 RNT524335:RNT524339 RDX524335:RDX524339 QUB524335:QUB524339 QKF524335:QKF524339 QAJ524335:QAJ524339 PQN524335:PQN524339 PGR524335:PGR524339 OWV524335:OWV524339 OMZ524335:OMZ524339 ODD524335:ODD524339 NTH524335:NTH524339 NJL524335:NJL524339 MZP524335:MZP524339 MPT524335:MPT524339 MFX524335:MFX524339 LWB524335:LWB524339 LMF524335:LMF524339 LCJ524335:LCJ524339 KSN524335:KSN524339 KIR524335:KIR524339 JYV524335:JYV524339 JOZ524335:JOZ524339 JFD524335:JFD524339 IVH524335:IVH524339 ILL524335:ILL524339 IBP524335:IBP524339 HRT524335:HRT524339 HHX524335:HHX524339 GYB524335:GYB524339 GOF524335:GOF524339 GEJ524335:GEJ524339 FUN524335:FUN524339 FKR524335:FKR524339 FAV524335:FAV524339 EQZ524335:EQZ524339 EHD524335:EHD524339 DXH524335:DXH524339 DNL524335:DNL524339 DDP524335:DDP524339 CTT524335:CTT524339 CJX524335:CJX524339 CAB524335:CAB524339 BQF524335:BQF524339 BGJ524335:BGJ524339 AWN524335:AWN524339 AMR524335:AMR524339 ACV524335:ACV524339 SZ524335:SZ524339 JD524335:JD524339 H524335:H524339 WVP458799:WVP458803 WLT458799:WLT458803 WBX458799:WBX458803 VSB458799:VSB458803 VIF458799:VIF458803 UYJ458799:UYJ458803 UON458799:UON458803 UER458799:UER458803 TUV458799:TUV458803 TKZ458799:TKZ458803 TBD458799:TBD458803 SRH458799:SRH458803 SHL458799:SHL458803 RXP458799:RXP458803 RNT458799:RNT458803 RDX458799:RDX458803 QUB458799:QUB458803 QKF458799:QKF458803 QAJ458799:QAJ458803 PQN458799:PQN458803 PGR458799:PGR458803 OWV458799:OWV458803 OMZ458799:OMZ458803 ODD458799:ODD458803 NTH458799:NTH458803 NJL458799:NJL458803 MZP458799:MZP458803 MPT458799:MPT458803 MFX458799:MFX458803 LWB458799:LWB458803 LMF458799:LMF458803 LCJ458799:LCJ458803 KSN458799:KSN458803 KIR458799:KIR458803 JYV458799:JYV458803 JOZ458799:JOZ458803 JFD458799:JFD458803 IVH458799:IVH458803 ILL458799:ILL458803 IBP458799:IBP458803 HRT458799:HRT458803 HHX458799:HHX458803 GYB458799:GYB458803 GOF458799:GOF458803 GEJ458799:GEJ458803 FUN458799:FUN458803 FKR458799:FKR458803 FAV458799:FAV458803 EQZ458799:EQZ458803 EHD458799:EHD458803 DXH458799:DXH458803 DNL458799:DNL458803 DDP458799:DDP458803 CTT458799:CTT458803 CJX458799:CJX458803 CAB458799:CAB458803 BQF458799:BQF458803 BGJ458799:BGJ458803 AWN458799:AWN458803 AMR458799:AMR458803 ACV458799:ACV458803 SZ458799:SZ458803 JD458799:JD458803 H458799:H458803 WVP393263:WVP393267 WLT393263:WLT393267 WBX393263:WBX393267 VSB393263:VSB393267 VIF393263:VIF393267 UYJ393263:UYJ393267 UON393263:UON393267 UER393263:UER393267 TUV393263:TUV393267 TKZ393263:TKZ393267 TBD393263:TBD393267 SRH393263:SRH393267 SHL393263:SHL393267 RXP393263:RXP393267 RNT393263:RNT393267 RDX393263:RDX393267 QUB393263:QUB393267 QKF393263:QKF393267 QAJ393263:QAJ393267 PQN393263:PQN393267 PGR393263:PGR393267 OWV393263:OWV393267 OMZ393263:OMZ393267 ODD393263:ODD393267 NTH393263:NTH393267 NJL393263:NJL393267 MZP393263:MZP393267 MPT393263:MPT393267 MFX393263:MFX393267 LWB393263:LWB393267 LMF393263:LMF393267 LCJ393263:LCJ393267 KSN393263:KSN393267 KIR393263:KIR393267 JYV393263:JYV393267 JOZ393263:JOZ393267 JFD393263:JFD393267 IVH393263:IVH393267 ILL393263:ILL393267 IBP393263:IBP393267 HRT393263:HRT393267 HHX393263:HHX393267 GYB393263:GYB393267 GOF393263:GOF393267 GEJ393263:GEJ393267 FUN393263:FUN393267 FKR393263:FKR393267 FAV393263:FAV393267 EQZ393263:EQZ393267 EHD393263:EHD393267 DXH393263:DXH393267 DNL393263:DNL393267 DDP393263:DDP393267 CTT393263:CTT393267 CJX393263:CJX393267 CAB393263:CAB393267 BQF393263:BQF393267 BGJ393263:BGJ393267 AWN393263:AWN393267 AMR393263:AMR393267 ACV393263:ACV393267 SZ393263:SZ393267 JD393263:JD393267 H393263:H393267 WVP327727:WVP327731 WLT327727:WLT327731 WBX327727:WBX327731 VSB327727:VSB327731 VIF327727:VIF327731 UYJ327727:UYJ327731 UON327727:UON327731 UER327727:UER327731 TUV327727:TUV327731 TKZ327727:TKZ327731 TBD327727:TBD327731 SRH327727:SRH327731 SHL327727:SHL327731 RXP327727:RXP327731 RNT327727:RNT327731 RDX327727:RDX327731 QUB327727:QUB327731 QKF327727:QKF327731 QAJ327727:QAJ327731 PQN327727:PQN327731 PGR327727:PGR327731 OWV327727:OWV327731 OMZ327727:OMZ327731 ODD327727:ODD327731 NTH327727:NTH327731 NJL327727:NJL327731 MZP327727:MZP327731 MPT327727:MPT327731 MFX327727:MFX327731 LWB327727:LWB327731 LMF327727:LMF327731 LCJ327727:LCJ327731 KSN327727:KSN327731 KIR327727:KIR327731 JYV327727:JYV327731 JOZ327727:JOZ327731 JFD327727:JFD327731 IVH327727:IVH327731 ILL327727:ILL327731 IBP327727:IBP327731 HRT327727:HRT327731 HHX327727:HHX327731 GYB327727:GYB327731 GOF327727:GOF327731 GEJ327727:GEJ327731 FUN327727:FUN327731 FKR327727:FKR327731 FAV327727:FAV327731 EQZ327727:EQZ327731 EHD327727:EHD327731 DXH327727:DXH327731 DNL327727:DNL327731 DDP327727:DDP327731 CTT327727:CTT327731 CJX327727:CJX327731 CAB327727:CAB327731 BQF327727:BQF327731 BGJ327727:BGJ327731 AWN327727:AWN327731 AMR327727:AMR327731 ACV327727:ACV327731 SZ327727:SZ327731 JD327727:JD327731 H327727:H327731 WVP262191:WVP262195 WLT262191:WLT262195 WBX262191:WBX262195 VSB262191:VSB262195 VIF262191:VIF262195 UYJ262191:UYJ262195 UON262191:UON262195 UER262191:UER262195 TUV262191:TUV262195 TKZ262191:TKZ262195 TBD262191:TBD262195 SRH262191:SRH262195 SHL262191:SHL262195 RXP262191:RXP262195 RNT262191:RNT262195 RDX262191:RDX262195 QUB262191:QUB262195 QKF262191:QKF262195 QAJ262191:QAJ262195 PQN262191:PQN262195 PGR262191:PGR262195 OWV262191:OWV262195 OMZ262191:OMZ262195 ODD262191:ODD262195 NTH262191:NTH262195 NJL262191:NJL262195 MZP262191:MZP262195 MPT262191:MPT262195 MFX262191:MFX262195 LWB262191:LWB262195 LMF262191:LMF262195 LCJ262191:LCJ262195 KSN262191:KSN262195 KIR262191:KIR262195 JYV262191:JYV262195 JOZ262191:JOZ262195 JFD262191:JFD262195 IVH262191:IVH262195 ILL262191:ILL262195 IBP262191:IBP262195 HRT262191:HRT262195 HHX262191:HHX262195 GYB262191:GYB262195 GOF262191:GOF262195 GEJ262191:GEJ262195 FUN262191:FUN262195 FKR262191:FKR262195 FAV262191:FAV262195 EQZ262191:EQZ262195 EHD262191:EHD262195 DXH262191:DXH262195 DNL262191:DNL262195 DDP262191:DDP262195 CTT262191:CTT262195 CJX262191:CJX262195 CAB262191:CAB262195 BQF262191:BQF262195 BGJ262191:BGJ262195 AWN262191:AWN262195 AMR262191:AMR262195 ACV262191:ACV262195 SZ262191:SZ262195 JD262191:JD262195 H262191:H262195 WVP196655:WVP196659 WLT196655:WLT196659 WBX196655:WBX196659 VSB196655:VSB196659 VIF196655:VIF196659 UYJ196655:UYJ196659 UON196655:UON196659 UER196655:UER196659 TUV196655:TUV196659 TKZ196655:TKZ196659 TBD196655:TBD196659 SRH196655:SRH196659 SHL196655:SHL196659 RXP196655:RXP196659 RNT196655:RNT196659 RDX196655:RDX196659 QUB196655:QUB196659 QKF196655:QKF196659 QAJ196655:QAJ196659 PQN196655:PQN196659 PGR196655:PGR196659 OWV196655:OWV196659 OMZ196655:OMZ196659 ODD196655:ODD196659 NTH196655:NTH196659 NJL196655:NJL196659 MZP196655:MZP196659 MPT196655:MPT196659 MFX196655:MFX196659 LWB196655:LWB196659 LMF196655:LMF196659 LCJ196655:LCJ196659 KSN196655:KSN196659 KIR196655:KIR196659 JYV196655:JYV196659 JOZ196655:JOZ196659 JFD196655:JFD196659 IVH196655:IVH196659 ILL196655:ILL196659 IBP196655:IBP196659 HRT196655:HRT196659 HHX196655:HHX196659 GYB196655:GYB196659 GOF196655:GOF196659 GEJ196655:GEJ196659 FUN196655:FUN196659 FKR196655:FKR196659 FAV196655:FAV196659 EQZ196655:EQZ196659 EHD196655:EHD196659 DXH196655:DXH196659 DNL196655:DNL196659 DDP196655:DDP196659 CTT196655:CTT196659 CJX196655:CJX196659 CAB196655:CAB196659 BQF196655:BQF196659 BGJ196655:BGJ196659 AWN196655:AWN196659 AMR196655:AMR196659 ACV196655:ACV196659 SZ196655:SZ196659 JD196655:JD196659 H196655:H196659 WVP131119:WVP131123 WLT131119:WLT131123 WBX131119:WBX131123 VSB131119:VSB131123 VIF131119:VIF131123 UYJ131119:UYJ131123 UON131119:UON131123 UER131119:UER131123 TUV131119:TUV131123 TKZ131119:TKZ131123 TBD131119:TBD131123 SRH131119:SRH131123 SHL131119:SHL131123 RXP131119:RXP131123 RNT131119:RNT131123 RDX131119:RDX131123 QUB131119:QUB131123 QKF131119:QKF131123 QAJ131119:QAJ131123 PQN131119:PQN131123 PGR131119:PGR131123 OWV131119:OWV131123 OMZ131119:OMZ131123 ODD131119:ODD131123 NTH131119:NTH131123 NJL131119:NJL131123 MZP131119:MZP131123 MPT131119:MPT131123 MFX131119:MFX131123 LWB131119:LWB131123 LMF131119:LMF131123 LCJ131119:LCJ131123 KSN131119:KSN131123 KIR131119:KIR131123 JYV131119:JYV131123 JOZ131119:JOZ131123 JFD131119:JFD131123 IVH131119:IVH131123 ILL131119:ILL131123 IBP131119:IBP131123 HRT131119:HRT131123 HHX131119:HHX131123 GYB131119:GYB131123 GOF131119:GOF131123 GEJ131119:GEJ131123 FUN131119:FUN131123 FKR131119:FKR131123 FAV131119:FAV131123 EQZ131119:EQZ131123 EHD131119:EHD131123 DXH131119:DXH131123 DNL131119:DNL131123 DDP131119:DDP131123 CTT131119:CTT131123 CJX131119:CJX131123 CAB131119:CAB131123 BQF131119:BQF131123 BGJ131119:BGJ131123 AWN131119:AWN131123 AMR131119:AMR131123 ACV131119:ACV131123 SZ131119:SZ131123 JD131119:JD131123 H131119:H131123 WVP65583:WVP65587 WLT65583:WLT65587 WBX65583:WBX65587 VSB65583:VSB65587 VIF65583:VIF65587 UYJ65583:UYJ65587 UON65583:UON65587 UER65583:UER65587 TUV65583:TUV65587 TKZ65583:TKZ65587 TBD65583:TBD65587 SRH65583:SRH65587 SHL65583:SHL65587 RXP65583:RXP65587 RNT65583:RNT65587 RDX65583:RDX65587 QUB65583:QUB65587 QKF65583:QKF65587 QAJ65583:QAJ65587 PQN65583:PQN65587 PGR65583:PGR65587 OWV65583:OWV65587 OMZ65583:OMZ65587 ODD65583:ODD65587 NTH65583:NTH65587 NJL65583:NJL65587 MZP65583:MZP65587 MPT65583:MPT65587 MFX65583:MFX65587 LWB65583:LWB65587 LMF65583:LMF65587 LCJ65583:LCJ65587 KSN65583:KSN65587 KIR65583:KIR65587 JYV65583:JYV65587 JOZ65583:JOZ65587 JFD65583:JFD65587 IVH65583:IVH65587 ILL65583:ILL65587 IBP65583:IBP65587 HRT65583:HRT65587 HHX65583:HHX65587 GYB65583:GYB65587 GOF65583:GOF65587 GEJ65583:GEJ65587 FUN65583:FUN65587 FKR65583:FKR65587 FAV65583:FAV65587 EQZ65583:EQZ65587 EHD65583:EHD65587 DXH65583:DXH65587 DNL65583:DNL65587 DDP65583:DDP65587 CTT65583:CTT65587 CJX65583:CJX65587 CAB65583:CAB65587 BQF65583:BQF65587 BGJ65583:BGJ65587 AWN65583:AWN65587 AMR65583:AMR65587 ACV65583:ACV65587 SZ65583:SZ65587 JD65583:JD65587 H65583:H65587 WVP49:WVP51 WLT49:WLT51 WBX49:WBX51 VSB49:VSB51 VIF49:VIF51 UYJ49:UYJ51 UON49:UON51 UER49:UER51 TUV49:TUV51 TKZ49:TKZ51 TBD49:TBD51 SRH49:SRH51 SHL49:SHL51 RXP49:RXP51 RNT49:RNT51 RDX49:RDX51 QUB49:QUB51 QKF49:QKF51 QAJ49:QAJ51 PQN49:PQN51 PGR49:PGR51 OWV49:OWV51 OMZ49:OMZ51 ODD49:ODD51 NTH49:NTH51 NJL49:NJL51 MZP49:MZP51 MPT49:MPT51 MFX49:MFX51 LWB49:LWB51 LMF49:LMF51 LCJ49:LCJ51 KSN49:KSN51 KIR49:KIR51 JYV49:JYV51 JOZ49:JOZ51 JFD49:JFD51 IVH49:IVH51 ILL49:ILL51 IBP49:IBP51 HRT49:HRT51 HHX49:HHX51 GYB49:GYB51 GOF49:GOF51 GEJ49:GEJ51 FUN49:FUN51 FKR49:FKR51 FAV49:FAV51 EQZ49:EQZ51 EHD49:EHD51 DXH49:DXH51 DNL49:DNL51 DDP49:DDP51 CTT49:CTT51 CJX49:CJX51 CAB49:CAB51 BQF49:BQF51 BGJ49:BGJ51 AWN49:AWN51 AMR49:AMR51 ACV49:ACV51" xr:uid="{44D8183D-C0E6-4646-874E-08028E6D4C03}">
      <formula1>$H$71:$H$162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5:F65587 JB65585:JB65587 SX65585:SX65587 ACT65585:ACT65587 AMP65585:AMP65587 AWL65585:AWL65587 BGH65585:BGH65587 BQD65585:BQD65587 BZZ65585:BZZ65587 CJV65585:CJV65587 CTR65585:CTR65587 DDN65585:DDN65587 DNJ65585:DNJ65587 DXF65585:DXF65587 EHB65585:EHB65587 EQX65585:EQX65587 FAT65585:FAT65587 FKP65585:FKP65587 FUL65585:FUL65587 GEH65585:GEH65587 GOD65585:GOD65587 GXZ65585:GXZ65587 HHV65585:HHV65587 HRR65585:HRR65587 IBN65585:IBN65587 ILJ65585:ILJ65587 IVF65585:IVF65587 JFB65585:JFB65587 JOX65585:JOX65587 JYT65585:JYT65587 KIP65585:KIP65587 KSL65585:KSL65587 LCH65585:LCH65587 LMD65585:LMD65587 LVZ65585:LVZ65587 MFV65585:MFV65587 MPR65585:MPR65587 MZN65585:MZN65587 NJJ65585:NJJ65587 NTF65585:NTF65587 ODB65585:ODB65587 OMX65585:OMX65587 OWT65585:OWT65587 PGP65585:PGP65587 PQL65585:PQL65587 QAH65585:QAH65587 QKD65585:QKD65587 QTZ65585:QTZ65587 RDV65585:RDV65587 RNR65585:RNR65587 RXN65585:RXN65587 SHJ65585:SHJ65587 SRF65585:SRF65587 TBB65585:TBB65587 TKX65585:TKX65587 TUT65585:TUT65587 UEP65585:UEP65587 UOL65585:UOL65587 UYH65585:UYH65587 VID65585:VID65587 VRZ65585:VRZ65587 WBV65585:WBV65587 WLR65585:WLR65587 WVN65585:WVN65587 F131121:F131123 JB131121:JB131123 SX131121:SX131123 ACT131121:ACT131123 AMP131121:AMP131123 AWL131121:AWL131123 BGH131121:BGH131123 BQD131121:BQD131123 BZZ131121:BZZ131123 CJV131121:CJV131123 CTR131121:CTR131123 DDN131121:DDN131123 DNJ131121:DNJ131123 DXF131121:DXF131123 EHB131121:EHB131123 EQX131121:EQX131123 FAT131121:FAT131123 FKP131121:FKP131123 FUL131121:FUL131123 GEH131121:GEH131123 GOD131121:GOD131123 GXZ131121:GXZ131123 HHV131121:HHV131123 HRR131121:HRR131123 IBN131121:IBN131123 ILJ131121:ILJ131123 IVF131121:IVF131123 JFB131121:JFB131123 JOX131121:JOX131123 JYT131121:JYT131123 KIP131121:KIP131123 KSL131121:KSL131123 LCH131121:LCH131123 LMD131121:LMD131123 LVZ131121:LVZ131123 MFV131121:MFV131123 MPR131121:MPR131123 MZN131121:MZN131123 NJJ131121:NJJ131123 NTF131121:NTF131123 ODB131121:ODB131123 OMX131121:OMX131123 OWT131121:OWT131123 PGP131121:PGP131123 PQL131121:PQL131123 QAH131121:QAH131123 QKD131121:QKD131123 QTZ131121:QTZ131123 RDV131121:RDV131123 RNR131121:RNR131123 RXN131121:RXN131123 SHJ131121:SHJ131123 SRF131121:SRF131123 TBB131121:TBB131123 TKX131121:TKX131123 TUT131121:TUT131123 UEP131121:UEP131123 UOL131121:UOL131123 UYH131121:UYH131123 VID131121:VID131123 VRZ131121:VRZ131123 WBV131121:WBV131123 WLR131121:WLR131123 WVN131121:WVN131123 F196657:F196659 JB196657:JB196659 SX196657:SX196659 ACT196657:ACT196659 AMP196657:AMP196659 AWL196657:AWL196659 BGH196657:BGH196659 BQD196657:BQD196659 BZZ196657:BZZ196659 CJV196657:CJV196659 CTR196657:CTR196659 DDN196657:DDN196659 DNJ196657:DNJ196659 DXF196657:DXF196659 EHB196657:EHB196659 EQX196657:EQX196659 FAT196657:FAT196659 FKP196657:FKP196659 FUL196657:FUL196659 GEH196657:GEH196659 GOD196657:GOD196659 GXZ196657:GXZ196659 HHV196657:HHV196659 HRR196657:HRR196659 IBN196657:IBN196659 ILJ196657:ILJ196659 IVF196657:IVF196659 JFB196657:JFB196659 JOX196657:JOX196659 JYT196657:JYT196659 KIP196657:KIP196659 KSL196657:KSL196659 LCH196657:LCH196659 LMD196657:LMD196659 LVZ196657:LVZ196659 MFV196657:MFV196659 MPR196657:MPR196659 MZN196657:MZN196659 NJJ196657:NJJ196659 NTF196657:NTF196659 ODB196657:ODB196659 OMX196657:OMX196659 OWT196657:OWT196659 PGP196657:PGP196659 PQL196657:PQL196659 QAH196657:QAH196659 QKD196657:QKD196659 QTZ196657:QTZ196659 RDV196657:RDV196659 RNR196657:RNR196659 RXN196657:RXN196659 SHJ196657:SHJ196659 SRF196657:SRF196659 TBB196657:TBB196659 TKX196657:TKX196659 TUT196657:TUT196659 UEP196657:UEP196659 UOL196657:UOL196659 UYH196657:UYH196659 VID196657:VID196659 VRZ196657:VRZ196659 WBV196657:WBV196659 WLR196657:WLR196659 WVN196657:WVN196659 F262193:F262195 JB262193:JB262195 SX262193:SX262195 ACT262193:ACT262195 AMP262193:AMP262195 AWL262193:AWL262195 BGH262193:BGH262195 BQD262193:BQD262195 BZZ262193:BZZ262195 CJV262193:CJV262195 CTR262193:CTR262195 DDN262193:DDN262195 DNJ262193:DNJ262195 DXF262193:DXF262195 EHB262193:EHB262195 EQX262193:EQX262195 FAT262193:FAT262195 FKP262193:FKP262195 FUL262193:FUL262195 GEH262193:GEH262195 GOD262193:GOD262195 GXZ262193:GXZ262195 HHV262193:HHV262195 HRR262193:HRR262195 IBN262193:IBN262195 ILJ262193:ILJ262195 IVF262193:IVF262195 JFB262193:JFB262195 JOX262193:JOX262195 JYT262193:JYT262195 KIP262193:KIP262195 KSL262193:KSL262195 LCH262193:LCH262195 LMD262193:LMD262195 LVZ262193:LVZ262195 MFV262193:MFV262195 MPR262193:MPR262195 MZN262193:MZN262195 NJJ262193:NJJ262195 NTF262193:NTF262195 ODB262193:ODB262195 OMX262193:OMX262195 OWT262193:OWT262195 PGP262193:PGP262195 PQL262193:PQL262195 QAH262193:QAH262195 QKD262193:QKD262195 QTZ262193:QTZ262195 RDV262193:RDV262195 RNR262193:RNR262195 RXN262193:RXN262195 SHJ262193:SHJ262195 SRF262193:SRF262195 TBB262193:TBB262195 TKX262193:TKX262195 TUT262193:TUT262195 UEP262193:UEP262195 UOL262193:UOL262195 UYH262193:UYH262195 VID262193:VID262195 VRZ262193:VRZ262195 WBV262193:WBV262195 WLR262193:WLR262195 WVN262193:WVN262195 F327729:F327731 JB327729:JB327731 SX327729:SX327731 ACT327729:ACT327731 AMP327729:AMP327731 AWL327729:AWL327731 BGH327729:BGH327731 BQD327729:BQD327731 BZZ327729:BZZ327731 CJV327729:CJV327731 CTR327729:CTR327731 DDN327729:DDN327731 DNJ327729:DNJ327731 DXF327729:DXF327731 EHB327729:EHB327731 EQX327729:EQX327731 FAT327729:FAT327731 FKP327729:FKP327731 FUL327729:FUL327731 GEH327729:GEH327731 GOD327729:GOD327731 GXZ327729:GXZ327731 HHV327729:HHV327731 HRR327729:HRR327731 IBN327729:IBN327731 ILJ327729:ILJ327731 IVF327729:IVF327731 JFB327729:JFB327731 JOX327729:JOX327731 JYT327729:JYT327731 KIP327729:KIP327731 KSL327729:KSL327731 LCH327729:LCH327731 LMD327729:LMD327731 LVZ327729:LVZ327731 MFV327729:MFV327731 MPR327729:MPR327731 MZN327729:MZN327731 NJJ327729:NJJ327731 NTF327729:NTF327731 ODB327729:ODB327731 OMX327729:OMX327731 OWT327729:OWT327731 PGP327729:PGP327731 PQL327729:PQL327731 QAH327729:QAH327731 QKD327729:QKD327731 QTZ327729:QTZ327731 RDV327729:RDV327731 RNR327729:RNR327731 RXN327729:RXN327731 SHJ327729:SHJ327731 SRF327729:SRF327731 TBB327729:TBB327731 TKX327729:TKX327731 TUT327729:TUT327731 UEP327729:UEP327731 UOL327729:UOL327731 UYH327729:UYH327731 VID327729:VID327731 VRZ327729:VRZ327731 WBV327729:WBV327731 WLR327729:WLR327731 WVN327729:WVN327731 F393265:F393267 JB393265:JB393267 SX393265:SX393267 ACT393265:ACT393267 AMP393265:AMP393267 AWL393265:AWL393267 BGH393265:BGH393267 BQD393265:BQD393267 BZZ393265:BZZ393267 CJV393265:CJV393267 CTR393265:CTR393267 DDN393265:DDN393267 DNJ393265:DNJ393267 DXF393265:DXF393267 EHB393265:EHB393267 EQX393265:EQX393267 FAT393265:FAT393267 FKP393265:FKP393267 FUL393265:FUL393267 GEH393265:GEH393267 GOD393265:GOD393267 GXZ393265:GXZ393267 HHV393265:HHV393267 HRR393265:HRR393267 IBN393265:IBN393267 ILJ393265:ILJ393267 IVF393265:IVF393267 JFB393265:JFB393267 JOX393265:JOX393267 JYT393265:JYT393267 KIP393265:KIP393267 KSL393265:KSL393267 LCH393265:LCH393267 LMD393265:LMD393267 LVZ393265:LVZ393267 MFV393265:MFV393267 MPR393265:MPR393267 MZN393265:MZN393267 NJJ393265:NJJ393267 NTF393265:NTF393267 ODB393265:ODB393267 OMX393265:OMX393267 OWT393265:OWT393267 PGP393265:PGP393267 PQL393265:PQL393267 QAH393265:QAH393267 QKD393265:QKD393267 QTZ393265:QTZ393267 RDV393265:RDV393267 RNR393265:RNR393267 RXN393265:RXN393267 SHJ393265:SHJ393267 SRF393265:SRF393267 TBB393265:TBB393267 TKX393265:TKX393267 TUT393265:TUT393267 UEP393265:UEP393267 UOL393265:UOL393267 UYH393265:UYH393267 VID393265:VID393267 VRZ393265:VRZ393267 WBV393265:WBV393267 WLR393265:WLR393267 WVN393265:WVN393267 F458801:F458803 JB458801:JB458803 SX458801:SX458803 ACT458801:ACT458803 AMP458801:AMP458803 AWL458801:AWL458803 BGH458801:BGH458803 BQD458801:BQD458803 BZZ458801:BZZ458803 CJV458801:CJV458803 CTR458801:CTR458803 DDN458801:DDN458803 DNJ458801:DNJ458803 DXF458801:DXF458803 EHB458801:EHB458803 EQX458801:EQX458803 FAT458801:FAT458803 FKP458801:FKP458803 FUL458801:FUL458803 GEH458801:GEH458803 GOD458801:GOD458803 GXZ458801:GXZ458803 HHV458801:HHV458803 HRR458801:HRR458803 IBN458801:IBN458803 ILJ458801:ILJ458803 IVF458801:IVF458803 JFB458801:JFB458803 JOX458801:JOX458803 JYT458801:JYT458803 KIP458801:KIP458803 KSL458801:KSL458803 LCH458801:LCH458803 LMD458801:LMD458803 LVZ458801:LVZ458803 MFV458801:MFV458803 MPR458801:MPR458803 MZN458801:MZN458803 NJJ458801:NJJ458803 NTF458801:NTF458803 ODB458801:ODB458803 OMX458801:OMX458803 OWT458801:OWT458803 PGP458801:PGP458803 PQL458801:PQL458803 QAH458801:QAH458803 QKD458801:QKD458803 QTZ458801:QTZ458803 RDV458801:RDV458803 RNR458801:RNR458803 RXN458801:RXN458803 SHJ458801:SHJ458803 SRF458801:SRF458803 TBB458801:TBB458803 TKX458801:TKX458803 TUT458801:TUT458803 UEP458801:UEP458803 UOL458801:UOL458803 UYH458801:UYH458803 VID458801:VID458803 VRZ458801:VRZ458803 WBV458801:WBV458803 WLR458801:WLR458803 WVN458801:WVN458803 F524337:F524339 JB524337:JB524339 SX524337:SX524339 ACT524337:ACT524339 AMP524337:AMP524339 AWL524337:AWL524339 BGH524337:BGH524339 BQD524337:BQD524339 BZZ524337:BZZ524339 CJV524337:CJV524339 CTR524337:CTR524339 DDN524337:DDN524339 DNJ524337:DNJ524339 DXF524337:DXF524339 EHB524337:EHB524339 EQX524337:EQX524339 FAT524337:FAT524339 FKP524337:FKP524339 FUL524337:FUL524339 GEH524337:GEH524339 GOD524337:GOD524339 GXZ524337:GXZ524339 HHV524337:HHV524339 HRR524337:HRR524339 IBN524337:IBN524339 ILJ524337:ILJ524339 IVF524337:IVF524339 JFB524337:JFB524339 JOX524337:JOX524339 JYT524337:JYT524339 KIP524337:KIP524339 KSL524337:KSL524339 LCH524337:LCH524339 LMD524337:LMD524339 LVZ524337:LVZ524339 MFV524337:MFV524339 MPR524337:MPR524339 MZN524337:MZN524339 NJJ524337:NJJ524339 NTF524337:NTF524339 ODB524337:ODB524339 OMX524337:OMX524339 OWT524337:OWT524339 PGP524337:PGP524339 PQL524337:PQL524339 QAH524337:QAH524339 QKD524337:QKD524339 QTZ524337:QTZ524339 RDV524337:RDV524339 RNR524337:RNR524339 RXN524337:RXN524339 SHJ524337:SHJ524339 SRF524337:SRF524339 TBB524337:TBB524339 TKX524337:TKX524339 TUT524337:TUT524339 UEP524337:UEP524339 UOL524337:UOL524339 UYH524337:UYH524339 VID524337:VID524339 VRZ524337:VRZ524339 WBV524337:WBV524339 WLR524337:WLR524339 WVN524337:WVN524339 F589873:F589875 JB589873:JB589875 SX589873:SX589875 ACT589873:ACT589875 AMP589873:AMP589875 AWL589873:AWL589875 BGH589873:BGH589875 BQD589873:BQD589875 BZZ589873:BZZ589875 CJV589873:CJV589875 CTR589873:CTR589875 DDN589873:DDN589875 DNJ589873:DNJ589875 DXF589873:DXF589875 EHB589873:EHB589875 EQX589873:EQX589875 FAT589873:FAT589875 FKP589873:FKP589875 FUL589873:FUL589875 GEH589873:GEH589875 GOD589873:GOD589875 GXZ589873:GXZ589875 HHV589873:HHV589875 HRR589873:HRR589875 IBN589873:IBN589875 ILJ589873:ILJ589875 IVF589873:IVF589875 JFB589873:JFB589875 JOX589873:JOX589875 JYT589873:JYT589875 KIP589873:KIP589875 KSL589873:KSL589875 LCH589873:LCH589875 LMD589873:LMD589875 LVZ589873:LVZ589875 MFV589873:MFV589875 MPR589873:MPR589875 MZN589873:MZN589875 NJJ589873:NJJ589875 NTF589873:NTF589875 ODB589873:ODB589875 OMX589873:OMX589875 OWT589873:OWT589875 PGP589873:PGP589875 PQL589873:PQL589875 QAH589873:QAH589875 QKD589873:QKD589875 QTZ589873:QTZ589875 RDV589873:RDV589875 RNR589873:RNR589875 RXN589873:RXN589875 SHJ589873:SHJ589875 SRF589873:SRF589875 TBB589873:TBB589875 TKX589873:TKX589875 TUT589873:TUT589875 UEP589873:UEP589875 UOL589873:UOL589875 UYH589873:UYH589875 VID589873:VID589875 VRZ589873:VRZ589875 WBV589873:WBV589875 WLR589873:WLR589875 WVN589873:WVN589875 F655409:F655411 JB655409:JB655411 SX655409:SX655411 ACT655409:ACT655411 AMP655409:AMP655411 AWL655409:AWL655411 BGH655409:BGH655411 BQD655409:BQD655411 BZZ655409:BZZ655411 CJV655409:CJV655411 CTR655409:CTR655411 DDN655409:DDN655411 DNJ655409:DNJ655411 DXF655409:DXF655411 EHB655409:EHB655411 EQX655409:EQX655411 FAT655409:FAT655411 FKP655409:FKP655411 FUL655409:FUL655411 GEH655409:GEH655411 GOD655409:GOD655411 GXZ655409:GXZ655411 HHV655409:HHV655411 HRR655409:HRR655411 IBN655409:IBN655411 ILJ655409:ILJ655411 IVF655409:IVF655411 JFB655409:JFB655411 JOX655409:JOX655411 JYT655409:JYT655411 KIP655409:KIP655411 KSL655409:KSL655411 LCH655409:LCH655411 LMD655409:LMD655411 LVZ655409:LVZ655411 MFV655409:MFV655411 MPR655409:MPR655411 MZN655409:MZN655411 NJJ655409:NJJ655411 NTF655409:NTF655411 ODB655409:ODB655411 OMX655409:OMX655411 OWT655409:OWT655411 PGP655409:PGP655411 PQL655409:PQL655411 QAH655409:QAH655411 QKD655409:QKD655411 QTZ655409:QTZ655411 RDV655409:RDV655411 RNR655409:RNR655411 RXN655409:RXN655411 SHJ655409:SHJ655411 SRF655409:SRF655411 TBB655409:TBB655411 TKX655409:TKX655411 TUT655409:TUT655411 UEP655409:UEP655411 UOL655409:UOL655411 UYH655409:UYH655411 VID655409:VID655411 VRZ655409:VRZ655411 WBV655409:WBV655411 WLR655409:WLR655411 WVN655409:WVN655411 F720945:F720947 JB720945:JB720947 SX720945:SX720947 ACT720945:ACT720947 AMP720945:AMP720947 AWL720945:AWL720947 BGH720945:BGH720947 BQD720945:BQD720947 BZZ720945:BZZ720947 CJV720945:CJV720947 CTR720945:CTR720947 DDN720945:DDN720947 DNJ720945:DNJ720947 DXF720945:DXF720947 EHB720945:EHB720947 EQX720945:EQX720947 FAT720945:FAT720947 FKP720945:FKP720947 FUL720945:FUL720947 GEH720945:GEH720947 GOD720945:GOD720947 GXZ720945:GXZ720947 HHV720945:HHV720947 HRR720945:HRR720947 IBN720945:IBN720947 ILJ720945:ILJ720947 IVF720945:IVF720947 JFB720945:JFB720947 JOX720945:JOX720947 JYT720945:JYT720947 KIP720945:KIP720947 KSL720945:KSL720947 LCH720945:LCH720947 LMD720945:LMD720947 LVZ720945:LVZ720947 MFV720945:MFV720947 MPR720945:MPR720947 MZN720945:MZN720947 NJJ720945:NJJ720947 NTF720945:NTF720947 ODB720945:ODB720947 OMX720945:OMX720947 OWT720945:OWT720947 PGP720945:PGP720947 PQL720945:PQL720947 QAH720945:QAH720947 QKD720945:QKD720947 QTZ720945:QTZ720947 RDV720945:RDV720947 RNR720945:RNR720947 RXN720945:RXN720947 SHJ720945:SHJ720947 SRF720945:SRF720947 TBB720945:TBB720947 TKX720945:TKX720947 TUT720945:TUT720947 UEP720945:UEP720947 UOL720945:UOL720947 UYH720945:UYH720947 VID720945:VID720947 VRZ720945:VRZ720947 WBV720945:WBV720947 WLR720945:WLR720947 WVN720945:WVN720947 F786481:F786483 JB786481:JB786483 SX786481:SX786483 ACT786481:ACT786483 AMP786481:AMP786483 AWL786481:AWL786483 BGH786481:BGH786483 BQD786481:BQD786483 BZZ786481:BZZ786483 CJV786481:CJV786483 CTR786481:CTR786483 DDN786481:DDN786483 DNJ786481:DNJ786483 DXF786481:DXF786483 EHB786481:EHB786483 EQX786481:EQX786483 FAT786481:FAT786483 FKP786481:FKP786483 FUL786481:FUL786483 GEH786481:GEH786483 GOD786481:GOD786483 GXZ786481:GXZ786483 HHV786481:HHV786483 HRR786481:HRR786483 IBN786481:IBN786483 ILJ786481:ILJ786483 IVF786481:IVF786483 JFB786481:JFB786483 JOX786481:JOX786483 JYT786481:JYT786483 KIP786481:KIP786483 KSL786481:KSL786483 LCH786481:LCH786483 LMD786481:LMD786483 LVZ786481:LVZ786483 MFV786481:MFV786483 MPR786481:MPR786483 MZN786481:MZN786483 NJJ786481:NJJ786483 NTF786481:NTF786483 ODB786481:ODB786483 OMX786481:OMX786483 OWT786481:OWT786483 PGP786481:PGP786483 PQL786481:PQL786483 QAH786481:QAH786483 QKD786481:QKD786483 QTZ786481:QTZ786483 RDV786481:RDV786483 RNR786481:RNR786483 RXN786481:RXN786483 SHJ786481:SHJ786483 SRF786481:SRF786483 TBB786481:TBB786483 TKX786481:TKX786483 TUT786481:TUT786483 UEP786481:UEP786483 UOL786481:UOL786483 UYH786481:UYH786483 VID786481:VID786483 VRZ786481:VRZ786483 WBV786481:WBV786483 WLR786481:WLR786483 WVN786481:WVN786483 F852017:F852019 JB852017:JB852019 SX852017:SX852019 ACT852017:ACT852019 AMP852017:AMP852019 AWL852017:AWL852019 BGH852017:BGH852019 BQD852017:BQD852019 BZZ852017:BZZ852019 CJV852017:CJV852019 CTR852017:CTR852019 DDN852017:DDN852019 DNJ852017:DNJ852019 DXF852017:DXF852019 EHB852017:EHB852019 EQX852017:EQX852019 FAT852017:FAT852019 FKP852017:FKP852019 FUL852017:FUL852019 GEH852017:GEH852019 GOD852017:GOD852019 GXZ852017:GXZ852019 HHV852017:HHV852019 HRR852017:HRR852019 IBN852017:IBN852019 ILJ852017:ILJ852019 IVF852017:IVF852019 JFB852017:JFB852019 JOX852017:JOX852019 JYT852017:JYT852019 KIP852017:KIP852019 KSL852017:KSL852019 LCH852017:LCH852019 LMD852017:LMD852019 LVZ852017:LVZ852019 MFV852017:MFV852019 MPR852017:MPR852019 MZN852017:MZN852019 NJJ852017:NJJ852019 NTF852017:NTF852019 ODB852017:ODB852019 OMX852017:OMX852019 OWT852017:OWT852019 PGP852017:PGP852019 PQL852017:PQL852019 QAH852017:QAH852019 QKD852017:QKD852019 QTZ852017:QTZ852019 RDV852017:RDV852019 RNR852017:RNR852019 RXN852017:RXN852019 SHJ852017:SHJ852019 SRF852017:SRF852019 TBB852017:TBB852019 TKX852017:TKX852019 TUT852017:TUT852019 UEP852017:UEP852019 UOL852017:UOL852019 UYH852017:UYH852019 VID852017:VID852019 VRZ852017:VRZ852019 WBV852017:WBV852019 WLR852017:WLR852019 WVN852017:WVN852019 F917553:F917555 JB917553:JB917555 SX917553:SX917555 ACT917553:ACT917555 AMP917553:AMP917555 AWL917553:AWL917555 BGH917553:BGH917555 BQD917553:BQD917555 BZZ917553:BZZ917555 CJV917553:CJV917555 CTR917553:CTR917555 DDN917553:DDN917555 DNJ917553:DNJ917555 DXF917553:DXF917555 EHB917553:EHB917555 EQX917553:EQX917555 FAT917553:FAT917555 FKP917553:FKP917555 FUL917553:FUL917555 GEH917553:GEH917555 GOD917553:GOD917555 GXZ917553:GXZ917555 HHV917553:HHV917555 HRR917553:HRR917555 IBN917553:IBN917555 ILJ917553:ILJ917555 IVF917553:IVF917555 JFB917553:JFB917555 JOX917553:JOX917555 JYT917553:JYT917555 KIP917553:KIP917555 KSL917553:KSL917555 LCH917553:LCH917555 LMD917553:LMD917555 LVZ917553:LVZ917555 MFV917553:MFV917555 MPR917553:MPR917555 MZN917553:MZN917555 NJJ917553:NJJ917555 NTF917553:NTF917555 ODB917553:ODB917555 OMX917553:OMX917555 OWT917553:OWT917555 PGP917553:PGP917555 PQL917553:PQL917555 QAH917553:QAH917555 QKD917553:QKD917555 QTZ917553:QTZ917555 RDV917553:RDV917555 RNR917553:RNR917555 RXN917553:RXN917555 SHJ917553:SHJ917555 SRF917553:SRF917555 TBB917553:TBB917555 TKX917553:TKX917555 TUT917553:TUT917555 UEP917553:UEP917555 UOL917553:UOL917555 UYH917553:UYH917555 VID917553:VID917555 VRZ917553:VRZ917555 WBV917553:WBV917555 WLR917553:WLR917555 WVN917553:WVN917555 F983089:F983091 JB983089:JB983091 SX983089:SX983091 ACT983089:ACT983091 AMP983089:AMP983091 AWL983089:AWL983091 BGH983089:BGH983091 BQD983089:BQD983091 BZZ983089:BZZ983091 CJV983089:CJV983091 CTR983089:CTR983091 DDN983089:DDN983091 DNJ983089:DNJ983091 DXF983089:DXF983091 EHB983089:EHB983091 EQX983089:EQX983091 FAT983089:FAT983091 FKP983089:FKP983091 FUL983089:FUL983091 GEH983089:GEH983091 GOD983089:GOD983091 GXZ983089:GXZ983091 HHV983089:HHV983091 HRR983089:HRR983091 IBN983089:IBN983091 ILJ983089:ILJ983091 IVF983089:IVF983091 JFB983089:JFB983091 JOX983089:JOX983091 JYT983089:JYT983091 KIP983089:KIP983091 KSL983089:KSL983091 LCH983089:LCH983091 LMD983089:LMD983091 LVZ983089:LVZ983091 MFV983089:MFV983091 MPR983089:MPR983091 MZN983089:MZN983091 NJJ983089:NJJ983091 NTF983089:NTF983091 ODB983089:ODB983091 OMX983089:OMX983091 OWT983089:OWT983091 PGP983089:PGP983091 PQL983089:PQL983091 QAH983089:QAH983091 QKD983089:QKD983091 QTZ983089:QTZ983091 RDV983089:RDV983091 RNR983089:RNR983091 RXN983089:RXN983091 SHJ983089:SHJ983091 SRF983089:SRF983091 TBB983089:TBB983091 TKX983089:TKX983091 TUT983089:TUT983091 UEP983089:UEP983091 UOL983089:UOL983091 UYH983089:UYH983091 VID983089:VID983091 VRZ983089:VRZ983091 WBV983089:WBV983091 WLR983089:WLR983091 WVN983089:WVN983091 F50:F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xr:uid="{9C1BDFBE-AC3E-40E0-9225-786100EC4206}">
      <formula1>"1, 2, 3"</formula1>
    </dataValidation>
    <dataValidation type="list" errorStyle="warning" allowBlank="1" showInputMessage="1" showErrorMessage="1" errorTitle="FERC ACCOUNT" error="This FERC Account is not included in the drop-down list. Is this the account you want to use?" sqref="D48:D50 IZ49:IZ51 D51:E51 E50 WVM983089:WVM983091 WLQ983089:WLQ983091 WBU983089:WBU983091 VRY983089:VRY983091 VIC983089:VIC983091 UYG983089:UYG983091 UOK983089:UOK983091 UEO983089:UEO983091 TUS983089:TUS983091 TKW983089:TKW983091 TBA983089:TBA983091 SRE983089:SRE983091 SHI983089:SHI983091 RXM983089:RXM983091 RNQ983089:RNQ983091 RDU983089:RDU983091 QTY983089:QTY983091 QKC983089:QKC983091 QAG983089:QAG983091 PQK983089:PQK983091 PGO983089:PGO983091 OWS983089:OWS983091 OMW983089:OMW983091 ODA983089:ODA983091 NTE983089:NTE983091 NJI983089:NJI983091 MZM983089:MZM983091 MPQ983089:MPQ983091 MFU983089:MFU983091 LVY983089:LVY983091 LMC983089:LMC983091 LCG983089:LCG983091 KSK983089:KSK983091 KIO983089:KIO983091 JYS983089:JYS983091 JOW983089:JOW983091 JFA983089:JFA983091 IVE983089:IVE983091 ILI983089:ILI983091 IBM983089:IBM983091 HRQ983089:HRQ983091 HHU983089:HHU983091 GXY983089:GXY983091 GOC983089:GOC983091 GEG983089:GEG983091 FUK983089:FUK983091 FKO983089:FKO983091 FAS983089:FAS983091 EQW983089:EQW983091 EHA983089:EHA983091 DXE983089:DXE983091 DNI983089:DNI983091 DDM983089:DDM983091 CTQ983089:CTQ983091 CJU983089:CJU983091 BZY983089:BZY983091 BQC983089:BQC983091 BGG983089:BGG983091 AWK983089:AWK983091 AMO983089:AMO983091 ACS983089:ACS983091 SW983089:SW983091 JA983089:JA983091 E983089:E983091 WVM917553:WVM917555 WLQ917553:WLQ917555 WBU917553:WBU917555 VRY917553:VRY917555 VIC917553:VIC917555 UYG917553:UYG917555 UOK917553:UOK917555 UEO917553:UEO917555 TUS917553:TUS917555 TKW917553:TKW917555 TBA917553:TBA917555 SRE917553:SRE917555 SHI917553:SHI917555 RXM917553:RXM917555 RNQ917553:RNQ917555 RDU917553:RDU917555 QTY917553:QTY917555 QKC917553:QKC917555 QAG917553:QAG917555 PQK917553:PQK917555 PGO917553:PGO917555 OWS917553:OWS917555 OMW917553:OMW917555 ODA917553:ODA917555 NTE917553:NTE917555 NJI917553:NJI917555 MZM917553:MZM917555 MPQ917553:MPQ917555 MFU917553:MFU917555 LVY917553:LVY917555 LMC917553:LMC917555 LCG917553:LCG917555 KSK917553:KSK917555 KIO917553:KIO917555 JYS917553:JYS917555 JOW917553:JOW917555 JFA917553:JFA917555 IVE917553:IVE917555 ILI917553:ILI917555 IBM917553:IBM917555 HRQ917553:HRQ917555 HHU917553:HHU917555 GXY917553:GXY917555 GOC917553:GOC917555 GEG917553:GEG917555 FUK917553:FUK917555 FKO917553:FKO917555 FAS917553:FAS917555 EQW917553:EQW917555 EHA917553:EHA917555 DXE917553:DXE917555 DNI917553:DNI917555 DDM917553:DDM917555 CTQ917553:CTQ917555 CJU917553:CJU917555 BZY917553:BZY917555 BQC917553:BQC917555 BGG917553:BGG917555 AWK917553:AWK917555 AMO917553:AMO917555 ACS917553:ACS917555 SW917553:SW917555 JA917553:JA917555 E917553:E917555 WVM852017:WVM852019 WLQ852017:WLQ852019 WBU852017:WBU852019 VRY852017:VRY852019 VIC852017:VIC852019 UYG852017:UYG852019 UOK852017:UOK852019 UEO852017:UEO852019 TUS852017:TUS852019 TKW852017:TKW852019 TBA852017:TBA852019 SRE852017:SRE852019 SHI852017:SHI852019 RXM852017:RXM852019 RNQ852017:RNQ852019 RDU852017:RDU852019 QTY852017:QTY852019 QKC852017:QKC852019 QAG852017:QAG852019 PQK852017:PQK852019 PGO852017:PGO852019 OWS852017:OWS852019 OMW852017:OMW852019 ODA852017:ODA852019 NTE852017:NTE852019 NJI852017:NJI852019 MZM852017:MZM852019 MPQ852017:MPQ852019 MFU852017:MFU852019 LVY852017:LVY852019 LMC852017:LMC852019 LCG852017:LCG852019 KSK852017:KSK852019 KIO852017:KIO852019 JYS852017:JYS852019 JOW852017:JOW852019 JFA852017:JFA852019 IVE852017:IVE852019 ILI852017:ILI852019 IBM852017:IBM852019 HRQ852017:HRQ852019 HHU852017:HHU852019 GXY852017:GXY852019 GOC852017:GOC852019 GEG852017:GEG852019 FUK852017:FUK852019 FKO852017:FKO852019 FAS852017:FAS852019 EQW852017:EQW852019 EHA852017:EHA852019 DXE852017:DXE852019 DNI852017:DNI852019 DDM852017:DDM852019 CTQ852017:CTQ852019 CJU852017:CJU852019 BZY852017:BZY852019 BQC852017:BQC852019 BGG852017:BGG852019 AWK852017:AWK852019 AMO852017:AMO852019 ACS852017:ACS852019 SW852017:SW852019 JA852017:JA852019 E852017:E852019 WVM786481:WVM786483 WLQ786481:WLQ786483 WBU786481:WBU786483 VRY786481:VRY786483 VIC786481:VIC786483 UYG786481:UYG786483 UOK786481:UOK786483 UEO786481:UEO786483 TUS786481:TUS786483 TKW786481:TKW786483 TBA786481:TBA786483 SRE786481:SRE786483 SHI786481:SHI786483 RXM786481:RXM786483 RNQ786481:RNQ786483 RDU786481:RDU786483 QTY786481:QTY786483 QKC786481:QKC786483 QAG786481:QAG786483 PQK786481:PQK786483 PGO786481:PGO786483 OWS786481:OWS786483 OMW786481:OMW786483 ODA786481:ODA786483 NTE786481:NTE786483 NJI786481:NJI786483 MZM786481:MZM786483 MPQ786481:MPQ786483 MFU786481:MFU786483 LVY786481:LVY786483 LMC786481:LMC786483 LCG786481:LCG786483 KSK786481:KSK786483 KIO786481:KIO786483 JYS786481:JYS786483 JOW786481:JOW786483 JFA786481:JFA786483 IVE786481:IVE786483 ILI786481:ILI786483 IBM786481:IBM786483 HRQ786481:HRQ786483 HHU786481:HHU786483 GXY786481:GXY786483 GOC786481:GOC786483 GEG786481:GEG786483 FUK786481:FUK786483 FKO786481:FKO786483 FAS786481:FAS786483 EQW786481:EQW786483 EHA786481:EHA786483 DXE786481:DXE786483 DNI786481:DNI786483 DDM786481:DDM786483 CTQ786481:CTQ786483 CJU786481:CJU786483 BZY786481:BZY786483 BQC786481:BQC786483 BGG786481:BGG786483 AWK786481:AWK786483 AMO786481:AMO786483 ACS786481:ACS786483 SW786481:SW786483 JA786481:JA786483 E786481:E786483 WVM720945:WVM720947 WLQ720945:WLQ720947 WBU720945:WBU720947 VRY720945:VRY720947 VIC720945:VIC720947 UYG720945:UYG720947 UOK720945:UOK720947 UEO720945:UEO720947 TUS720945:TUS720947 TKW720945:TKW720947 TBA720945:TBA720947 SRE720945:SRE720947 SHI720945:SHI720947 RXM720945:RXM720947 RNQ720945:RNQ720947 RDU720945:RDU720947 QTY720945:QTY720947 QKC720945:QKC720947 QAG720945:QAG720947 PQK720945:PQK720947 PGO720945:PGO720947 OWS720945:OWS720947 OMW720945:OMW720947 ODA720945:ODA720947 NTE720945:NTE720947 NJI720945:NJI720947 MZM720945:MZM720947 MPQ720945:MPQ720947 MFU720945:MFU720947 LVY720945:LVY720947 LMC720945:LMC720947 LCG720945:LCG720947 KSK720945:KSK720947 KIO720945:KIO720947 JYS720945:JYS720947 JOW720945:JOW720947 JFA720945:JFA720947 IVE720945:IVE720947 ILI720945:ILI720947 IBM720945:IBM720947 HRQ720945:HRQ720947 HHU720945:HHU720947 GXY720945:GXY720947 GOC720945:GOC720947 GEG720945:GEG720947 FUK720945:FUK720947 FKO720945:FKO720947 FAS720945:FAS720947 EQW720945:EQW720947 EHA720945:EHA720947 DXE720945:DXE720947 DNI720945:DNI720947 DDM720945:DDM720947 CTQ720945:CTQ720947 CJU720945:CJU720947 BZY720945:BZY720947 BQC720945:BQC720947 BGG720945:BGG720947 AWK720945:AWK720947 AMO720945:AMO720947 ACS720945:ACS720947 SW720945:SW720947 JA720945:JA720947 E720945:E720947 WVM655409:WVM655411 WLQ655409:WLQ655411 WBU655409:WBU655411 VRY655409:VRY655411 VIC655409:VIC655411 UYG655409:UYG655411 UOK655409:UOK655411 UEO655409:UEO655411 TUS655409:TUS655411 TKW655409:TKW655411 TBA655409:TBA655411 SRE655409:SRE655411 SHI655409:SHI655411 RXM655409:RXM655411 RNQ655409:RNQ655411 RDU655409:RDU655411 QTY655409:QTY655411 QKC655409:QKC655411 QAG655409:QAG655411 PQK655409:PQK655411 PGO655409:PGO655411 OWS655409:OWS655411 OMW655409:OMW655411 ODA655409:ODA655411 NTE655409:NTE655411 NJI655409:NJI655411 MZM655409:MZM655411 MPQ655409:MPQ655411 MFU655409:MFU655411 LVY655409:LVY655411 LMC655409:LMC655411 LCG655409:LCG655411 KSK655409:KSK655411 KIO655409:KIO655411 JYS655409:JYS655411 JOW655409:JOW655411 JFA655409:JFA655411 IVE655409:IVE655411 ILI655409:ILI655411 IBM655409:IBM655411 HRQ655409:HRQ655411 HHU655409:HHU655411 GXY655409:GXY655411 GOC655409:GOC655411 GEG655409:GEG655411 FUK655409:FUK655411 FKO655409:FKO655411 FAS655409:FAS655411 EQW655409:EQW655411 EHA655409:EHA655411 DXE655409:DXE655411 DNI655409:DNI655411 DDM655409:DDM655411 CTQ655409:CTQ655411 CJU655409:CJU655411 BZY655409:BZY655411 BQC655409:BQC655411 BGG655409:BGG655411 AWK655409:AWK655411 AMO655409:AMO655411 ACS655409:ACS655411 SW655409:SW655411 JA655409:JA655411 E655409:E655411 WVM589873:WVM589875 WLQ589873:WLQ589875 WBU589873:WBU589875 VRY589873:VRY589875 VIC589873:VIC589875 UYG589873:UYG589875 UOK589873:UOK589875 UEO589873:UEO589875 TUS589873:TUS589875 TKW589873:TKW589875 TBA589873:TBA589875 SRE589873:SRE589875 SHI589873:SHI589875 RXM589873:RXM589875 RNQ589873:RNQ589875 RDU589873:RDU589875 QTY589873:QTY589875 QKC589873:QKC589875 QAG589873:QAG589875 PQK589873:PQK589875 PGO589873:PGO589875 OWS589873:OWS589875 OMW589873:OMW589875 ODA589873:ODA589875 NTE589873:NTE589875 NJI589873:NJI589875 MZM589873:MZM589875 MPQ589873:MPQ589875 MFU589873:MFU589875 LVY589873:LVY589875 LMC589873:LMC589875 LCG589873:LCG589875 KSK589873:KSK589875 KIO589873:KIO589875 JYS589873:JYS589875 JOW589873:JOW589875 JFA589873:JFA589875 IVE589873:IVE589875 ILI589873:ILI589875 IBM589873:IBM589875 HRQ589873:HRQ589875 HHU589873:HHU589875 GXY589873:GXY589875 GOC589873:GOC589875 GEG589873:GEG589875 FUK589873:FUK589875 FKO589873:FKO589875 FAS589873:FAS589875 EQW589873:EQW589875 EHA589873:EHA589875 DXE589873:DXE589875 DNI589873:DNI589875 DDM589873:DDM589875 CTQ589873:CTQ589875 CJU589873:CJU589875 BZY589873:BZY589875 BQC589873:BQC589875 BGG589873:BGG589875 AWK589873:AWK589875 AMO589873:AMO589875 ACS589873:ACS589875 SW589873:SW589875 JA589873:JA589875 E589873:E589875 WVM524337:WVM524339 WLQ524337:WLQ524339 WBU524337:WBU524339 VRY524337:VRY524339 VIC524337:VIC524339 UYG524337:UYG524339 UOK524337:UOK524339 UEO524337:UEO524339 TUS524337:TUS524339 TKW524337:TKW524339 TBA524337:TBA524339 SRE524337:SRE524339 SHI524337:SHI524339 RXM524337:RXM524339 RNQ524337:RNQ524339 RDU524337:RDU524339 QTY524337:QTY524339 QKC524337:QKC524339 QAG524337:QAG524339 PQK524337:PQK524339 PGO524337:PGO524339 OWS524337:OWS524339 OMW524337:OMW524339 ODA524337:ODA524339 NTE524337:NTE524339 NJI524337:NJI524339 MZM524337:MZM524339 MPQ524337:MPQ524339 MFU524337:MFU524339 LVY524337:LVY524339 LMC524337:LMC524339 LCG524337:LCG524339 KSK524337:KSK524339 KIO524337:KIO524339 JYS524337:JYS524339 JOW524337:JOW524339 JFA524337:JFA524339 IVE524337:IVE524339 ILI524337:ILI524339 IBM524337:IBM524339 HRQ524337:HRQ524339 HHU524337:HHU524339 GXY524337:GXY524339 GOC524337:GOC524339 GEG524337:GEG524339 FUK524337:FUK524339 FKO524337:FKO524339 FAS524337:FAS524339 EQW524337:EQW524339 EHA524337:EHA524339 DXE524337:DXE524339 DNI524337:DNI524339 DDM524337:DDM524339 CTQ524337:CTQ524339 CJU524337:CJU524339 BZY524337:BZY524339 BQC524337:BQC524339 BGG524337:BGG524339 AWK524337:AWK524339 AMO524337:AMO524339 ACS524337:ACS524339 SW524337:SW524339 JA524337:JA524339 E524337:E524339 WVM458801:WVM458803 WLQ458801:WLQ458803 WBU458801:WBU458803 VRY458801:VRY458803 VIC458801:VIC458803 UYG458801:UYG458803 UOK458801:UOK458803 UEO458801:UEO458803 TUS458801:TUS458803 TKW458801:TKW458803 TBA458801:TBA458803 SRE458801:SRE458803 SHI458801:SHI458803 RXM458801:RXM458803 RNQ458801:RNQ458803 RDU458801:RDU458803 QTY458801:QTY458803 QKC458801:QKC458803 QAG458801:QAG458803 PQK458801:PQK458803 PGO458801:PGO458803 OWS458801:OWS458803 OMW458801:OMW458803 ODA458801:ODA458803 NTE458801:NTE458803 NJI458801:NJI458803 MZM458801:MZM458803 MPQ458801:MPQ458803 MFU458801:MFU458803 LVY458801:LVY458803 LMC458801:LMC458803 LCG458801:LCG458803 KSK458801:KSK458803 KIO458801:KIO458803 JYS458801:JYS458803 JOW458801:JOW458803 JFA458801:JFA458803 IVE458801:IVE458803 ILI458801:ILI458803 IBM458801:IBM458803 HRQ458801:HRQ458803 HHU458801:HHU458803 GXY458801:GXY458803 GOC458801:GOC458803 GEG458801:GEG458803 FUK458801:FUK458803 FKO458801:FKO458803 FAS458801:FAS458803 EQW458801:EQW458803 EHA458801:EHA458803 DXE458801:DXE458803 DNI458801:DNI458803 DDM458801:DDM458803 CTQ458801:CTQ458803 CJU458801:CJU458803 BZY458801:BZY458803 BQC458801:BQC458803 BGG458801:BGG458803 AWK458801:AWK458803 AMO458801:AMO458803 ACS458801:ACS458803 SW458801:SW458803 JA458801:JA458803 E458801:E458803 WVM393265:WVM393267 WLQ393265:WLQ393267 WBU393265:WBU393267 VRY393265:VRY393267 VIC393265:VIC393267 UYG393265:UYG393267 UOK393265:UOK393267 UEO393265:UEO393267 TUS393265:TUS393267 TKW393265:TKW393267 TBA393265:TBA393267 SRE393265:SRE393267 SHI393265:SHI393267 RXM393265:RXM393267 RNQ393265:RNQ393267 RDU393265:RDU393267 QTY393265:QTY393267 QKC393265:QKC393267 QAG393265:QAG393267 PQK393265:PQK393267 PGO393265:PGO393267 OWS393265:OWS393267 OMW393265:OMW393267 ODA393265:ODA393267 NTE393265:NTE393267 NJI393265:NJI393267 MZM393265:MZM393267 MPQ393265:MPQ393267 MFU393265:MFU393267 LVY393265:LVY393267 LMC393265:LMC393267 LCG393265:LCG393267 KSK393265:KSK393267 KIO393265:KIO393267 JYS393265:JYS393267 JOW393265:JOW393267 JFA393265:JFA393267 IVE393265:IVE393267 ILI393265:ILI393267 IBM393265:IBM393267 HRQ393265:HRQ393267 HHU393265:HHU393267 GXY393265:GXY393267 GOC393265:GOC393267 GEG393265:GEG393267 FUK393265:FUK393267 FKO393265:FKO393267 FAS393265:FAS393267 EQW393265:EQW393267 EHA393265:EHA393267 DXE393265:DXE393267 DNI393265:DNI393267 DDM393265:DDM393267 CTQ393265:CTQ393267 CJU393265:CJU393267 BZY393265:BZY393267 BQC393265:BQC393267 BGG393265:BGG393267 AWK393265:AWK393267 AMO393265:AMO393267 ACS393265:ACS393267 SW393265:SW393267 JA393265:JA393267 E393265:E393267 WVM327729:WVM327731 WLQ327729:WLQ327731 WBU327729:WBU327731 VRY327729:VRY327731 VIC327729:VIC327731 UYG327729:UYG327731 UOK327729:UOK327731 UEO327729:UEO327731 TUS327729:TUS327731 TKW327729:TKW327731 TBA327729:TBA327731 SRE327729:SRE327731 SHI327729:SHI327731 RXM327729:RXM327731 RNQ327729:RNQ327731 RDU327729:RDU327731 QTY327729:QTY327731 QKC327729:QKC327731 QAG327729:QAG327731 PQK327729:PQK327731 PGO327729:PGO327731 OWS327729:OWS327731 OMW327729:OMW327731 ODA327729:ODA327731 NTE327729:NTE327731 NJI327729:NJI327731 MZM327729:MZM327731 MPQ327729:MPQ327731 MFU327729:MFU327731 LVY327729:LVY327731 LMC327729:LMC327731 LCG327729:LCG327731 KSK327729:KSK327731 KIO327729:KIO327731 JYS327729:JYS327731 JOW327729:JOW327731 JFA327729:JFA327731 IVE327729:IVE327731 ILI327729:ILI327731 IBM327729:IBM327731 HRQ327729:HRQ327731 HHU327729:HHU327731 GXY327729:GXY327731 GOC327729:GOC327731 GEG327729:GEG327731 FUK327729:FUK327731 FKO327729:FKO327731 FAS327729:FAS327731 EQW327729:EQW327731 EHA327729:EHA327731 DXE327729:DXE327731 DNI327729:DNI327731 DDM327729:DDM327731 CTQ327729:CTQ327731 CJU327729:CJU327731 BZY327729:BZY327731 BQC327729:BQC327731 BGG327729:BGG327731 AWK327729:AWK327731 AMO327729:AMO327731 ACS327729:ACS327731 SW327729:SW327731 JA327729:JA327731 E327729:E327731 WVM262193:WVM262195 WLQ262193:WLQ262195 WBU262193:WBU262195 VRY262193:VRY262195 VIC262193:VIC262195 UYG262193:UYG262195 UOK262193:UOK262195 UEO262193:UEO262195 TUS262193:TUS262195 TKW262193:TKW262195 TBA262193:TBA262195 SRE262193:SRE262195 SHI262193:SHI262195 RXM262193:RXM262195 RNQ262193:RNQ262195 RDU262193:RDU262195 QTY262193:QTY262195 QKC262193:QKC262195 QAG262193:QAG262195 PQK262193:PQK262195 PGO262193:PGO262195 OWS262193:OWS262195 OMW262193:OMW262195 ODA262193:ODA262195 NTE262193:NTE262195 NJI262193:NJI262195 MZM262193:MZM262195 MPQ262193:MPQ262195 MFU262193:MFU262195 LVY262193:LVY262195 LMC262193:LMC262195 LCG262193:LCG262195 KSK262193:KSK262195 KIO262193:KIO262195 JYS262193:JYS262195 JOW262193:JOW262195 JFA262193:JFA262195 IVE262193:IVE262195 ILI262193:ILI262195 IBM262193:IBM262195 HRQ262193:HRQ262195 HHU262193:HHU262195 GXY262193:GXY262195 GOC262193:GOC262195 GEG262193:GEG262195 FUK262193:FUK262195 FKO262193:FKO262195 FAS262193:FAS262195 EQW262193:EQW262195 EHA262193:EHA262195 DXE262193:DXE262195 DNI262193:DNI262195 DDM262193:DDM262195 CTQ262193:CTQ262195 CJU262193:CJU262195 BZY262193:BZY262195 BQC262193:BQC262195 BGG262193:BGG262195 AWK262193:AWK262195 AMO262193:AMO262195 ACS262193:ACS262195 SW262193:SW262195 JA262193:JA262195 E262193:E262195 WVM196657:WVM196659 WLQ196657:WLQ196659 WBU196657:WBU196659 VRY196657:VRY196659 VIC196657:VIC196659 UYG196657:UYG196659 UOK196657:UOK196659 UEO196657:UEO196659 TUS196657:TUS196659 TKW196657:TKW196659 TBA196657:TBA196659 SRE196657:SRE196659 SHI196657:SHI196659 RXM196657:RXM196659 RNQ196657:RNQ196659 RDU196657:RDU196659 QTY196657:QTY196659 QKC196657:QKC196659 QAG196657:QAG196659 PQK196657:PQK196659 PGO196657:PGO196659 OWS196657:OWS196659 OMW196657:OMW196659 ODA196657:ODA196659 NTE196657:NTE196659 NJI196657:NJI196659 MZM196657:MZM196659 MPQ196657:MPQ196659 MFU196657:MFU196659 LVY196657:LVY196659 LMC196657:LMC196659 LCG196657:LCG196659 KSK196657:KSK196659 KIO196657:KIO196659 JYS196657:JYS196659 JOW196657:JOW196659 JFA196657:JFA196659 IVE196657:IVE196659 ILI196657:ILI196659 IBM196657:IBM196659 HRQ196657:HRQ196659 HHU196657:HHU196659 GXY196657:GXY196659 GOC196657:GOC196659 GEG196657:GEG196659 FUK196657:FUK196659 FKO196657:FKO196659 FAS196657:FAS196659 EQW196657:EQW196659 EHA196657:EHA196659 DXE196657:DXE196659 DNI196657:DNI196659 DDM196657:DDM196659 CTQ196657:CTQ196659 CJU196657:CJU196659 BZY196657:BZY196659 BQC196657:BQC196659 BGG196657:BGG196659 AWK196657:AWK196659 AMO196657:AMO196659 ACS196657:ACS196659 SW196657:SW196659 JA196657:JA196659 E196657:E196659 WVM131121:WVM131123 WLQ131121:WLQ131123 WBU131121:WBU131123 VRY131121:VRY131123 VIC131121:VIC131123 UYG131121:UYG131123 UOK131121:UOK131123 UEO131121:UEO131123 TUS131121:TUS131123 TKW131121:TKW131123 TBA131121:TBA131123 SRE131121:SRE131123 SHI131121:SHI131123 RXM131121:RXM131123 RNQ131121:RNQ131123 RDU131121:RDU131123 QTY131121:QTY131123 QKC131121:QKC131123 QAG131121:QAG131123 PQK131121:PQK131123 PGO131121:PGO131123 OWS131121:OWS131123 OMW131121:OMW131123 ODA131121:ODA131123 NTE131121:NTE131123 NJI131121:NJI131123 MZM131121:MZM131123 MPQ131121:MPQ131123 MFU131121:MFU131123 LVY131121:LVY131123 LMC131121:LMC131123 LCG131121:LCG131123 KSK131121:KSK131123 KIO131121:KIO131123 JYS131121:JYS131123 JOW131121:JOW131123 JFA131121:JFA131123 IVE131121:IVE131123 ILI131121:ILI131123 IBM131121:IBM131123 HRQ131121:HRQ131123 HHU131121:HHU131123 GXY131121:GXY131123 GOC131121:GOC131123 GEG131121:GEG131123 FUK131121:FUK131123 FKO131121:FKO131123 FAS131121:FAS131123 EQW131121:EQW131123 EHA131121:EHA131123 DXE131121:DXE131123 DNI131121:DNI131123 DDM131121:DDM131123 CTQ131121:CTQ131123 CJU131121:CJU131123 BZY131121:BZY131123 BQC131121:BQC131123 BGG131121:BGG131123 AWK131121:AWK131123 AMO131121:AMO131123 ACS131121:ACS131123 SW131121:SW131123 JA131121:JA131123 E131121:E131123 WVM65585:WVM65587 WLQ65585:WLQ65587 WBU65585:WBU65587 VRY65585:VRY65587 VIC65585:VIC65587 UYG65585:UYG65587 UOK65585:UOK65587 UEO65585:UEO65587 TUS65585:TUS65587 TKW65585:TKW65587 TBA65585:TBA65587 SRE65585:SRE65587 SHI65585:SHI65587 RXM65585:RXM65587 RNQ65585:RNQ65587 RDU65585:RDU65587 QTY65585:QTY65587 QKC65585:QKC65587 QAG65585:QAG65587 PQK65585:PQK65587 PGO65585:PGO65587 OWS65585:OWS65587 OMW65585:OMW65587 ODA65585:ODA65587 NTE65585:NTE65587 NJI65585:NJI65587 MZM65585:MZM65587 MPQ65585:MPQ65587 MFU65585:MFU65587 LVY65585:LVY65587 LMC65585:LMC65587 LCG65585:LCG65587 KSK65585:KSK65587 KIO65585:KIO65587 JYS65585:JYS65587 JOW65585:JOW65587 JFA65585:JFA65587 IVE65585:IVE65587 ILI65585:ILI65587 IBM65585:IBM65587 HRQ65585:HRQ65587 HHU65585:HHU65587 GXY65585:GXY65587 GOC65585:GOC65587 GEG65585:GEG65587 FUK65585:FUK65587 FKO65585:FKO65587 FAS65585:FAS65587 EQW65585:EQW65587 EHA65585:EHA65587 DXE65585:DXE65587 DNI65585:DNI65587 DDM65585:DDM65587 CTQ65585:CTQ65587 CJU65585:CJU65587 BZY65585:BZY65587 BQC65585:BQC65587 BGG65585:BGG65587 AWK65585:AWK65587 AMO65585:AMO65587 ACS65585:ACS65587 SW65585:SW65587 JA65585:JA65587 E65585:E65587 WVL51:WVM51 WLP51:WLQ51 WBT51:WBU51 VRX51:VRY51 VIB51:VIC51 UYF51:UYG51 UOJ51:UOK51 UEN51:UEO51 TUR51:TUS51 TKV51:TKW51 TAZ51:TBA51 SRD51:SRE51 SHH51:SHI51 RXL51:RXM51 RNP51:RNQ51 RDT51:RDU51 QTX51:QTY51 QKB51:QKC51 QAF51:QAG51 PQJ51:PQK51 PGN51:PGO51 OWR51:OWS51 OMV51:OMW51 OCZ51:ODA51 NTD51:NTE51 NJH51:NJI51 MZL51:MZM51 MPP51:MPQ51 MFT51:MFU51 LVX51:LVY51 LMB51:LMC51 LCF51:LCG51 KSJ51:KSK51 KIN51:KIO51 JYR51:JYS51 JOV51:JOW51 JEZ51:JFA51 IVD51:IVE51 ILH51:ILI51 IBL51:IBM51 HRP51:HRQ51 HHT51:HHU51 GXX51:GXY51 GOB51:GOC51 GEF51:GEG51 FUJ51:FUK51 FKN51:FKO51 FAR51:FAS51 EQV51:EQW51 EGZ51:EHA51 DXD51:DXE51 DNH51:DNI51 DDL51:DDM51 CTP51:CTQ51 CJT51:CJU51 BZX51:BZY51 BQB51:BQC51 BGF51:BGG51 AWJ51:AWK51 AMN51:AMO51 ACR51:ACS51 SV51:SW51 JA51 WVL983087:WVL983091 WLP983087:WLP983091 WBT983087:WBT983091 VRX983087:VRX983091 VIB983087:VIB983091 UYF983087:UYF983091 UOJ983087:UOJ983091 UEN983087:UEN983091 TUR983087:TUR983091 TKV983087:TKV983091 TAZ983087:TAZ983091 SRD983087:SRD983091 SHH983087:SHH983091 RXL983087:RXL983091 RNP983087:RNP983091 RDT983087:RDT983091 QTX983087:QTX983091 QKB983087:QKB983091 QAF983087:QAF983091 PQJ983087:PQJ983091 PGN983087:PGN983091 OWR983087:OWR983091 OMV983087:OMV983091 OCZ983087:OCZ983091 NTD983087:NTD983091 NJH983087:NJH983091 MZL983087:MZL983091 MPP983087:MPP983091 MFT983087:MFT983091 LVX983087:LVX983091 LMB983087:LMB983091 LCF983087:LCF983091 KSJ983087:KSJ983091 KIN983087:KIN983091 JYR983087:JYR983091 JOV983087:JOV983091 JEZ983087:JEZ983091 IVD983087:IVD983091 ILH983087:ILH983091 IBL983087:IBL983091 HRP983087:HRP983091 HHT983087:HHT983091 GXX983087:GXX983091 GOB983087:GOB983091 GEF983087:GEF983091 FUJ983087:FUJ983091 FKN983087:FKN983091 FAR983087:FAR983091 EQV983087:EQV983091 EGZ983087:EGZ983091 DXD983087:DXD983091 DNH983087:DNH983091 DDL983087:DDL983091 CTP983087:CTP983091 CJT983087:CJT983091 BZX983087:BZX983091 BQB983087:BQB983091 BGF983087:BGF983091 AWJ983087:AWJ983091 AMN983087:AMN983091 ACR983087:ACR983091 SV983087:SV983091 IZ983087:IZ983091 D983087:D983091 WVL917551:WVL917555 WLP917551:WLP917555 WBT917551:WBT917555 VRX917551:VRX917555 VIB917551:VIB917555 UYF917551:UYF917555 UOJ917551:UOJ917555 UEN917551:UEN917555 TUR917551:TUR917555 TKV917551:TKV917555 TAZ917551:TAZ917555 SRD917551:SRD917555 SHH917551:SHH917555 RXL917551:RXL917555 RNP917551:RNP917555 RDT917551:RDT917555 QTX917551:QTX917555 QKB917551:QKB917555 QAF917551:QAF917555 PQJ917551:PQJ917555 PGN917551:PGN917555 OWR917551:OWR917555 OMV917551:OMV917555 OCZ917551:OCZ917555 NTD917551:NTD917555 NJH917551:NJH917555 MZL917551:MZL917555 MPP917551:MPP917555 MFT917551:MFT917555 LVX917551:LVX917555 LMB917551:LMB917555 LCF917551:LCF917555 KSJ917551:KSJ917555 KIN917551:KIN917555 JYR917551:JYR917555 JOV917551:JOV917555 JEZ917551:JEZ917555 IVD917551:IVD917555 ILH917551:ILH917555 IBL917551:IBL917555 HRP917551:HRP917555 HHT917551:HHT917555 GXX917551:GXX917555 GOB917551:GOB917555 GEF917551:GEF917555 FUJ917551:FUJ917555 FKN917551:FKN917555 FAR917551:FAR917555 EQV917551:EQV917555 EGZ917551:EGZ917555 DXD917551:DXD917555 DNH917551:DNH917555 DDL917551:DDL917555 CTP917551:CTP917555 CJT917551:CJT917555 BZX917551:BZX917555 BQB917551:BQB917555 BGF917551:BGF917555 AWJ917551:AWJ917555 AMN917551:AMN917555 ACR917551:ACR917555 SV917551:SV917555 IZ917551:IZ917555 D917551:D917555 WVL852015:WVL852019 WLP852015:WLP852019 WBT852015:WBT852019 VRX852015:VRX852019 VIB852015:VIB852019 UYF852015:UYF852019 UOJ852015:UOJ852019 UEN852015:UEN852019 TUR852015:TUR852019 TKV852015:TKV852019 TAZ852015:TAZ852019 SRD852015:SRD852019 SHH852015:SHH852019 RXL852015:RXL852019 RNP852015:RNP852019 RDT852015:RDT852019 QTX852015:QTX852019 QKB852015:QKB852019 QAF852015:QAF852019 PQJ852015:PQJ852019 PGN852015:PGN852019 OWR852015:OWR852019 OMV852015:OMV852019 OCZ852015:OCZ852019 NTD852015:NTD852019 NJH852015:NJH852019 MZL852015:MZL852019 MPP852015:MPP852019 MFT852015:MFT852019 LVX852015:LVX852019 LMB852015:LMB852019 LCF852015:LCF852019 KSJ852015:KSJ852019 KIN852015:KIN852019 JYR852015:JYR852019 JOV852015:JOV852019 JEZ852015:JEZ852019 IVD852015:IVD852019 ILH852015:ILH852019 IBL852015:IBL852019 HRP852015:HRP852019 HHT852015:HHT852019 GXX852015:GXX852019 GOB852015:GOB852019 GEF852015:GEF852019 FUJ852015:FUJ852019 FKN852015:FKN852019 FAR852015:FAR852019 EQV852015:EQV852019 EGZ852015:EGZ852019 DXD852015:DXD852019 DNH852015:DNH852019 DDL852015:DDL852019 CTP852015:CTP852019 CJT852015:CJT852019 BZX852015:BZX852019 BQB852015:BQB852019 BGF852015:BGF852019 AWJ852015:AWJ852019 AMN852015:AMN852019 ACR852015:ACR852019 SV852015:SV852019 IZ852015:IZ852019 D852015:D852019 WVL786479:WVL786483 WLP786479:WLP786483 WBT786479:WBT786483 VRX786479:VRX786483 VIB786479:VIB786483 UYF786479:UYF786483 UOJ786479:UOJ786483 UEN786479:UEN786483 TUR786479:TUR786483 TKV786479:TKV786483 TAZ786479:TAZ786483 SRD786479:SRD786483 SHH786479:SHH786483 RXL786479:RXL786483 RNP786479:RNP786483 RDT786479:RDT786483 QTX786479:QTX786483 QKB786479:QKB786483 QAF786479:QAF786483 PQJ786479:PQJ786483 PGN786479:PGN786483 OWR786479:OWR786483 OMV786479:OMV786483 OCZ786479:OCZ786483 NTD786479:NTD786483 NJH786479:NJH786483 MZL786479:MZL786483 MPP786479:MPP786483 MFT786479:MFT786483 LVX786479:LVX786483 LMB786479:LMB786483 LCF786479:LCF786483 KSJ786479:KSJ786483 KIN786479:KIN786483 JYR786479:JYR786483 JOV786479:JOV786483 JEZ786479:JEZ786483 IVD786479:IVD786483 ILH786479:ILH786483 IBL786479:IBL786483 HRP786479:HRP786483 HHT786479:HHT786483 GXX786479:GXX786483 GOB786479:GOB786483 GEF786479:GEF786483 FUJ786479:FUJ786483 FKN786479:FKN786483 FAR786479:FAR786483 EQV786479:EQV786483 EGZ786479:EGZ786483 DXD786479:DXD786483 DNH786479:DNH786483 DDL786479:DDL786483 CTP786479:CTP786483 CJT786479:CJT786483 BZX786479:BZX786483 BQB786479:BQB786483 BGF786479:BGF786483 AWJ786479:AWJ786483 AMN786479:AMN786483 ACR786479:ACR786483 SV786479:SV786483 IZ786479:IZ786483 D786479:D786483 WVL720943:WVL720947 WLP720943:WLP720947 WBT720943:WBT720947 VRX720943:VRX720947 VIB720943:VIB720947 UYF720943:UYF720947 UOJ720943:UOJ720947 UEN720943:UEN720947 TUR720943:TUR720947 TKV720943:TKV720947 TAZ720943:TAZ720947 SRD720943:SRD720947 SHH720943:SHH720947 RXL720943:RXL720947 RNP720943:RNP720947 RDT720943:RDT720947 QTX720943:QTX720947 QKB720943:QKB720947 QAF720943:QAF720947 PQJ720943:PQJ720947 PGN720943:PGN720947 OWR720943:OWR720947 OMV720943:OMV720947 OCZ720943:OCZ720947 NTD720943:NTD720947 NJH720943:NJH720947 MZL720943:MZL720947 MPP720943:MPP720947 MFT720943:MFT720947 LVX720943:LVX720947 LMB720943:LMB720947 LCF720943:LCF720947 KSJ720943:KSJ720947 KIN720943:KIN720947 JYR720943:JYR720947 JOV720943:JOV720947 JEZ720943:JEZ720947 IVD720943:IVD720947 ILH720943:ILH720947 IBL720943:IBL720947 HRP720943:HRP720947 HHT720943:HHT720947 GXX720943:GXX720947 GOB720943:GOB720947 GEF720943:GEF720947 FUJ720943:FUJ720947 FKN720943:FKN720947 FAR720943:FAR720947 EQV720943:EQV720947 EGZ720943:EGZ720947 DXD720943:DXD720947 DNH720943:DNH720947 DDL720943:DDL720947 CTP720943:CTP720947 CJT720943:CJT720947 BZX720943:BZX720947 BQB720943:BQB720947 BGF720943:BGF720947 AWJ720943:AWJ720947 AMN720943:AMN720947 ACR720943:ACR720947 SV720943:SV720947 IZ720943:IZ720947 D720943:D720947 WVL655407:WVL655411 WLP655407:WLP655411 WBT655407:WBT655411 VRX655407:VRX655411 VIB655407:VIB655411 UYF655407:UYF655411 UOJ655407:UOJ655411 UEN655407:UEN655411 TUR655407:TUR655411 TKV655407:TKV655411 TAZ655407:TAZ655411 SRD655407:SRD655411 SHH655407:SHH655411 RXL655407:RXL655411 RNP655407:RNP655411 RDT655407:RDT655411 QTX655407:QTX655411 QKB655407:QKB655411 QAF655407:QAF655411 PQJ655407:PQJ655411 PGN655407:PGN655411 OWR655407:OWR655411 OMV655407:OMV655411 OCZ655407:OCZ655411 NTD655407:NTD655411 NJH655407:NJH655411 MZL655407:MZL655411 MPP655407:MPP655411 MFT655407:MFT655411 LVX655407:LVX655411 LMB655407:LMB655411 LCF655407:LCF655411 KSJ655407:KSJ655411 KIN655407:KIN655411 JYR655407:JYR655411 JOV655407:JOV655411 JEZ655407:JEZ655411 IVD655407:IVD655411 ILH655407:ILH655411 IBL655407:IBL655411 HRP655407:HRP655411 HHT655407:HHT655411 GXX655407:GXX655411 GOB655407:GOB655411 GEF655407:GEF655411 FUJ655407:FUJ655411 FKN655407:FKN655411 FAR655407:FAR655411 EQV655407:EQV655411 EGZ655407:EGZ655411 DXD655407:DXD655411 DNH655407:DNH655411 DDL655407:DDL655411 CTP655407:CTP655411 CJT655407:CJT655411 BZX655407:BZX655411 BQB655407:BQB655411 BGF655407:BGF655411 AWJ655407:AWJ655411 AMN655407:AMN655411 ACR655407:ACR655411 SV655407:SV655411 IZ655407:IZ655411 D655407:D655411 WVL589871:WVL589875 WLP589871:WLP589875 WBT589871:WBT589875 VRX589871:VRX589875 VIB589871:VIB589875 UYF589871:UYF589875 UOJ589871:UOJ589875 UEN589871:UEN589875 TUR589871:TUR589875 TKV589871:TKV589875 TAZ589871:TAZ589875 SRD589871:SRD589875 SHH589871:SHH589875 RXL589871:RXL589875 RNP589871:RNP589875 RDT589871:RDT589875 QTX589871:QTX589875 QKB589871:QKB589875 QAF589871:QAF589875 PQJ589871:PQJ589875 PGN589871:PGN589875 OWR589871:OWR589875 OMV589871:OMV589875 OCZ589871:OCZ589875 NTD589871:NTD589875 NJH589871:NJH589875 MZL589871:MZL589875 MPP589871:MPP589875 MFT589871:MFT589875 LVX589871:LVX589875 LMB589871:LMB589875 LCF589871:LCF589875 KSJ589871:KSJ589875 KIN589871:KIN589875 JYR589871:JYR589875 JOV589871:JOV589875 JEZ589871:JEZ589875 IVD589871:IVD589875 ILH589871:ILH589875 IBL589871:IBL589875 HRP589871:HRP589875 HHT589871:HHT589875 GXX589871:GXX589875 GOB589871:GOB589875 GEF589871:GEF589875 FUJ589871:FUJ589875 FKN589871:FKN589875 FAR589871:FAR589875 EQV589871:EQV589875 EGZ589871:EGZ589875 DXD589871:DXD589875 DNH589871:DNH589875 DDL589871:DDL589875 CTP589871:CTP589875 CJT589871:CJT589875 BZX589871:BZX589875 BQB589871:BQB589875 BGF589871:BGF589875 AWJ589871:AWJ589875 AMN589871:AMN589875 ACR589871:ACR589875 SV589871:SV589875 IZ589871:IZ589875 D589871:D589875 WVL524335:WVL524339 WLP524335:WLP524339 WBT524335:WBT524339 VRX524335:VRX524339 VIB524335:VIB524339 UYF524335:UYF524339 UOJ524335:UOJ524339 UEN524335:UEN524339 TUR524335:TUR524339 TKV524335:TKV524339 TAZ524335:TAZ524339 SRD524335:SRD524339 SHH524335:SHH524339 RXL524335:RXL524339 RNP524335:RNP524339 RDT524335:RDT524339 QTX524335:QTX524339 QKB524335:QKB524339 QAF524335:QAF524339 PQJ524335:PQJ524339 PGN524335:PGN524339 OWR524335:OWR524339 OMV524335:OMV524339 OCZ524335:OCZ524339 NTD524335:NTD524339 NJH524335:NJH524339 MZL524335:MZL524339 MPP524335:MPP524339 MFT524335:MFT524339 LVX524335:LVX524339 LMB524335:LMB524339 LCF524335:LCF524339 KSJ524335:KSJ524339 KIN524335:KIN524339 JYR524335:JYR524339 JOV524335:JOV524339 JEZ524335:JEZ524339 IVD524335:IVD524339 ILH524335:ILH524339 IBL524335:IBL524339 HRP524335:HRP524339 HHT524335:HHT524339 GXX524335:GXX524339 GOB524335:GOB524339 GEF524335:GEF524339 FUJ524335:FUJ524339 FKN524335:FKN524339 FAR524335:FAR524339 EQV524335:EQV524339 EGZ524335:EGZ524339 DXD524335:DXD524339 DNH524335:DNH524339 DDL524335:DDL524339 CTP524335:CTP524339 CJT524335:CJT524339 BZX524335:BZX524339 BQB524335:BQB524339 BGF524335:BGF524339 AWJ524335:AWJ524339 AMN524335:AMN524339 ACR524335:ACR524339 SV524335:SV524339 IZ524335:IZ524339 D524335:D524339 WVL458799:WVL458803 WLP458799:WLP458803 WBT458799:WBT458803 VRX458799:VRX458803 VIB458799:VIB458803 UYF458799:UYF458803 UOJ458799:UOJ458803 UEN458799:UEN458803 TUR458799:TUR458803 TKV458799:TKV458803 TAZ458799:TAZ458803 SRD458799:SRD458803 SHH458799:SHH458803 RXL458799:RXL458803 RNP458799:RNP458803 RDT458799:RDT458803 QTX458799:QTX458803 QKB458799:QKB458803 QAF458799:QAF458803 PQJ458799:PQJ458803 PGN458799:PGN458803 OWR458799:OWR458803 OMV458799:OMV458803 OCZ458799:OCZ458803 NTD458799:NTD458803 NJH458799:NJH458803 MZL458799:MZL458803 MPP458799:MPP458803 MFT458799:MFT458803 LVX458799:LVX458803 LMB458799:LMB458803 LCF458799:LCF458803 KSJ458799:KSJ458803 KIN458799:KIN458803 JYR458799:JYR458803 JOV458799:JOV458803 JEZ458799:JEZ458803 IVD458799:IVD458803 ILH458799:ILH458803 IBL458799:IBL458803 HRP458799:HRP458803 HHT458799:HHT458803 GXX458799:GXX458803 GOB458799:GOB458803 GEF458799:GEF458803 FUJ458799:FUJ458803 FKN458799:FKN458803 FAR458799:FAR458803 EQV458799:EQV458803 EGZ458799:EGZ458803 DXD458799:DXD458803 DNH458799:DNH458803 DDL458799:DDL458803 CTP458799:CTP458803 CJT458799:CJT458803 BZX458799:BZX458803 BQB458799:BQB458803 BGF458799:BGF458803 AWJ458799:AWJ458803 AMN458799:AMN458803 ACR458799:ACR458803 SV458799:SV458803 IZ458799:IZ458803 D458799:D458803 WVL393263:WVL393267 WLP393263:WLP393267 WBT393263:WBT393267 VRX393263:VRX393267 VIB393263:VIB393267 UYF393263:UYF393267 UOJ393263:UOJ393267 UEN393263:UEN393267 TUR393263:TUR393267 TKV393263:TKV393267 TAZ393263:TAZ393267 SRD393263:SRD393267 SHH393263:SHH393267 RXL393263:RXL393267 RNP393263:RNP393267 RDT393263:RDT393267 QTX393263:QTX393267 QKB393263:QKB393267 QAF393263:QAF393267 PQJ393263:PQJ393267 PGN393263:PGN393267 OWR393263:OWR393267 OMV393263:OMV393267 OCZ393263:OCZ393267 NTD393263:NTD393267 NJH393263:NJH393267 MZL393263:MZL393267 MPP393263:MPP393267 MFT393263:MFT393267 LVX393263:LVX393267 LMB393263:LMB393267 LCF393263:LCF393267 KSJ393263:KSJ393267 KIN393263:KIN393267 JYR393263:JYR393267 JOV393263:JOV393267 JEZ393263:JEZ393267 IVD393263:IVD393267 ILH393263:ILH393267 IBL393263:IBL393267 HRP393263:HRP393267 HHT393263:HHT393267 GXX393263:GXX393267 GOB393263:GOB393267 GEF393263:GEF393267 FUJ393263:FUJ393267 FKN393263:FKN393267 FAR393263:FAR393267 EQV393263:EQV393267 EGZ393263:EGZ393267 DXD393263:DXD393267 DNH393263:DNH393267 DDL393263:DDL393267 CTP393263:CTP393267 CJT393263:CJT393267 BZX393263:BZX393267 BQB393263:BQB393267 BGF393263:BGF393267 AWJ393263:AWJ393267 AMN393263:AMN393267 ACR393263:ACR393267 SV393263:SV393267 IZ393263:IZ393267 D393263:D393267 WVL327727:WVL327731 WLP327727:WLP327731 WBT327727:WBT327731 VRX327727:VRX327731 VIB327727:VIB327731 UYF327727:UYF327731 UOJ327727:UOJ327731 UEN327727:UEN327731 TUR327727:TUR327731 TKV327727:TKV327731 TAZ327727:TAZ327731 SRD327727:SRD327731 SHH327727:SHH327731 RXL327727:RXL327731 RNP327727:RNP327731 RDT327727:RDT327731 QTX327727:QTX327731 QKB327727:QKB327731 QAF327727:QAF327731 PQJ327727:PQJ327731 PGN327727:PGN327731 OWR327727:OWR327731 OMV327727:OMV327731 OCZ327727:OCZ327731 NTD327727:NTD327731 NJH327727:NJH327731 MZL327727:MZL327731 MPP327727:MPP327731 MFT327727:MFT327731 LVX327727:LVX327731 LMB327727:LMB327731 LCF327727:LCF327731 KSJ327727:KSJ327731 KIN327727:KIN327731 JYR327727:JYR327731 JOV327727:JOV327731 JEZ327727:JEZ327731 IVD327727:IVD327731 ILH327727:ILH327731 IBL327727:IBL327731 HRP327727:HRP327731 HHT327727:HHT327731 GXX327727:GXX327731 GOB327727:GOB327731 GEF327727:GEF327731 FUJ327727:FUJ327731 FKN327727:FKN327731 FAR327727:FAR327731 EQV327727:EQV327731 EGZ327727:EGZ327731 DXD327727:DXD327731 DNH327727:DNH327731 DDL327727:DDL327731 CTP327727:CTP327731 CJT327727:CJT327731 BZX327727:BZX327731 BQB327727:BQB327731 BGF327727:BGF327731 AWJ327727:AWJ327731 AMN327727:AMN327731 ACR327727:ACR327731 SV327727:SV327731 IZ327727:IZ327731 D327727:D327731 WVL262191:WVL262195 WLP262191:WLP262195 WBT262191:WBT262195 VRX262191:VRX262195 VIB262191:VIB262195 UYF262191:UYF262195 UOJ262191:UOJ262195 UEN262191:UEN262195 TUR262191:TUR262195 TKV262191:TKV262195 TAZ262191:TAZ262195 SRD262191:SRD262195 SHH262191:SHH262195 RXL262191:RXL262195 RNP262191:RNP262195 RDT262191:RDT262195 QTX262191:QTX262195 QKB262191:QKB262195 QAF262191:QAF262195 PQJ262191:PQJ262195 PGN262191:PGN262195 OWR262191:OWR262195 OMV262191:OMV262195 OCZ262191:OCZ262195 NTD262191:NTD262195 NJH262191:NJH262195 MZL262191:MZL262195 MPP262191:MPP262195 MFT262191:MFT262195 LVX262191:LVX262195 LMB262191:LMB262195 LCF262191:LCF262195 KSJ262191:KSJ262195 KIN262191:KIN262195 JYR262191:JYR262195 JOV262191:JOV262195 JEZ262191:JEZ262195 IVD262191:IVD262195 ILH262191:ILH262195 IBL262191:IBL262195 HRP262191:HRP262195 HHT262191:HHT262195 GXX262191:GXX262195 GOB262191:GOB262195 GEF262191:GEF262195 FUJ262191:FUJ262195 FKN262191:FKN262195 FAR262191:FAR262195 EQV262191:EQV262195 EGZ262191:EGZ262195 DXD262191:DXD262195 DNH262191:DNH262195 DDL262191:DDL262195 CTP262191:CTP262195 CJT262191:CJT262195 BZX262191:BZX262195 BQB262191:BQB262195 BGF262191:BGF262195 AWJ262191:AWJ262195 AMN262191:AMN262195 ACR262191:ACR262195 SV262191:SV262195 IZ262191:IZ262195 D262191:D262195 WVL196655:WVL196659 WLP196655:WLP196659 WBT196655:WBT196659 VRX196655:VRX196659 VIB196655:VIB196659 UYF196655:UYF196659 UOJ196655:UOJ196659 UEN196655:UEN196659 TUR196655:TUR196659 TKV196655:TKV196659 TAZ196655:TAZ196659 SRD196655:SRD196659 SHH196655:SHH196659 RXL196655:RXL196659 RNP196655:RNP196659 RDT196655:RDT196659 QTX196655:QTX196659 QKB196655:QKB196659 QAF196655:QAF196659 PQJ196655:PQJ196659 PGN196655:PGN196659 OWR196655:OWR196659 OMV196655:OMV196659 OCZ196655:OCZ196659 NTD196655:NTD196659 NJH196655:NJH196659 MZL196655:MZL196659 MPP196655:MPP196659 MFT196655:MFT196659 LVX196655:LVX196659 LMB196655:LMB196659 LCF196655:LCF196659 KSJ196655:KSJ196659 KIN196655:KIN196659 JYR196655:JYR196659 JOV196655:JOV196659 JEZ196655:JEZ196659 IVD196655:IVD196659 ILH196655:ILH196659 IBL196655:IBL196659 HRP196655:HRP196659 HHT196655:HHT196659 GXX196655:GXX196659 GOB196655:GOB196659 GEF196655:GEF196659 FUJ196655:FUJ196659 FKN196655:FKN196659 FAR196655:FAR196659 EQV196655:EQV196659 EGZ196655:EGZ196659 DXD196655:DXD196659 DNH196655:DNH196659 DDL196655:DDL196659 CTP196655:CTP196659 CJT196655:CJT196659 BZX196655:BZX196659 BQB196655:BQB196659 BGF196655:BGF196659 AWJ196655:AWJ196659 AMN196655:AMN196659 ACR196655:ACR196659 SV196655:SV196659 IZ196655:IZ196659 D196655:D196659 WVL131119:WVL131123 WLP131119:WLP131123 WBT131119:WBT131123 VRX131119:VRX131123 VIB131119:VIB131123 UYF131119:UYF131123 UOJ131119:UOJ131123 UEN131119:UEN131123 TUR131119:TUR131123 TKV131119:TKV131123 TAZ131119:TAZ131123 SRD131119:SRD131123 SHH131119:SHH131123 RXL131119:RXL131123 RNP131119:RNP131123 RDT131119:RDT131123 QTX131119:QTX131123 QKB131119:QKB131123 QAF131119:QAF131123 PQJ131119:PQJ131123 PGN131119:PGN131123 OWR131119:OWR131123 OMV131119:OMV131123 OCZ131119:OCZ131123 NTD131119:NTD131123 NJH131119:NJH131123 MZL131119:MZL131123 MPP131119:MPP131123 MFT131119:MFT131123 LVX131119:LVX131123 LMB131119:LMB131123 LCF131119:LCF131123 KSJ131119:KSJ131123 KIN131119:KIN131123 JYR131119:JYR131123 JOV131119:JOV131123 JEZ131119:JEZ131123 IVD131119:IVD131123 ILH131119:ILH131123 IBL131119:IBL131123 HRP131119:HRP131123 HHT131119:HHT131123 GXX131119:GXX131123 GOB131119:GOB131123 GEF131119:GEF131123 FUJ131119:FUJ131123 FKN131119:FKN131123 FAR131119:FAR131123 EQV131119:EQV131123 EGZ131119:EGZ131123 DXD131119:DXD131123 DNH131119:DNH131123 DDL131119:DDL131123 CTP131119:CTP131123 CJT131119:CJT131123 BZX131119:BZX131123 BQB131119:BQB131123 BGF131119:BGF131123 AWJ131119:AWJ131123 AMN131119:AMN131123 ACR131119:ACR131123 SV131119:SV131123 IZ131119:IZ131123 D131119:D131123 WVL65583:WVL65587 WLP65583:WLP65587 WBT65583:WBT65587 VRX65583:VRX65587 VIB65583:VIB65587 UYF65583:UYF65587 UOJ65583:UOJ65587 UEN65583:UEN65587 TUR65583:TUR65587 TKV65583:TKV65587 TAZ65583:TAZ65587 SRD65583:SRD65587 SHH65583:SHH65587 RXL65583:RXL65587 RNP65583:RNP65587 RDT65583:RDT65587 QTX65583:QTX65587 QKB65583:QKB65587 QAF65583:QAF65587 PQJ65583:PQJ65587 PGN65583:PGN65587 OWR65583:OWR65587 OMV65583:OMV65587 OCZ65583:OCZ65587 NTD65583:NTD65587 NJH65583:NJH65587 MZL65583:MZL65587 MPP65583:MPP65587 MFT65583:MFT65587 LVX65583:LVX65587 LMB65583:LMB65587 LCF65583:LCF65587 KSJ65583:KSJ65587 KIN65583:KIN65587 JYR65583:JYR65587 JOV65583:JOV65587 JEZ65583:JEZ65587 IVD65583:IVD65587 ILH65583:ILH65587 IBL65583:IBL65587 HRP65583:HRP65587 HHT65583:HHT65587 GXX65583:GXX65587 GOB65583:GOB65587 GEF65583:GEF65587 FUJ65583:FUJ65587 FKN65583:FKN65587 FAR65583:FAR65587 EQV65583:EQV65587 EGZ65583:EGZ65587 DXD65583:DXD65587 DNH65583:DNH65587 DDL65583:DDL65587 CTP65583:CTP65587 CJT65583:CJT65587 BZX65583:BZX65587 BQB65583:BQB65587 BGF65583:BGF65587 AWJ65583:AWJ65587 AMN65583:AMN65587 ACR65583:ACR65587 SV65583:SV65587 IZ65583:IZ65587 D65583:D65587 WVL49:WVL50 WLP49:WLP50 WBT49:WBT50 VRX49:VRX50 VIB49:VIB50 UYF49:UYF50 UOJ49:UOJ50 UEN49:UEN50 TUR49:TUR50 TKV49:TKV50 TAZ49:TAZ50 SRD49:SRD50 SHH49:SHH50 RXL49:RXL50 RNP49:RNP50 RDT49:RDT50 QTX49:QTX50 QKB49:QKB50 QAF49:QAF50 PQJ49:PQJ50 PGN49:PGN50 OWR49:OWR50 OMV49:OMV50 OCZ49:OCZ50 NTD49:NTD50 NJH49:NJH50 MZL49:MZL50 MPP49:MPP50 MFT49:MFT50 LVX49:LVX50 LMB49:LMB50 LCF49:LCF50 KSJ49:KSJ50 KIN49:KIN50 JYR49:JYR50 JOV49:JOV50 JEZ49:JEZ50 IVD49:IVD50 ILH49:ILH50 IBL49:IBL50 HRP49:HRP50 HHT49:HHT50 GXX49:GXX50 GOB49:GOB50 GEF49:GEF50 FUJ49:FUJ50 FKN49:FKN50 FAR49:FAR50 EQV49:EQV50 EGZ49:EGZ50 DXD49:DXD50 DNH49:DNH50 DDL49:DDL50 CTP49:CTP50 CJT49:CJT50 BZX49:BZX50 BQB49:BQB50 BGF49:BGF50 AWJ49:AWJ50 AMN49:AMN50 ACR49:ACR50 SV49:SV50" xr:uid="{2CE116A2-9991-4585-9C65-A7A52E590A63}">
      <formula1>$D$71:$D$405</formula1>
    </dataValidation>
  </dataValidations>
  <pageMargins left="0.75" right="0.25" top="0.5" bottom="0.3" header="0.5" footer="0.5"/>
  <pageSetup scale="89" orientation="portrait" r:id="rId1"/>
  <headerFooter alignWithMargins="0">
    <oddHeader>&amp;R14.3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6412-6C78-41CA-B56D-A471EE9A99DA}">
  <sheetPr>
    <pageSetUpPr fitToPage="1"/>
  </sheetPr>
  <dimension ref="A1:U410"/>
  <sheetViews>
    <sheetView view="pageBreakPreview" zoomScale="85" zoomScaleNormal="100" zoomScaleSheetLayoutView="85" workbookViewId="0"/>
  </sheetViews>
  <sheetFormatPr defaultColWidth="10" defaultRowHeight="12.75" x14ac:dyDescent="0.2"/>
  <cols>
    <col min="1" max="1" width="2.5703125" style="15" customWidth="1"/>
    <col min="2" max="2" width="7.28515625" style="15" customWidth="1"/>
    <col min="3" max="3" width="23.5703125" style="15" customWidth="1"/>
    <col min="4" max="4" width="9.85546875" style="15" bestFit="1" customWidth="1"/>
    <col min="5" max="5" width="9.7109375" style="15" hidden="1" customWidth="1"/>
    <col min="6" max="6" width="7.5703125" style="15" customWidth="1"/>
    <col min="7" max="7" width="13.42578125" style="15" bestFit="1" customWidth="1"/>
    <col min="8" max="8" width="8.42578125" style="15" bestFit="1" customWidth="1"/>
    <col min="9" max="9" width="10.7109375" style="15" bestFit="1" customWidth="1"/>
    <col min="10" max="10" width="13.7109375" style="15" bestFit="1" customWidth="1"/>
    <col min="11" max="11" width="8.42578125" style="15" bestFit="1" customWidth="1"/>
    <col min="12" max="12" width="10" style="15"/>
    <col min="13" max="16" width="10" style="16"/>
    <col min="17" max="17" width="12.7109375" style="16" customWidth="1"/>
    <col min="18" max="18" width="14.140625" style="16" bestFit="1" customWidth="1"/>
    <col min="19" max="19" width="10" style="16"/>
    <col min="20" max="20" width="14.140625" style="16" bestFit="1" customWidth="1"/>
    <col min="21" max="21" width="10" style="16"/>
    <col min="22" max="256" width="10" style="15"/>
    <col min="257" max="257" width="2.5703125" style="15" customWidth="1"/>
    <col min="258" max="258" width="7.28515625" style="15" customWidth="1"/>
    <col min="259" max="259" width="23.5703125" style="15" customWidth="1"/>
    <col min="260" max="260" width="9.7109375" style="15" customWidth="1"/>
    <col min="261" max="261" width="0" style="15" hidden="1" customWidth="1"/>
    <col min="262" max="262" width="4.7109375" style="15" customWidth="1"/>
    <col min="263" max="263" width="14.42578125" style="15" customWidth="1"/>
    <col min="264" max="264" width="11.28515625" style="15" customWidth="1"/>
    <col min="265" max="265" width="10.28515625" style="15" customWidth="1"/>
    <col min="266" max="266" width="13" style="15" customWidth="1"/>
    <col min="267" max="267" width="8.28515625" style="15" customWidth="1"/>
    <col min="268" max="512" width="10" style="15"/>
    <col min="513" max="513" width="2.5703125" style="15" customWidth="1"/>
    <col min="514" max="514" width="7.28515625" style="15" customWidth="1"/>
    <col min="515" max="515" width="23.5703125" style="15" customWidth="1"/>
    <col min="516" max="516" width="9.7109375" style="15" customWidth="1"/>
    <col min="517" max="517" width="0" style="15" hidden="1" customWidth="1"/>
    <col min="518" max="518" width="4.7109375" style="15" customWidth="1"/>
    <col min="519" max="519" width="14.42578125" style="15" customWidth="1"/>
    <col min="520" max="520" width="11.28515625" style="15" customWidth="1"/>
    <col min="521" max="521" width="10.28515625" style="15" customWidth="1"/>
    <col min="522" max="522" width="13" style="15" customWidth="1"/>
    <col min="523" max="523" width="8.28515625" style="15" customWidth="1"/>
    <col min="524" max="768" width="10" style="15"/>
    <col min="769" max="769" width="2.5703125" style="15" customWidth="1"/>
    <col min="770" max="770" width="7.28515625" style="15" customWidth="1"/>
    <col min="771" max="771" width="23.5703125" style="15" customWidth="1"/>
    <col min="772" max="772" width="9.7109375" style="15" customWidth="1"/>
    <col min="773" max="773" width="0" style="15" hidden="1" customWidth="1"/>
    <col min="774" max="774" width="4.7109375" style="15" customWidth="1"/>
    <col min="775" max="775" width="14.42578125" style="15" customWidth="1"/>
    <col min="776" max="776" width="11.28515625" style="15" customWidth="1"/>
    <col min="777" max="777" width="10.28515625" style="15" customWidth="1"/>
    <col min="778" max="778" width="13" style="15" customWidth="1"/>
    <col min="779" max="779" width="8.28515625" style="15" customWidth="1"/>
    <col min="780" max="1024" width="10" style="15"/>
    <col min="1025" max="1025" width="2.5703125" style="15" customWidth="1"/>
    <col min="1026" max="1026" width="7.28515625" style="15" customWidth="1"/>
    <col min="1027" max="1027" width="23.5703125" style="15" customWidth="1"/>
    <col min="1028" max="1028" width="9.7109375" style="15" customWidth="1"/>
    <col min="1029" max="1029" width="0" style="15" hidden="1" customWidth="1"/>
    <col min="1030" max="1030" width="4.7109375" style="15" customWidth="1"/>
    <col min="1031" max="1031" width="14.42578125" style="15" customWidth="1"/>
    <col min="1032" max="1032" width="11.28515625" style="15" customWidth="1"/>
    <col min="1033" max="1033" width="10.28515625" style="15" customWidth="1"/>
    <col min="1034" max="1034" width="13" style="15" customWidth="1"/>
    <col min="1035" max="1035" width="8.28515625" style="15" customWidth="1"/>
    <col min="1036" max="1280" width="10" style="15"/>
    <col min="1281" max="1281" width="2.5703125" style="15" customWidth="1"/>
    <col min="1282" max="1282" width="7.28515625" style="15" customWidth="1"/>
    <col min="1283" max="1283" width="23.5703125" style="15" customWidth="1"/>
    <col min="1284" max="1284" width="9.7109375" style="15" customWidth="1"/>
    <col min="1285" max="1285" width="0" style="15" hidden="1" customWidth="1"/>
    <col min="1286" max="1286" width="4.7109375" style="15" customWidth="1"/>
    <col min="1287" max="1287" width="14.42578125" style="15" customWidth="1"/>
    <col min="1288" max="1288" width="11.28515625" style="15" customWidth="1"/>
    <col min="1289" max="1289" width="10.28515625" style="15" customWidth="1"/>
    <col min="1290" max="1290" width="13" style="15" customWidth="1"/>
    <col min="1291" max="1291" width="8.28515625" style="15" customWidth="1"/>
    <col min="1292" max="1536" width="10" style="15"/>
    <col min="1537" max="1537" width="2.5703125" style="15" customWidth="1"/>
    <col min="1538" max="1538" width="7.28515625" style="15" customWidth="1"/>
    <col min="1539" max="1539" width="23.5703125" style="15" customWidth="1"/>
    <col min="1540" max="1540" width="9.7109375" style="15" customWidth="1"/>
    <col min="1541" max="1541" width="0" style="15" hidden="1" customWidth="1"/>
    <col min="1542" max="1542" width="4.7109375" style="15" customWidth="1"/>
    <col min="1543" max="1543" width="14.42578125" style="15" customWidth="1"/>
    <col min="1544" max="1544" width="11.28515625" style="15" customWidth="1"/>
    <col min="1545" max="1545" width="10.28515625" style="15" customWidth="1"/>
    <col min="1546" max="1546" width="13" style="15" customWidth="1"/>
    <col min="1547" max="1547" width="8.28515625" style="15" customWidth="1"/>
    <col min="1548" max="1792" width="10" style="15"/>
    <col min="1793" max="1793" width="2.5703125" style="15" customWidth="1"/>
    <col min="1794" max="1794" width="7.28515625" style="15" customWidth="1"/>
    <col min="1795" max="1795" width="23.5703125" style="15" customWidth="1"/>
    <col min="1796" max="1796" width="9.7109375" style="15" customWidth="1"/>
    <col min="1797" max="1797" width="0" style="15" hidden="1" customWidth="1"/>
    <col min="1798" max="1798" width="4.7109375" style="15" customWidth="1"/>
    <col min="1799" max="1799" width="14.42578125" style="15" customWidth="1"/>
    <col min="1800" max="1800" width="11.28515625" style="15" customWidth="1"/>
    <col min="1801" max="1801" width="10.28515625" style="15" customWidth="1"/>
    <col min="1802" max="1802" width="13" style="15" customWidth="1"/>
    <col min="1803" max="1803" width="8.28515625" style="15" customWidth="1"/>
    <col min="1804" max="2048" width="10" style="15"/>
    <col min="2049" max="2049" width="2.5703125" style="15" customWidth="1"/>
    <col min="2050" max="2050" width="7.28515625" style="15" customWidth="1"/>
    <col min="2051" max="2051" width="23.5703125" style="15" customWidth="1"/>
    <col min="2052" max="2052" width="9.7109375" style="15" customWidth="1"/>
    <col min="2053" max="2053" width="0" style="15" hidden="1" customWidth="1"/>
    <col min="2054" max="2054" width="4.7109375" style="15" customWidth="1"/>
    <col min="2055" max="2055" width="14.42578125" style="15" customWidth="1"/>
    <col min="2056" max="2056" width="11.28515625" style="15" customWidth="1"/>
    <col min="2057" max="2057" width="10.28515625" style="15" customWidth="1"/>
    <col min="2058" max="2058" width="13" style="15" customWidth="1"/>
    <col min="2059" max="2059" width="8.28515625" style="15" customWidth="1"/>
    <col min="2060" max="2304" width="10" style="15"/>
    <col min="2305" max="2305" width="2.5703125" style="15" customWidth="1"/>
    <col min="2306" max="2306" width="7.28515625" style="15" customWidth="1"/>
    <col min="2307" max="2307" width="23.5703125" style="15" customWidth="1"/>
    <col min="2308" max="2308" width="9.7109375" style="15" customWidth="1"/>
    <col min="2309" max="2309" width="0" style="15" hidden="1" customWidth="1"/>
    <col min="2310" max="2310" width="4.7109375" style="15" customWidth="1"/>
    <col min="2311" max="2311" width="14.42578125" style="15" customWidth="1"/>
    <col min="2312" max="2312" width="11.28515625" style="15" customWidth="1"/>
    <col min="2313" max="2313" width="10.28515625" style="15" customWidth="1"/>
    <col min="2314" max="2314" width="13" style="15" customWidth="1"/>
    <col min="2315" max="2315" width="8.28515625" style="15" customWidth="1"/>
    <col min="2316" max="2560" width="10" style="15"/>
    <col min="2561" max="2561" width="2.5703125" style="15" customWidth="1"/>
    <col min="2562" max="2562" width="7.28515625" style="15" customWidth="1"/>
    <col min="2563" max="2563" width="23.5703125" style="15" customWidth="1"/>
    <col min="2564" max="2564" width="9.7109375" style="15" customWidth="1"/>
    <col min="2565" max="2565" width="0" style="15" hidden="1" customWidth="1"/>
    <col min="2566" max="2566" width="4.7109375" style="15" customWidth="1"/>
    <col min="2567" max="2567" width="14.42578125" style="15" customWidth="1"/>
    <col min="2568" max="2568" width="11.28515625" style="15" customWidth="1"/>
    <col min="2569" max="2569" width="10.28515625" style="15" customWidth="1"/>
    <col min="2570" max="2570" width="13" style="15" customWidth="1"/>
    <col min="2571" max="2571" width="8.28515625" style="15" customWidth="1"/>
    <col min="2572" max="2816" width="10" style="15"/>
    <col min="2817" max="2817" width="2.5703125" style="15" customWidth="1"/>
    <col min="2818" max="2818" width="7.28515625" style="15" customWidth="1"/>
    <col min="2819" max="2819" width="23.5703125" style="15" customWidth="1"/>
    <col min="2820" max="2820" width="9.7109375" style="15" customWidth="1"/>
    <col min="2821" max="2821" width="0" style="15" hidden="1" customWidth="1"/>
    <col min="2822" max="2822" width="4.7109375" style="15" customWidth="1"/>
    <col min="2823" max="2823" width="14.42578125" style="15" customWidth="1"/>
    <col min="2824" max="2824" width="11.28515625" style="15" customWidth="1"/>
    <col min="2825" max="2825" width="10.28515625" style="15" customWidth="1"/>
    <col min="2826" max="2826" width="13" style="15" customWidth="1"/>
    <col min="2827" max="2827" width="8.28515625" style="15" customWidth="1"/>
    <col min="2828" max="3072" width="10" style="15"/>
    <col min="3073" max="3073" width="2.5703125" style="15" customWidth="1"/>
    <col min="3074" max="3074" width="7.28515625" style="15" customWidth="1"/>
    <col min="3075" max="3075" width="23.5703125" style="15" customWidth="1"/>
    <col min="3076" max="3076" width="9.7109375" style="15" customWidth="1"/>
    <col min="3077" max="3077" width="0" style="15" hidden="1" customWidth="1"/>
    <col min="3078" max="3078" width="4.7109375" style="15" customWidth="1"/>
    <col min="3079" max="3079" width="14.42578125" style="15" customWidth="1"/>
    <col min="3080" max="3080" width="11.28515625" style="15" customWidth="1"/>
    <col min="3081" max="3081" width="10.28515625" style="15" customWidth="1"/>
    <col min="3082" max="3082" width="13" style="15" customWidth="1"/>
    <col min="3083" max="3083" width="8.28515625" style="15" customWidth="1"/>
    <col min="3084" max="3328" width="10" style="15"/>
    <col min="3329" max="3329" width="2.5703125" style="15" customWidth="1"/>
    <col min="3330" max="3330" width="7.28515625" style="15" customWidth="1"/>
    <col min="3331" max="3331" width="23.5703125" style="15" customWidth="1"/>
    <col min="3332" max="3332" width="9.7109375" style="15" customWidth="1"/>
    <col min="3333" max="3333" width="0" style="15" hidden="1" customWidth="1"/>
    <col min="3334" max="3334" width="4.7109375" style="15" customWidth="1"/>
    <col min="3335" max="3335" width="14.42578125" style="15" customWidth="1"/>
    <col min="3336" max="3336" width="11.28515625" style="15" customWidth="1"/>
    <col min="3337" max="3337" width="10.28515625" style="15" customWidth="1"/>
    <col min="3338" max="3338" width="13" style="15" customWidth="1"/>
    <col min="3339" max="3339" width="8.28515625" style="15" customWidth="1"/>
    <col min="3340" max="3584" width="10" style="15"/>
    <col min="3585" max="3585" width="2.5703125" style="15" customWidth="1"/>
    <col min="3586" max="3586" width="7.28515625" style="15" customWidth="1"/>
    <col min="3587" max="3587" width="23.5703125" style="15" customWidth="1"/>
    <col min="3588" max="3588" width="9.7109375" style="15" customWidth="1"/>
    <col min="3589" max="3589" width="0" style="15" hidden="1" customWidth="1"/>
    <col min="3590" max="3590" width="4.7109375" style="15" customWidth="1"/>
    <col min="3591" max="3591" width="14.42578125" style="15" customWidth="1"/>
    <col min="3592" max="3592" width="11.28515625" style="15" customWidth="1"/>
    <col min="3593" max="3593" width="10.28515625" style="15" customWidth="1"/>
    <col min="3594" max="3594" width="13" style="15" customWidth="1"/>
    <col min="3595" max="3595" width="8.28515625" style="15" customWidth="1"/>
    <col min="3596" max="3840" width="10" style="15"/>
    <col min="3841" max="3841" width="2.5703125" style="15" customWidth="1"/>
    <col min="3842" max="3842" width="7.28515625" style="15" customWidth="1"/>
    <col min="3843" max="3843" width="23.5703125" style="15" customWidth="1"/>
    <col min="3844" max="3844" width="9.7109375" style="15" customWidth="1"/>
    <col min="3845" max="3845" width="0" style="15" hidden="1" customWidth="1"/>
    <col min="3846" max="3846" width="4.7109375" style="15" customWidth="1"/>
    <col min="3847" max="3847" width="14.42578125" style="15" customWidth="1"/>
    <col min="3848" max="3848" width="11.28515625" style="15" customWidth="1"/>
    <col min="3849" max="3849" width="10.28515625" style="15" customWidth="1"/>
    <col min="3850" max="3850" width="13" style="15" customWidth="1"/>
    <col min="3851" max="3851" width="8.28515625" style="15" customWidth="1"/>
    <col min="3852" max="4096" width="10" style="15"/>
    <col min="4097" max="4097" width="2.5703125" style="15" customWidth="1"/>
    <col min="4098" max="4098" width="7.28515625" style="15" customWidth="1"/>
    <col min="4099" max="4099" width="23.5703125" style="15" customWidth="1"/>
    <col min="4100" max="4100" width="9.7109375" style="15" customWidth="1"/>
    <col min="4101" max="4101" width="0" style="15" hidden="1" customWidth="1"/>
    <col min="4102" max="4102" width="4.7109375" style="15" customWidth="1"/>
    <col min="4103" max="4103" width="14.42578125" style="15" customWidth="1"/>
    <col min="4104" max="4104" width="11.28515625" style="15" customWidth="1"/>
    <col min="4105" max="4105" width="10.28515625" style="15" customWidth="1"/>
    <col min="4106" max="4106" width="13" style="15" customWidth="1"/>
    <col min="4107" max="4107" width="8.28515625" style="15" customWidth="1"/>
    <col min="4108" max="4352" width="10" style="15"/>
    <col min="4353" max="4353" width="2.5703125" style="15" customWidth="1"/>
    <col min="4354" max="4354" width="7.28515625" style="15" customWidth="1"/>
    <col min="4355" max="4355" width="23.5703125" style="15" customWidth="1"/>
    <col min="4356" max="4356" width="9.7109375" style="15" customWidth="1"/>
    <col min="4357" max="4357" width="0" style="15" hidden="1" customWidth="1"/>
    <col min="4358" max="4358" width="4.7109375" style="15" customWidth="1"/>
    <col min="4359" max="4359" width="14.42578125" style="15" customWidth="1"/>
    <col min="4360" max="4360" width="11.28515625" style="15" customWidth="1"/>
    <col min="4361" max="4361" width="10.28515625" style="15" customWidth="1"/>
    <col min="4362" max="4362" width="13" style="15" customWidth="1"/>
    <col min="4363" max="4363" width="8.28515625" style="15" customWidth="1"/>
    <col min="4364" max="4608" width="10" style="15"/>
    <col min="4609" max="4609" width="2.5703125" style="15" customWidth="1"/>
    <col min="4610" max="4610" width="7.28515625" style="15" customWidth="1"/>
    <col min="4611" max="4611" width="23.5703125" style="15" customWidth="1"/>
    <col min="4612" max="4612" width="9.7109375" style="15" customWidth="1"/>
    <col min="4613" max="4613" width="0" style="15" hidden="1" customWidth="1"/>
    <col min="4614" max="4614" width="4.7109375" style="15" customWidth="1"/>
    <col min="4615" max="4615" width="14.42578125" style="15" customWidth="1"/>
    <col min="4616" max="4616" width="11.28515625" style="15" customWidth="1"/>
    <col min="4617" max="4617" width="10.28515625" style="15" customWidth="1"/>
    <col min="4618" max="4618" width="13" style="15" customWidth="1"/>
    <col min="4619" max="4619" width="8.28515625" style="15" customWidth="1"/>
    <col min="4620" max="4864" width="10" style="15"/>
    <col min="4865" max="4865" width="2.5703125" style="15" customWidth="1"/>
    <col min="4866" max="4866" width="7.28515625" style="15" customWidth="1"/>
    <col min="4867" max="4867" width="23.5703125" style="15" customWidth="1"/>
    <col min="4868" max="4868" width="9.7109375" style="15" customWidth="1"/>
    <col min="4869" max="4869" width="0" style="15" hidden="1" customWidth="1"/>
    <col min="4870" max="4870" width="4.7109375" style="15" customWidth="1"/>
    <col min="4871" max="4871" width="14.42578125" style="15" customWidth="1"/>
    <col min="4872" max="4872" width="11.28515625" style="15" customWidth="1"/>
    <col min="4873" max="4873" width="10.28515625" style="15" customWidth="1"/>
    <col min="4874" max="4874" width="13" style="15" customWidth="1"/>
    <col min="4875" max="4875" width="8.28515625" style="15" customWidth="1"/>
    <col min="4876" max="5120" width="10" style="15"/>
    <col min="5121" max="5121" width="2.5703125" style="15" customWidth="1"/>
    <col min="5122" max="5122" width="7.28515625" style="15" customWidth="1"/>
    <col min="5123" max="5123" width="23.5703125" style="15" customWidth="1"/>
    <col min="5124" max="5124" width="9.7109375" style="15" customWidth="1"/>
    <col min="5125" max="5125" width="0" style="15" hidden="1" customWidth="1"/>
    <col min="5126" max="5126" width="4.7109375" style="15" customWidth="1"/>
    <col min="5127" max="5127" width="14.42578125" style="15" customWidth="1"/>
    <col min="5128" max="5128" width="11.28515625" style="15" customWidth="1"/>
    <col min="5129" max="5129" width="10.28515625" style="15" customWidth="1"/>
    <col min="5130" max="5130" width="13" style="15" customWidth="1"/>
    <col min="5131" max="5131" width="8.28515625" style="15" customWidth="1"/>
    <col min="5132" max="5376" width="10" style="15"/>
    <col min="5377" max="5377" width="2.5703125" style="15" customWidth="1"/>
    <col min="5378" max="5378" width="7.28515625" style="15" customWidth="1"/>
    <col min="5379" max="5379" width="23.5703125" style="15" customWidth="1"/>
    <col min="5380" max="5380" width="9.7109375" style="15" customWidth="1"/>
    <col min="5381" max="5381" width="0" style="15" hidden="1" customWidth="1"/>
    <col min="5382" max="5382" width="4.7109375" style="15" customWidth="1"/>
    <col min="5383" max="5383" width="14.42578125" style="15" customWidth="1"/>
    <col min="5384" max="5384" width="11.28515625" style="15" customWidth="1"/>
    <col min="5385" max="5385" width="10.28515625" style="15" customWidth="1"/>
    <col min="5386" max="5386" width="13" style="15" customWidth="1"/>
    <col min="5387" max="5387" width="8.28515625" style="15" customWidth="1"/>
    <col min="5388" max="5632" width="10" style="15"/>
    <col min="5633" max="5633" width="2.5703125" style="15" customWidth="1"/>
    <col min="5634" max="5634" width="7.28515625" style="15" customWidth="1"/>
    <col min="5635" max="5635" width="23.5703125" style="15" customWidth="1"/>
    <col min="5636" max="5636" width="9.7109375" style="15" customWidth="1"/>
    <col min="5637" max="5637" width="0" style="15" hidden="1" customWidth="1"/>
    <col min="5638" max="5638" width="4.7109375" style="15" customWidth="1"/>
    <col min="5639" max="5639" width="14.42578125" style="15" customWidth="1"/>
    <col min="5640" max="5640" width="11.28515625" style="15" customWidth="1"/>
    <col min="5641" max="5641" width="10.28515625" style="15" customWidth="1"/>
    <col min="5642" max="5642" width="13" style="15" customWidth="1"/>
    <col min="5643" max="5643" width="8.28515625" style="15" customWidth="1"/>
    <col min="5644" max="5888" width="10" style="15"/>
    <col min="5889" max="5889" width="2.5703125" style="15" customWidth="1"/>
    <col min="5890" max="5890" width="7.28515625" style="15" customWidth="1"/>
    <col min="5891" max="5891" width="23.5703125" style="15" customWidth="1"/>
    <col min="5892" max="5892" width="9.7109375" style="15" customWidth="1"/>
    <col min="5893" max="5893" width="0" style="15" hidden="1" customWidth="1"/>
    <col min="5894" max="5894" width="4.7109375" style="15" customWidth="1"/>
    <col min="5895" max="5895" width="14.42578125" style="15" customWidth="1"/>
    <col min="5896" max="5896" width="11.28515625" style="15" customWidth="1"/>
    <col min="5897" max="5897" width="10.28515625" style="15" customWidth="1"/>
    <col min="5898" max="5898" width="13" style="15" customWidth="1"/>
    <col min="5899" max="5899" width="8.28515625" style="15" customWidth="1"/>
    <col min="5900" max="6144" width="10" style="15"/>
    <col min="6145" max="6145" width="2.5703125" style="15" customWidth="1"/>
    <col min="6146" max="6146" width="7.28515625" style="15" customWidth="1"/>
    <col min="6147" max="6147" width="23.5703125" style="15" customWidth="1"/>
    <col min="6148" max="6148" width="9.7109375" style="15" customWidth="1"/>
    <col min="6149" max="6149" width="0" style="15" hidden="1" customWidth="1"/>
    <col min="6150" max="6150" width="4.7109375" style="15" customWidth="1"/>
    <col min="6151" max="6151" width="14.42578125" style="15" customWidth="1"/>
    <col min="6152" max="6152" width="11.28515625" style="15" customWidth="1"/>
    <col min="6153" max="6153" width="10.28515625" style="15" customWidth="1"/>
    <col min="6154" max="6154" width="13" style="15" customWidth="1"/>
    <col min="6155" max="6155" width="8.28515625" style="15" customWidth="1"/>
    <col min="6156" max="6400" width="10" style="15"/>
    <col min="6401" max="6401" width="2.5703125" style="15" customWidth="1"/>
    <col min="6402" max="6402" width="7.28515625" style="15" customWidth="1"/>
    <col min="6403" max="6403" width="23.5703125" style="15" customWidth="1"/>
    <col min="6404" max="6404" width="9.7109375" style="15" customWidth="1"/>
    <col min="6405" max="6405" width="0" style="15" hidden="1" customWidth="1"/>
    <col min="6406" max="6406" width="4.7109375" style="15" customWidth="1"/>
    <col min="6407" max="6407" width="14.42578125" style="15" customWidth="1"/>
    <col min="6408" max="6408" width="11.28515625" style="15" customWidth="1"/>
    <col min="6409" max="6409" width="10.28515625" style="15" customWidth="1"/>
    <col min="6410" max="6410" width="13" style="15" customWidth="1"/>
    <col min="6411" max="6411" width="8.28515625" style="15" customWidth="1"/>
    <col min="6412" max="6656" width="10" style="15"/>
    <col min="6657" max="6657" width="2.5703125" style="15" customWidth="1"/>
    <col min="6658" max="6658" width="7.28515625" style="15" customWidth="1"/>
    <col min="6659" max="6659" width="23.5703125" style="15" customWidth="1"/>
    <col min="6660" max="6660" width="9.7109375" style="15" customWidth="1"/>
    <col min="6661" max="6661" width="0" style="15" hidden="1" customWidth="1"/>
    <col min="6662" max="6662" width="4.7109375" style="15" customWidth="1"/>
    <col min="6663" max="6663" width="14.42578125" style="15" customWidth="1"/>
    <col min="6664" max="6664" width="11.28515625" style="15" customWidth="1"/>
    <col min="6665" max="6665" width="10.28515625" style="15" customWidth="1"/>
    <col min="6666" max="6666" width="13" style="15" customWidth="1"/>
    <col min="6667" max="6667" width="8.28515625" style="15" customWidth="1"/>
    <col min="6668" max="6912" width="10" style="15"/>
    <col min="6913" max="6913" width="2.5703125" style="15" customWidth="1"/>
    <col min="6914" max="6914" width="7.28515625" style="15" customWidth="1"/>
    <col min="6915" max="6915" width="23.5703125" style="15" customWidth="1"/>
    <col min="6916" max="6916" width="9.7109375" style="15" customWidth="1"/>
    <col min="6917" max="6917" width="0" style="15" hidden="1" customWidth="1"/>
    <col min="6918" max="6918" width="4.7109375" style="15" customWidth="1"/>
    <col min="6919" max="6919" width="14.42578125" style="15" customWidth="1"/>
    <col min="6920" max="6920" width="11.28515625" style="15" customWidth="1"/>
    <col min="6921" max="6921" width="10.28515625" style="15" customWidth="1"/>
    <col min="6922" max="6922" width="13" style="15" customWidth="1"/>
    <col min="6923" max="6923" width="8.28515625" style="15" customWidth="1"/>
    <col min="6924" max="7168" width="10" style="15"/>
    <col min="7169" max="7169" width="2.5703125" style="15" customWidth="1"/>
    <col min="7170" max="7170" width="7.28515625" style="15" customWidth="1"/>
    <col min="7171" max="7171" width="23.5703125" style="15" customWidth="1"/>
    <col min="7172" max="7172" width="9.7109375" style="15" customWidth="1"/>
    <col min="7173" max="7173" width="0" style="15" hidden="1" customWidth="1"/>
    <col min="7174" max="7174" width="4.7109375" style="15" customWidth="1"/>
    <col min="7175" max="7175" width="14.42578125" style="15" customWidth="1"/>
    <col min="7176" max="7176" width="11.28515625" style="15" customWidth="1"/>
    <col min="7177" max="7177" width="10.28515625" style="15" customWidth="1"/>
    <col min="7178" max="7178" width="13" style="15" customWidth="1"/>
    <col min="7179" max="7179" width="8.28515625" style="15" customWidth="1"/>
    <col min="7180" max="7424" width="10" style="15"/>
    <col min="7425" max="7425" width="2.5703125" style="15" customWidth="1"/>
    <col min="7426" max="7426" width="7.28515625" style="15" customWidth="1"/>
    <col min="7427" max="7427" width="23.5703125" style="15" customWidth="1"/>
    <col min="7428" max="7428" width="9.7109375" style="15" customWidth="1"/>
    <col min="7429" max="7429" width="0" style="15" hidden="1" customWidth="1"/>
    <col min="7430" max="7430" width="4.7109375" style="15" customWidth="1"/>
    <col min="7431" max="7431" width="14.42578125" style="15" customWidth="1"/>
    <col min="7432" max="7432" width="11.28515625" style="15" customWidth="1"/>
    <col min="7433" max="7433" width="10.28515625" style="15" customWidth="1"/>
    <col min="7434" max="7434" width="13" style="15" customWidth="1"/>
    <col min="7435" max="7435" width="8.28515625" style="15" customWidth="1"/>
    <col min="7436" max="7680" width="10" style="15"/>
    <col min="7681" max="7681" width="2.5703125" style="15" customWidth="1"/>
    <col min="7682" max="7682" width="7.28515625" style="15" customWidth="1"/>
    <col min="7683" max="7683" width="23.5703125" style="15" customWidth="1"/>
    <col min="7684" max="7684" width="9.7109375" style="15" customWidth="1"/>
    <col min="7685" max="7685" width="0" style="15" hidden="1" customWidth="1"/>
    <col min="7686" max="7686" width="4.7109375" style="15" customWidth="1"/>
    <col min="7687" max="7687" width="14.42578125" style="15" customWidth="1"/>
    <col min="7688" max="7688" width="11.28515625" style="15" customWidth="1"/>
    <col min="7689" max="7689" width="10.28515625" style="15" customWidth="1"/>
    <col min="7690" max="7690" width="13" style="15" customWidth="1"/>
    <col min="7691" max="7691" width="8.28515625" style="15" customWidth="1"/>
    <col min="7692" max="7936" width="10" style="15"/>
    <col min="7937" max="7937" width="2.5703125" style="15" customWidth="1"/>
    <col min="7938" max="7938" width="7.28515625" style="15" customWidth="1"/>
    <col min="7939" max="7939" width="23.5703125" style="15" customWidth="1"/>
    <col min="7940" max="7940" width="9.7109375" style="15" customWidth="1"/>
    <col min="7941" max="7941" width="0" style="15" hidden="1" customWidth="1"/>
    <col min="7942" max="7942" width="4.7109375" style="15" customWidth="1"/>
    <col min="7943" max="7943" width="14.42578125" style="15" customWidth="1"/>
    <col min="7944" max="7944" width="11.28515625" style="15" customWidth="1"/>
    <col min="7945" max="7945" width="10.28515625" style="15" customWidth="1"/>
    <col min="7946" max="7946" width="13" style="15" customWidth="1"/>
    <col min="7947" max="7947" width="8.28515625" style="15" customWidth="1"/>
    <col min="7948" max="8192" width="10" style="15"/>
    <col min="8193" max="8193" width="2.5703125" style="15" customWidth="1"/>
    <col min="8194" max="8194" width="7.28515625" style="15" customWidth="1"/>
    <col min="8195" max="8195" width="23.5703125" style="15" customWidth="1"/>
    <col min="8196" max="8196" width="9.7109375" style="15" customWidth="1"/>
    <col min="8197" max="8197" width="0" style="15" hidden="1" customWidth="1"/>
    <col min="8198" max="8198" width="4.7109375" style="15" customWidth="1"/>
    <col min="8199" max="8199" width="14.42578125" style="15" customWidth="1"/>
    <col min="8200" max="8200" width="11.28515625" style="15" customWidth="1"/>
    <col min="8201" max="8201" width="10.28515625" style="15" customWidth="1"/>
    <col min="8202" max="8202" width="13" style="15" customWidth="1"/>
    <col min="8203" max="8203" width="8.28515625" style="15" customWidth="1"/>
    <col min="8204" max="8448" width="10" style="15"/>
    <col min="8449" max="8449" width="2.5703125" style="15" customWidth="1"/>
    <col min="8450" max="8450" width="7.28515625" style="15" customWidth="1"/>
    <col min="8451" max="8451" width="23.5703125" style="15" customWidth="1"/>
    <col min="8452" max="8452" width="9.7109375" style="15" customWidth="1"/>
    <col min="8453" max="8453" width="0" style="15" hidden="1" customWidth="1"/>
    <col min="8454" max="8454" width="4.7109375" style="15" customWidth="1"/>
    <col min="8455" max="8455" width="14.42578125" style="15" customWidth="1"/>
    <col min="8456" max="8456" width="11.28515625" style="15" customWidth="1"/>
    <col min="8457" max="8457" width="10.28515625" style="15" customWidth="1"/>
    <col min="8458" max="8458" width="13" style="15" customWidth="1"/>
    <col min="8459" max="8459" width="8.28515625" style="15" customWidth="1"/>
    <col min="8460" max="8704" width="10" style="15"/>
    <col min="8705" max="8705" width="2.5703125" style="15" customWidth="1"/>
    <col min="8706" max="8706" width="7.28515625" style="15" customWidth="1"/>
    <col min="8707" max="8707" width="23.5703125" style="15" customWidth="1"/>
    <col min="8708" max="8708" width="9.7109375" style="15" customWidth="1"/>
    <col min="8709" max="8709" width="0" style="15" hidden="1" customWidth="1"/>
    <col min="8710" max="8710" width="4.7109375" style="15" customWidth="1"/>
    <col min="8711" max="8711" width="14.42578125" style="15" customWidth="1"/>
    <col min="8712" max="8712" width="11.28515625" style="15" customWidth="1"/>
    <col min="8713" max="8713" width="10.28515625" style="15" customWidth="1"/>
    <col min="8714" max="8714" width="13" style="15" customWidth="1"/>
    <col min="8715" max="8715" width="8.28515625" style="15" customWidth="1"/>
    <col min="8716" max="8960" width="10" style="15"/>
    <col min="8961" max="8961" width="2.5703125" style="15" customWidth="1"/>
    <col min="8962" max="8962" width="7.28515625" style="15" customWidth="1"/>
    <col min="8963" max="8963" width="23.5703125" style="15" customWidth="1"/>
    <col min="8964" max="8964" width="9.7109375" style="15" customWidth="1"/>
    <col min="8965" max="8965" width="0" style="15" hidden="1" customWidth="1"/>
    <col min="8966" max="8966" width="4.7109375" style="15" customWidth="1"/>
    <col min="8967" max="8967" width="14.42578125" style="15" customWidth="1"/>
    <col min="8968" max="8968" width="11.28515625" style="15" customWidth="1"/>
    <col min="8969" max="8969" width="10.28515625" style="15" customWidth="1"/>
    <col min="8970" max="8970" width="13" style="15" customWidth="1"/>
    <col min="8971" max="8971" width="8.28515625" style="15" customWidth="1"/>
    <col min="8972" max="9216" width="10" style="15"/>
    <col min="9217" max="9217" width="2.5703125" style="15" customWidth="1"/>
    <col min="9218" max="9218" width="7.28515625" style="15" customWidth="1"/>
    <col min="9219" max="9219" width="23.5703125" style="15" customWidth="1"/>
    <col min="9220" max="9220" width="9.7109375" style="15" customWidth="1"/>
    <col min="9221" max="9221" width="0" style="15" hidden="1" customWidth="1"/>
    <col min="9222" max="9222" width="4.7109375" style="15" customWidth="1"/>
    <col min="9223" max="9223" width="14.42578125" style="15" customWidth="1"/>
    <col min="9224" max="9224" width="11.28515625" style="15" customWidth="1"/>
    <col min="9225" max="9225" width="10.28515625" style="15" customWidth="1"/>
    <col min="9226" max="9226" width="13" style="15" customWidth="1"/>
    <col min="9227" max="9227" width="8.28515625" style="15" customWidth="1"/>
    <col min="9228" max="9472" width="10" style="15"/>
    <col min="9473" max="9473" width="2.5703125" style="15" customWidth="1"/>
    <col min="9474" max="9474" width="7.28515625" style="15" customWidth="1"/>
    <col min="9475" max="9475" width="23.5703125" style="15" customWidth="1"/>
    <col min="9476" max="9476" width="9.7109375" style="15" customWidth="1"/>
    <col min="9477" max="9477" width="0" style="15" hidden="1" customWidth="1"/>
    <col min="9478" max="9478" width="4.7109375" style="15" customWidth="1"/>
    <col min="9479" max="9479" width="14.42578125" style="15" customWidth="1"/>
    <col min="9480" max="9480" width="11.28515625" style="15" customWidth="1"/>
    <col min="9481" max="9481" width="10.28515625" style="15" customWidth="1"/>
    <col min="9482" max="9482" width="13" style="15" customWidth="1"/>
    <col min="9483" max="9483" width="8.28515625" style="15" customWidth="1"/>
    <col min="9484" max="9728" width="10" style="15"/>
    <col min="9729" max="9729" width="2.5703125" style="15" customWidth="1"/>
    <col min="9730" max="9730" width="7.28515625" style="15" customWidth="1"/>
    <col min="9731" max="9731" width="23.5703125" style="15" customWidth="1"/>
    <col min="9732" max="9732" width="9.7109375" style="15" customWidth="1"/>
    <col min="9733" max="9733" width="0" style="15" hidden="1" customWidth="1"/>
    <col min="9734" max="9734" width="4.7109375" style="15" customWidth="1"/>
    <col min="9735" max="9735" width="14.42578125" style="15" customWidth="1"/>
    <col min="9736" max="9736" width="11.28515625" style="15" customWidth="1"/>
    <col min="9737" max="9737" width="10.28515625" style="15" customWidth="1"/>
    <col min="9738" max="9738" width="13" style="15" customWidth="1"/>
    <col min="9739" max="9739" width="8.28515625" style="15" customWidth="1"/>
    <col min="9740" max="9984" width="10" style="15"/>
    <col min="9985" max="9985" width="2.5703125" style="15" customWidth="1"/>
    <col min="9986" max="9986" width="7.28515625" style="15" customWidth="1"/>
    <col min="9987" max="9987" width="23.5703125" style="15" customWidth="1"/>
    <col min="9988" max="9988" width="9.7109375" style="15" customWidth="1"/>
    <col min="9989" max="9989" width="0" style="15" hidden="1" customWidth="1"/>
    <col min="9990" max="9990" width="4.7109375" style="15" customWidth="1"/>
    <col min="9991" max="9991" width="14.42578125" style="15" customWidth="1"/>
    <col min="9992" max="9992" width="11.28515625" style="15" customWidth="1"/>
    <col min="9993" max="9993" width="10.28515625" style="15" customWidth="1"/>
    <col min="9994" max="9994" width="13" style="15" customWidth="1"/>
    <col min="9995" max="9995" width="8.28515625" style="15" customWidth="1"/>
    <col min="9996" max="10240" width="10" style="15"/>
    <col min="10241" max="10241" width="2.5703125" style="15" customWidth="1"/>
    <col min="10242" max="10242" width="7.28515625" style="15" customWidth="1"/>
    <col min="10243" max="10243" width="23.5703125" style="15" customWidth="1"/>
    <col min="10244" max="10244" width="9.7109375" style="15" customWidth="1"/>
    <col min="10245" max="10245" width="0" style="15" hidden="1" customWidth="1"/>
    <col min="10246" max="10246" width="4.7109375" style="15" customWidth="1"/>
    <col min="10247" max="10247" width="14.42578125" style="15" customWidth="1"/>
    <col min="10248" max="10248" width="11.28515625" style="15" customWidth="1"/>
    <col min="10249" max="10249" width="10.28515625" style="15" customWidth="1"/>
    <col min="10250" max="10250" width="13" style="15" customWidth="1"/>
    <col min="10251" max="10251" width="8.28515625" style="15" customWidth="1"/>
    <col min="10252" max="10496" width="10" style="15"/>
    <col min="10497" max="10497" width="2.5703125" style="15" customWidth="1"/>
    <col min="10498" max="10498" width="7.28515625" style="15" customWidth="1"/>
    <col min="10499" max="10499" width="23.5703125" style="15" customWidth="1"/>
    <col min="10500" max="10500" width="9.7109375" style="15" customWidth="1"/>
    <col min="10501" max="10501" width="0" style="15" hidden="1" customWidth="1"/>
    <col min="10502" max="10502" width="4.7109375" style="15" customWidth="1"/>
    <col min="10503" max="10503" width="14.42578125" style="15" customWidth="1"/>
    <col min="10504" max="10504" width="11.28515625" style="15" customWidth="1"/>
    <col min="10505" max="10505" width="10.28515625" style="15" customWidth="1"/>
    <col min="10506" max="10506" width="13" style="15" customWidth="1"/>
    <col min="10507" max="10507" width="8.28515625" style="15" customWidth="1"/>
    <col min="10508" max="10752" width="10" style="15"/>
    <col min="10753" max="10753" width="2.5703125" style="15" customWidth="1"/>
    <col min="10754" max="10754" width="7.28515625" style="15" customWidth="1"/>
    <col min="10755" max="10755" width="23.5703125" style="15" customWidth="1"/>
    <col min="10756" max="10756" width="9.7109375" style="15" customWidth="1"/>
    <col min="10757" max="10757" width="0" style="15" hidden="1" customWidth="1"/>
    <col min="10758" max="10758" width="4.7109375" style="15" customWidth="1"/>
    <col min="10759" max="10759" width="14.42578125" style="15" customWidth="1"/>
    <col min="10760" max="10760" width="11.28515625" style="15" customWidth="1"/>
    <col min="10761" max="10761" width="10.28515625" style="15" customWidth="1"/>
    <col min="10762" max="10762" width="13" style="15" customWidth="1"/>
    <col min="10763" max="10763" width="8.28515625" style="15" customWidth="1"/>
    <col min="10764" max="11008" width="10" style="15"/>
    <col min="11009" max="11009" width="2.5703125" style="15" customWidth="1"/>
    <col min="11010" max="11010" width="7.28515625" style="15" customWidth="1"/>
    <col min="11011" max="11011" width="23.5703125" style="15" customWidth="1"/>
    <col min="11012" max="11012" width="9.7109375" style="15" customWidth="1"/>
    <col min="11013" max="11013" width="0" style="15" hidden="1" customWidth="1"/>
    <col min="11014" max="11014" width="4.7109375" style="15" customWidth="1"/>
    <col min="11015" max="11015" width="14.42578125" style="15" customWidth="1"/>
    <col min="11016" max="11016" width="11.28515625" style="15" customWidth="1"/>
    <col min="11017" max="11017" width="10.28515625" style="15" customWidth="1"/>
    <col min="11018" max="11018" width="13" style="15" customWidth="1"/>
    <col min="11019" max="11019" width="8.28515625" style="15" customWidth="1"/>
    <col min="11020" max="11264" width="10" style="15"/>
    <col min="11265" max="11265" width="2.5703125" style="15" customWidth="1"/>
    <col min="11266" max="11266" width="7.28515625" style="15" customWidth="1"/>
    <col min="11267" max="11267" width="23.5703125" style="15" customWidth="1"/>
    <col min="11268" max="11268" width="9.7109375" style="15" customWidth="1"/>
    <col min="11269" max="11269" width="0" style="15" hidden="1" customWidth="1"/>
    <col min="11270" max="11270" width="4.7109375" style="15" customWidth="1"/>
    <col min="11271" max="11271" width="14.42578125" style="15" customWidth="1"/>
    <col min="11272" max="11272" width="11.28515625" style="15" customWidth="1"/>
    <col min="11273" max="11273" width="10.28515625" style="15" customWidth="1"/>
    <col min="11274" max="11274" width="13" style="15" customWidth="1"/>
    <col min="11275" max="11275" width="8.28515625" style="15" customWidth="1"/>
    <col min="11276" max="11520" width="10" style="15"/>
    <col min="11521" max="11521" width="2.5703125" style="15" customWidth="1"/>
    <col min="11522" max="11522" width="7.28515625" style="15" customWidth="1"/>
    <col min="11523" max="11523" width="23.5703125" style="15" customWidth="1"/>
    <col min="11524" max="11524" width="9.7109375" style="15" customWidth="1"/>
    <col min="11525" max="11525" width="0" style="15" hidden="1" customWidth="1"/>
    <col min="11526" max="11526" width="4.7109375" style="15" customWidth="1"/>
    <col min="11527" max="11527" width="14.42578125" style="15" customWidth="1"/>
    <col min="11528" max="11528" width="11.28515625" style="15" customWidth="1"/>
    <col min="11529" max="11529" width="10.28515625" style="15" customWidth="1"/>
    <col min="11530" max="11530" width="13" style="15" customWidth="1"/>
    <col min="11531" max="11531" width="8.28515625" style="15" customWidth="1"/>
    <col min="11532" max="11776" width="10" style="15"/>
    <col min="11777" max="11777" width="2.5703125" style="15" customWidth="1"/>
    <col min="11778" max="11778" width="7.28515625" style="15" customWidth="1"/>
    <col min="11779" max="11779" width="23.5703125" style="15" customWidth="1"/>
    <col min="11780" max="11780" width="9.7109375" style="15" customWidth="1"/>
    <col min="11781" max="11781" width="0" style="15" hidden="1" customWidth="1"/>
    <col min="11782" max="11782" width="4.7109375" style="15" customWidth="1"/>
    <col min="11783" max="11783" width="14.42578125" style="15" customWidth="1"/>
    <col min="11784" max="11784" width="11.28515625" style="15" customWidth="1"/>
    <col min="11785" max="11785" width="10.28515625" style="15" customWidth="1"/>
    <col min="11786" max="11786" width="13" style="15" customWidth="1"/>
    <col min="11787" max="11787" width="8.28515625" style="15" customWidth="1"/>
    <col min="11788" max="12032" width="10" style="15"/>
    <col min="12033" max="12033" width="2.5703125" style="15" customWidth="1"/>
    <col min="12034" max="12034" width="7.28515625" style="15" customWidth="1"/>
    <col min="12035" max="12035" width="23.5703125" style="15" customWidth="1"/>
    <col min="12036" max="12036" width="9.7109375" style="15" customWidth="1"/>
    <col min="12037" max="12037" width="0" style="15" hidden="1" customWidth="1"/>
    <col min="12038" max="12038" width="4.7109375" style="15" customWidth="1"/>
    <col min="12039" max="12039" width="14.42578125" style="15" customWidth="1"/>
    <col min="12040" max="12040" width="11.28515625" style="15" customWidth="1"/>
    <col min="12041" max="12041" width="10.28515625" style="15" customWidth="1"/>
    <col min="12042" max="12042" width="13" style="15" customWidth="1"/>
    <col min="12043" max="12043" width="8.28515625" style="15" customWidth="1"/>
    <col min="12044" max="12288" width="10" style="15"/>
    <col min="12289" max="12289" width="2.5703125" style="15" customWidth="1"/>
    <col min="12290" max="12290" width="7.28515625" style="15" customWidth="1"/>
    <col min="12291" max="12291" width="23.5703125" style="15" customWidth="1"/>
    <col min="12292" max="12292" width="9.7109375" style="15" customWidth="1"/>
    <col min="12293" max="12293" width="0" style="15" hidden="1" customWidth="1"/>
    <col min="12294" max="12294" width="4.7109375" style="15" customWidth="1"/>
    <col min="12295" max="12295" width="14.42578125" style="15" customWidth="1"/>
    <col min="12296" max="12296" width="11.28515625" style="15" customWidth="1"/>
    <col min="12297" max="12297" width="10.28515625" style="15" customWidth="1"/>
    <col min="12298" max="12298" width="13" style="15" customWidth="1"/>
    <col min="12299" max="12299" width="8.28515625" style="15" customWidth="1"/>
    <col min="12300" max="12544" width="10" style="15"/>
    <col min="12545" max="12545" width="2.5703125" style="15" customWidth="1"/>
    <col min="12546" max="12546" width="7.28515625" style="15" customWidth="1"/>
    <col min="12547" max="12547" width="23.5703125" style="15" customWidth="1"/>
    <col min="12548" max="12548" width="9.7109375" style="15" customWidth="1"/>
    <col min="12549" max="12549" width="0" style="15" hidden="1" customWidth="1"/>
    <col min="12550" max="12550" width="4.7109375" style="15" customWidth="1"/>
    <col min="12551" max="12551" width="14.42578125" style="15" customWidth="1"/>
    <col min="12552" max="12552" width="11.28515625" style="15" customWidth="1"/>
    <col min="12553" max="12553" width="10.28515625" style="15" customWidth="1"/>
    <col min="12554" max="12554" width="13" style="15" customWidth="1"/>
    <col min="12555" max="12555" width="8.28515625" style="15" customWidth="1"/>
    <col min="12556" max="12800" width="10" style="15"/>
    <col min="12801" max="12801" width="2.5703125" style="15" customWidth="1"/>
    <col min="12802" max="12802" width="7.28515625" style="15" customWidth="1"/>
    <col min="12803" max="12803" width="23.5703125" style="15" customWidth="1"/>
    <col min="12804" max="12804" width="9.7109375" style="15" customWidth="1"/>
    <col min="12805" max="12805" width="0" style="15" hidden="1" customWidth="1"/>
    <col min="12806" max="12806" width="4.7109375" style="15" customWidth="1"/>
    <col min="12807" max="12807" width="14.42578125" style="15" customWidth="1"/>
    <col min="12808" max="12808" width="11.28515625" style="15" customWidth="1"/>
    <col min="12809" max="12809" width="10.28515625" style="15" customWidth="1"/>
    <col min="12810" max="12810" width="13" style="15" customWidth="1"/>
    <col min="12811" max="12811" width="8.28515625" style="15" customWidth="1"/>
    <col min="12812" max="13056" width="10" style="15"/>
    <col min="13057" max="13057" width="2.5703125" style="15" customWidth="1"/>
    <col min="13058" max="13058" width="7.28515625" style="15" customWidth="1"/>
    <col min="13059" max="13059" width="23.5703125" style="15" customWidth="1"/>
    <col min="13060" max="13060" width="9.7109375" style="15" customWidth="1"/>
    <col min="13061" max="13061" width="0" style="15" hidden="1" customWidth="1"/>
    <col min="13062" max="13062" width="4.7109375" style="15" customWidth="1"/>
    <col min="13063" max="13063" width="14.42578125" style="15" customWidth="1"/>
    <col min="13064" max="13064" width="11.28515625" style="15" customWidth="1"/>
    <col min="13065" max="13065" width="10.28515625" style="15" customWidth="1"/>
    <col min="13066" max="13066" width="13" style="15" customWidth="1"/>
    <col min="13067" max="13067" width="8.28515625" style="15" customWidth="1"/>
    <col min="13068" max="13312" width="10" style="15"/>
    <col min="13313" max="13313" width="2.5703125" style="15" customWidth="1"/>
    <col min="13314" max="13314" width="7.28515625" style="15" customWidth="1"/>
    <col min="13315" max="13315" width="23.5703125" style="15" customWidth="1"/>
    <col min="13316" max="13316" width="9.7109375" style="15" customWidth="1"/>
    <col min="13317" max="13317" width="0" style="15" hidden="1" customWidth="1"/>
    <col min="13318" max="13318" width="4.7109375" style="15" customWidth="1"/>
    <col min="13319" max="13319" width="14.42578125" style="15" customWidth="1"/>
    <col min="13320" max="13320" width="11.28515625" style="15" customWidth="1"/>
    <col min="13321" max="13321" width="10.28515625" style="15" customWidth="1"/>
    <col min="13322" max="13322" width="13" style="15" customWidth="1"/>
    <col min="13323" max="13323" width="8.28515625" style="15" customWidth="1"/>
    <col min="13324" max="13568" width="10" style="15"/>
    <col min="13569" max="13569" width="2.5703125" style="15" customWidth="1"/>
    <col min="13570" max="13570" width="7.28515625" style="15" customWidth="1"/>
    <col min="13571" max="13571" width="23.5703125" style="15" customWidth="1"/>
    <col min="13572" max="13572" width="9.7109375" style="15" customWidth="1"/>
    <col min="13573" max="13573" width="0" style="15" hidden="1" customWidth="1"/>
    <col min="13574" max="13574" width="4.7109375" style="15" customWidth="1"/>
    <col min="13575" max="13575" width="14.42578125" style="15" customWidth="1"/>
    <col min="13576" max="13576" width="11.28515625" style="15" customWidth="1"/>
    <col min="13577" max="13577" width="10.28515625" style="15" customWidth="1"/>
    <col min="13578" max="13578" width="13" style="15" customWidth="1"/>
    <col min="13579" max="13579" width="8.28515625" style="15" customWidth="1"/>
    <col min="13580" max="13824" width="10" style="15"/>
    <col min="13825" max="13825" width="2.5703125" style="15" customWidth="1"/>
    <col min="13826" max="13826" width="7.28515625" style="15" customWidth="1"/>
    <col min="13827" max="13827" width="23.5703125" style="15" customWidth="1"/>
    <col min="13828" max="13828" width="9.7109375" style="15" customWidth="1"/>
    <col min="13829" max="13829" width="0" style="15" hidden="1" customWidth="1"/>
    <col min="13830" max="13830" width="4.7109375" style="15" customWidth="1"/>
    <col min="13831" max="13831" width="14.42578125" style="15" customWidth="1"/>
    <col min="13832" max="13832" width="11.28515625" style="15" customWidth="1"/>
    <col min="13833" max="13833" width="10.28515625" style="15" customWidth="1"/>
    <col min="13834" max="13834" width="13" style="15" customWidth="1"/>
    <col min="13835" max="13835" width="8.28515625" style="15" customWidth="1"/>
    <col min="13836" max="14080" width="10" style="15"/>
    <col min="14081" max="14081" width="2.5703125" style="15" customWidth="1"/>
    <col min="14082" max="14082" width="7.28515625" style="15" customWidth="1"/>
    <col min="14083" max="14083" width="23.5703125" style="15" customWidth="1"/>
    <col min="14084" max="14084" width="9.7109375" style="15" customWidth="1"/>
    <col min="14085" max="14085" width="0" style="15" hidden="1" customWidth="1"/>
    <col min="14086" max="14086" width="4.7109375" style="15" customWidth="1"/>
    <col min="14087" max="14087" width="14.42578125" style="15" customWidth="1"/>
    <col min="14088" max="14088" width="11.28515625" style="15" customWidth="1"/>
    <col min="14089" max="14089" width="10.28515625" style="15" customWidth="1"/>
    <col min="14090" max="14090" width="13" style="15" customWidth="1"/>
    <col min="14091" max="14091" width="8.28515625" style="15" customWidth="1"/>
    <col min="14092" max="14336" width="10" style="15"/>
    <col min="14337" max="14337" width="2.5703125" style="15" customWidth="1"/>
    <col min="14338" max="14338" width="7.28515625" style="15" customWidth="1"/>
    <col min="14339" max="14339" width="23.5703125" style="15" customWidth="1"/>
    <col min="14340" max="14340" width="9.7109375" style="15" customWidth="1"/>
    <col min="14341" max="14341" width="0" style="15" hidden="1" customWidth="1"/>
    <col min="14342" max="14342" width="4.7109375" style="15" customWidth="1"/>
    <col min="14343" max="14343" width="14.42578125" style="15" customWidth="1"/>
    <col min="14344" max="14344" width="11.28515625" style="15" customWidth="1"/>
    <col min="14345" max="14345" width="10.28515625" style="15" customWidth="1"/>
    <col min="14346" max="14346" width="13" style="15" customWidth="1"/>
    <col min="14347" max="14347" width="8.28515625" style="15" customWidth="1"/>
    <col min="14348" max="14592" width="10" style="15"/>
    <col min="14593" max="14593" width="2.5703125" style="15" customWidth="1"/>
    <col min="14594" max="14594" width="7.28515625" style="15" customWidth="1"/>
    <col min="14595" max="14595" width="23.5703125" style="15" customWidth="1"/>
    <col min="14596" max="14596" width="9.7109375" style="15" customWidth="1"/>
    <col min="14597" max="14597" width="0" style="15" hidden="1" customWidth="1"/>
    <col min="14598" max="14598" width="4.7109375" style="15" customWidth="1"/>
    <col min="14599" max="14599" width="14.42578125" style="15" customWidth="1"/>
    <col min="14600" max="14600" width="11.28515625" style="15" customWidth="1"/>
    <col min="14601" max="14601" width="10.28515625" style="15" customWidth="1"/>
    <col min="14602" max="14602" width="13" style="15" customWidth="1"/>
    <col min="14603" max="14603" width="8.28515625" style="15" customWidth="1"/>
    <col min="14604" max="14848" width="10" style="15"/>
    <col min="14849" max="14849" width="2.5703125" style="15" customWidth="1"/>
    <col min="14850" max="14850" width="7.28515625" style="15" customWidth="1"/>
    <col min="14851" max="14851" width="23.5703125" style="15" customWidth="1"/>
    <col min="14852" max="14852" width="9.7109375" style="15" customWidth="1"/>
    <col min="14853" max="14853" width="0" style="15" hidden="1" customWidth="1"/>
    <col min="14854" max="14854" width="4.7109375" style="15" customWidth="1"/>
    <col min="14855" max="14855" width="14.42578125" style="15" customWidth="1"/>
    <col min="14856" max="14856" width="11.28515625" style="15" customWidth="1"/>
    <col min="14857" max="14857" width="10.28515625" style="15" customWidth="1"/>
    <col min="14858" max="14858" width="13" style="15" customWidth="1"/>
    <col min="14859" max="14859" width="8.28515625" style="15" customWidth="1"/>
    <col min="14860" max="15104" width="10" style="15"/>
    <col min="15105" max="15105" width="2.5703125" style="15" customWidth="1"/>
    <col min="15106" max="15106" width="7.28515625" style="15" customWidth="1"/>
    <col min="15107" max="15107" width="23.5703125" style="15" customWidth="1"/>
    <col min="15108" max="15108" width="9.7109375" style="15" customWidth="1"/>
    <col min="15109" max="15109" width="0" style="15" hidden="1" customWidth="1"/>
    <col min="15110" max="15110" width="4.7109375" style="15" customWidth="1"/>
    <col min="15111" max="15111" width="14.42578125" style="15" customWidth="1"/>
    <col min="15112" max="15112" width="11.28515625" style="15" customWidth="1"/>
    <col min="15113" max="15113" width="10.28515625" style="15" customWidth="1"/>
    <col min="15114" max="15114" width="13" style="15" customWidth="1"/>
    <col min="15115" max="15115" width="8.28515625" style="15" customWidth="1"/>
    <col min="15116" max="15360" width="10" style="15"/>
    <col min="15361" max="15361" width="2.5703125" style="15" customWidth="1"/>
    <col min="15362" max="15362" width="7.28515625" style="15" customWidth="1"/>
    <col min="15363" max="15363" width="23.5703125" style="15" customWidth="1"/>
    <col min="15364" max="15364" width="9.7109375" style="15" customWidth="1"/>
    <col min="15365" max="15365" width="0" style="15" hidden="1" customWidth="1"/>
    <col min="15366" max="15366" width="4.7109375" style="15" customWidth="1"/>
    <col min="15367" max="15367" width="14.42578125" style="15" customWidth="1"/>
    <col min="15368" max="15368" width="11.28515625" style="15" customWidth="1"/>
    <col min="15369" max="15369" width="10.28515625" style="15" customWidth="1"/>
    <col min="15370" max="15370" width="13" style="15" customWidth="1"/>
    <col min="15371" max="15371" width="8.28515625" style="15" customWidth="1"/>
    <col min="15372" max="15616" width="10" style="15"/>
    <col min="15617" max="15617" width="2.5703125" style="15" customWidth="1"/>
    <col min="15618" max="15618" width="7.28515625" style="15" customWidth="1"/>
    <col min="15619" max="15619" width="23.5703125" style="15" customWidth="1"/>
    <col min="15620" max="15620" width="9.7109375" style="15" customWidth="1"/>
    <col min="15621" max="15621" width="0" style="15" hidden="1" customWidth="1"/>
    <col min="15622" max="15622" width="4.7109375" style="15" customWidth="1"/>
    <col min="15623" max="15623" width="14.42578125" style="15" customWidth="1"/>
    <col min="15624" max="15624" width="11.28515625" style="15" customWidth="1"/>
    <col min="15625" max="15625" width="10.28515625" style="15" customWidth="1"/>
    <col min="15626" max="15626" width="13" style="15" customWidth="1"/>
    <col min="15627" max="15627" width="8.28515625" style="15" customWidth="1"/>
    <col min="15628" max="15872" width="10" style="15"/>
    <col min="15873" max="15873" width="2.5703125" style="15" customWidth="1"/>
    <col min="15874" max="15874" width="7.28515625" style="15" customWidth="1"/>
    <col min="15875" max="15875" width="23.5703125" style="15" customWidth="1"/>
    <col min="15876" max="15876" width="9.7109375" style="15" customWidth="1"/>
    <col min="15877" max="15877" width="0" style="15" hidden="1" customWidth="1"/>
    <col min="15878" max="15878" width="4.7109375" style="15" customWidth="1"/>
    <col min="15879" max="15879" width="14.42578125" style="15" customWidth="1"/>
    <col min="15880" max="15880" width="11.28515625" style="15" customWidth="1"/>
    <col min="15881" max="15881" width="10.28515625" style="15" customWidth="1"/>
    <col min="15882" max="15882" width="13" style="15" customWidth="1"/>
    <col min="15883" max="15883" width="8.28515625" style="15" customWidth="1"/>
    <col min="15884" max="16128" width="10" style="15"/>
    <col min="16129" max="16129" width="2.5703125" style="15" customWidth="1"/>
    <col min="16130" max="16130" width="7.28515625" style="15" customWidth="1"/>
    <col min="16131" max="16131" width="23.5703125" style="15" customWidth="1"/>
    <col min="16132" max="16132" width="9.7109375" style="15" customWidth="1"/>
    <col min="16133" max="16133" width="0" style="15" hidden="1" customWidth="1"/>
    <col min="16134" max="16134" width="4.7109375" style="15" customWidth="1"/>
    <col min="16135" max="16135" width="14.42578125" style="15" customWidth="1"/>
    <col min="16136" max="16136" width="11.28515625" style="15" customWidth="1"/>
    <col min="16137" max="16137" width="10.28515625" style="15" customWidth="1"/>
    <col min="16138" max="16138" width="13" style="15" customWidth="1"/>
    <col min="16139" max="16139" width="8.28515625" style="15" customWidth="1"/>
    <col min="16140" max="16384" width="10" style="15"/>
  </cols>
  <sheetData>
    <row r="1" spans="2:18" ht="12" customHeight="1" x14ac:dyDescent="0.2">
      <c r="B1" s="14" t="s">
        <v>119</v>
      </c>
      <c r="D1" s="94"/>
      <c r="E1" s="94"/>
      <c r="F1" s="94"/>
      <c r="G1" s="94"/>
      <c r="H1" s="94"/>
      <c r="I1" s="94"/>
      <c r="J1" s="96" t="s">
        <v>122</v>
      </c>
      <c r="K1" s="7" t="s">
        <v>126</v>
      </c>
      <c r="Q1" s="19"/>
      <c r="R1" s="19"/>
    </row>
    <row r="2" spans="2:18" ht="12" customHeight="1" x14ac:dyDescent="0.2">
      <c r="B2" s="14" t="s">
        <v>120</v>
      </c>
      <c r="D2" s="94"/>
      <c r="E2" s="94"/>
      <c r="F2" s="94"/>
      <c r="G2" s="94"/>
      <c r="H2" s="94"/>
      <c r="I2" s="94"/>
      <c r="J2" s="94"/>
      <c r="K2" s="94"/>
      <c r="R2" s="6"/>
    </row>
    <row r="3" spans="2:18" ht="12" customHeight="1" x14ac:dyDescent="0.2">
      <c r="B3" s="14" t="s">
        <v>125</v>
      </c>
      <c r="D3" s="94"/>
      <c r="E3" s="94"/>
      <c r="F3" s="94"/>
      <c r="G3" s="94"/>
      <c r="H3" s="94"/>
      <c r="I3" s="94"/>
      <c r="J3" s="94"/>
      <c r="K3" s="94"/>
      <c r="R3" s="6"/>
    </row>
    <row r="4" spans="2:18" ht="12" customHeight="1" x14ac:dyDescent="0.2">
      <c r="D4" s="94"/>
      <c r="E4" s="94"/>
      <c r="F4" s="94"/>
      <c r="G4" s="94"/>
      <c r="H4" s="94"/>
      <c r="I4" s="94"/>
      <c r="J4" s="94"/>
      <c r="K4" s="94"/>
      <c r="R4" s="6"/>
    </row>
    <row r="5" spans="2:18" ht="12" customHeight="1" x14ac:dyDescent="0.2">
      <c r="D5" s="94"/>
      <c r="E5" s="94"/>
      <c r="F5" s="94"/>
      <c r="G5" s="94"/>
      <c r="H5" s="94"/>
      <c r="I5" s="94"/>
      <c r="J5" s="94"/>
      <c r="K5" s="94"/>
      <c r="R5" s="6"/>
    </row>
    <row r="6" spans="2:18" ht="12" customHeight="1" x14ac:dyDescent="0.2">
      <c r="D6" s="94"/>
      <c r="E6" s="94"/>
      <c r="F6" s="94"/>
      <c r="G6" s="94" t="s">
        <v>0</v>
      </c>
      <c r="H6" s="94"/>
      <c r="I6" s="94"/>
      <c r="J6" s="94" t="s">
        <v>1</v>
      </c>
      <c r="K6" s="94"/>
      <c r="R6" s="6"/>
    </row>
    <row r="7" spans="2:18" ht="12" customHeight="1" x14ac:dyDescent="0.2">
      <c r="D7" s="17" t="s">
        <v>2</v>
      </c>
      <c r="E7" s="17"/>
      <c r="F7" s="17" t="s">
        <v>3</v>
      </c>
      <c r="G7" s="17" t="s">
        <v>4</v>
      </c>
      <c r="H7" s="17" t="s">
        <v>5</v>
      </c>
      <c r="I7" s="17" t="s">
        <v>6</v>
      </c>
      <c r="J7" s="17" t="s">
        <v>7</v>
      </c>
      <c r="K7" s="17" t="s">
        <v>8</v>
      </c>
      <c r="R7" s="6"/>
    </row>
    <row r="8" spans="2:18" ht="12" customHeight="1" x14ac:dyDescent="0.2">
      <c r="B8" s="18" t="s">
        <v>9</v>
      </c>
      <c r="D8" s="94"/>
      <c r="E8" s="94"/>
      <c r="F8" s="94"/>
      <c r="G8" s="94"/>
      <c r="H8" s="94"/>
      <c r="I8" s="94"/>
      <c r="J8" s="8"/>
      <c r="K8" s="94"/>
      <c r="Q8" s="19"/>
      <c r="R8" s="19"/>
    </row>
    <row r="9" spans="2:18" ht="12" customHeight="1" x14ac:dyDescent="0.2">
      <c r="B9" s="20" t="s">
        <v>48</v>
      </c>
      <c r="D9" s="94" t="s">
        <v>47</v>
      </c>
      <c r="E9" s="94" t="str">
        <f t="shared" ref="E9:E37" si="0">D9&amp;H9</f>
        <v>111IPCA</v>
      </c>
      <c r="F9" s="7" t="s">
        <v>121</v>
      </c>
      <c r="G9" s="8">
        <f>SUMIF('14.3.2_R &amp; 14.3.3_R'!$H$12:$H$138,'14.3.1_R'!E9,'14.3.2_R &amp; 14.3.3_R'!$K$12:$K$138)</f>
        <v>-91.860000000002401</v>
      </c>
      <c r="H9" s="47" t="s">
        <v>27</v>
      </c>
      <c r="I9" s="9" t="s">
        <v>35</v>
      </c>
      <c r="J9" s="12">
        <v>0</v>
      </c>
      <c r="K9" s="94"/>
      <c r="L9" s="22"/>
      <c r="M9" s="48"/>
      <c r="Q9" s="6"/>
      <c r="R9" s="6"/>
    </row>
    <row r="10" spans="2:18" ht="12" customHeight="1" x14ac:dyDescent="0.2">
      <c r="B10" s="97" t="s">
        <v>48</v>
      </c>
      <c r="C10" s="98"/>
      <c r="D10" s="99" t="s">
        <v>47</v>
      </c>
      <c r="E10" s="99" t="str">
        <f t="shared" si="0"/>
        <v>111IPCN</v>
      </c>
      <c r="F10" s="100" t="s">
        <v>121</v>
      </c>
      <c r="G10" s="101">
        <f>SUMIF('14.3.2_R &amp; 14.3.3_R'!$H$12:$H$138,'14.3.1_R'!E10,'14.3.2_R &amp; 14.3.3_R'!$K$12:$K$138)</f>
        <v>-12967984.352830023</v>
      </c>
      <c r="H10" s="105" t="s">
        <v>40</v>
      </c>
      <c r="I10" s="103">
        <v>6.742981175467383E-2</v>
      </c>
      <c r="J10" s="104">
        <f t="shared" ref="J10:J37" si="1">G10*I10</f>
        <v>-874428.74374888418</v>
      </c>
      <c r="K10" s="94"/>
      <c r="L10" s="22"/>
      <c r="M10" s="48"/>
      <c r="Q10" s="6"/>
      <c r="R10" s="6"/>
    </row>
    <row r="11" spans="2:18" ht="12" customHeight="1" x14ac:dyDescent="0.2">
      <c r="B11" s="20" t="s">
        <v>48</v>
      </c>
      <c r="D11" s="94" t="s">
        <v>47</v>
      </c>
      <c r="E11" s="94" t="str">
        <f t="shared" si="0"/>
        <v>111IPID</v>
      </c>
      <c r="F11" s="7" t="s">
        <v>121</v>
      </c>
      <c r="G11" s="8">
        <f>SUMIF('14.3.2_R &amp; 14.3.3_R'!$H$12:$H$138,'14.3.1_R'!E11,'14.3.2_R &amp; 14.3.3_R'!$K$12:$K$138)</f>
        <v>-21526.463325520861</v>
      </c>
      <c r="H11" s="49" t="s">
        <v>28</v>
      </c>
      <c r="I11" s="9" t="s">
        <v>35</v>
      </c>
      <c r="J11" s="12">
        <v>0</v>
      </c>
      <c r="K11" s="94"/>
      <c r="L11" s="22"/>
      <c r="M11" s="48"/>
      <c r="Q11" s="6"/>
      <c r="R11" s="6"/>
    </row>
    <row r="12" spans="2:18" ht="12" customHeight="1" x14ac:dyDescent="0.2">
      <c r="B12" s="97" t="s">
        <v>48</v>
      </c>
      <c r="C12" s="98"/>
      <c r="D12" s="99" t="s">
        <v>47</v>
      </c>
      <c r="E12" s="99" t="str">
        <f t="shared" si="0"/>
        <v>111IPCAGE</v>
      </c>
      <c r="F12" s="100" t="s">
        <v>121</v>
      </c>
      <c r="G12" s="101">
        <f>SUMIF('14.3.2_R &amp; 14.3.3_R'!$H$12:$H$138,'14.3.1_R'!E12,'14.3.2_R &amp; 14.3.3_R'!$K$12:$K$138)</f>
        <v>-2657463.6033049673</v>
      </c>
      <c r="H12" s="106" t="s">
        <v>12</v>
      </c>
      <c r="I12" s="103">
        <v>0</v>
      </c>
      <c r="J12" s="104">
        <f t="shared" si="1"/>
        <v>0</v>
      </c>
      <c r="K12" s="94"/>
      <c r="L12" s="22"/>
      <c r="M12" s="48"/>
      <c r="Q12" s="6"/>
      <c r="R12" s="6"/>
    </row>
    <row r="13" spans="2:18" ht="12" customHeight="1" x14ac:dyDescent="0.2">
      <c r="B13" s="20" t="s">
        <v>48</v>
      </c>
      <c r="D13" s="94" t="s">
        <v>47</v>
      </c>
      <c r="E13" s="94" t="str">
        <f t="shared" si="0"/>
        <v>111IPOR</v>
      </c>
      <c r="F13" s="7" t="s">
        <v>121</v>
      </c>
      <c r="G13" s="8">
        <f>SUMIF('14.3.2_R &amp; 14.3.3_R'!$H$12:$H$138,'14.3.1_R'!E13,'14.3.2_R &amp; 14.3.3_R'!$K$12:$K$138)</f>
        <v>-7105.0020595119277</v>
      </c>
      <c r="H13" s="47" t="s">
        <v>29</v>
      </c>
      <c r="I13" s="9" t="s">
        <v>35</v>
      </c>
      <c r="J13" s="12">
        <v>0</v>
      </c>
      <c r="K13" s="94"/>
      <c r="L13" s="22"/>
      <c r="M13" s="48"/>
      <c r="Q13" s="6"/>
      <c r="R13" s="6"/>
    </row>
    <row r="14" spans="2:18" ht="12" customHeight="1" x14ac:dyDescent="0.2">
      <c r="B14" s="20" t="s">
        <v>48</v>
      </c>
      <c r="D14" s="94" t="s">
        <v>47</v>
      </c>
      <c r="E14" s="94" t="str">
        <f t="shared" si="0"/>
        <v>111IPCAEE</v>
      </c>
      <c r="F14" s="7" t="s">
        <v>121</v>
      </c>
      <c r="G14" s="8">
        <f>SUMIF('14.3.2_R &amp; 14.3.3_R'!$H$12:$H$138,'14.3.1_R'!E14,'14.3.2_R &amp; 14.3.3_R'!$K$12:$K$138)</f>
        <v>5168.7251175407273</v>
      </c>
      <c r="H14" s="47" t="s">
        <v>41</v>
      </c>
      <c r="I14" s="9">
        <v>0</v>
      </c>
      <c r="J14" s="12">
        <f t="shared" si="1"/>
        <v>0</v>
      </c>
      <c r="K14" s="94"/>
      <c r="L14" s="22"/>
      <c r="M14" s="48"/>
      <c r="Q14" s="6"/>
      <c r="R14" s="6"/>
    </row>
    <row r="15" spans="2:18" ht="12" customHeight="1" x14ac:dyDescent="0.2">
      <c r="B15" s="97" t="s">
        <v>48</v>
      </c>
      <c r="C15" s="98"/>
      <c r="D15" s="99" t="s">
        <v>47</v>
      </c>
      <c r="E15" s="99" t="str">
        <f t="shared" si="0"/>
        <v>111IPSG</v>
      </c>
      <c r="F15" s="100" t="s">
        <v>121</v>
      </c>
      <c r="G15" s="101">
        <f>SUMIF('14.3.2_R &amp; 14.3.3_R'!$H$12:$H$138,'14.3.1_R'!E15,'14.3.2_R &amp; 14.3.3_R'!$K$12:$K$138)</f>
        <v>-3428378.1930478811</v>
      </c>
      <c r="H15" s="105" t="s">
        <v>14</v>
      </c>
      <c r="I15" s="103">
        <v>7.9787774498314715E-2</v>
      </c>
      <c r="J15" s="104">
        <f t="shared" si="1"/>
        <v>-273542.66616184398</v>
      </c>
      <c r="K15" s="94"/>
      <c r="L15" s="22"/>
      <c r="M15" s="48"/>
      <c r="Q15" s="6"/>
      <c r="R15" s="6"/>
    </row>
    <row r="16" spans="2:18" ht="12" customHeight="1" x14ac:dyDescent="0.2">
      <c r="B16" s="20" t="s">
        <v>48</v>
      </c>
      <c r="D16" s="94" t="s">
        <v>47</v>
      </c>
      <c r="E16" s="94" t="str">
        <f t="shared" si="0"/>
        <v>111IPCAGW</v>
      </c>
      <c r="F16" s="7" t="s">
        <v>121</v>
      </c>
      <c r="G16" s="8">
        <f>SUMIF('14.3.2_R &amp; 14.3.3_R'!$H$12:$H$138,'14.3.1_R'!E16,'14.3.2_R &amp; 14.3.3_R'!$K$12:$K$138)</f>
        <v>-504787.46791230142</v>
      </c>
      <c r="H16" s="47" t="s">
        <v>13</v>
      </c>
      <c r="I16" s="9">
        <v>0.22162982918040364</v>
      </c>
      <c r="J16" s="12">
        <f t="shared" si="1"/>
        <v>-111875.96028581185</v>
      </c>
      <c r="K16" s="94"/>
      <c r="L16" s="22"/>
      <c r="M16" s="48"/>
      <c r="Q16" s="6"/>
      <c r="R16" s="6"/>
    </row>
    <row r="17" spans="2:18" ht="12" customHeight="1" x14ac:dyDescent="0.2">
      <c r="B17" s="20" t="s">
        <v>48</v>
      </c>
      <c r="D17" s="94" t="s">
        <v>47</v>
      </c>
      <c r="E17" s="94" t="str">
        <f t="shared" si="0"/>
        <v>111IPJBG</v>
      </c>
      <c r="F17" s="7" t="s">
        <v>121</v>
      </c>
      <c r="G17" s="8">
        <f>SUMIF('14.3.2_R &amp; 14.3.3_R'!$H$12:$H$138,'14.3.1_R'!E17,'14.3.2_R &amp; 14.3.3_R'!$K$12:$K$138)</f>
        <v>-306808.20000000112</v>
      </c>
      <c r="H17" s="47" t="s">
        <v>15</v>
      </c>
      <c r="I17" s="9">
        <v>0.22162982918040364</v>
      </c>
      <c r="J17" s="12">
        <f t="shared" si="1"/>
        <v>-67997.848957147362</v>
      </c>
      <c r="K17" s="94"/>
      <c r="L17" s="22"/>
      <c r="M17" s="48"/>
      <c r="Q17" s="6"/>
      <c r="R17" s="6"/>
    </row>
    <row r="18" spans="2:18" ht="12" customHeight="1" x14ac:dyDescent="0.2">
      <c r="B18" s="20" t="s">
        <v>48</v>
      </c>
      <c r="D18" s="94" t="s">
        <v>47</v>
      </c>
      <c r="E18" s="94" t="str">
        <f t="shared" si="0"/>
        <v>111IPSG-P</v>
      </c>
      <c r="F18" s="7" t="s">
        <v>121</v>
      </c>
      <c r="G18" s="8">
        <f>SUMIF('14.3.2_R &amp; 14.3.3_R'!$H$12:$H$138,'14.3.1_R'!E18,'14.3.2_R &amp; 14.3.3_R'!$K$12:$K$138)</f>
        <v>-2622826.5537326187</v>
      </c>
      <c r="H18" s="47" t="s">
        <v>18</v>
      </c>
      <c r="I18" s="9">
        <v>7.9787774498314715E-2</v>
      </c>
      <c r="J18" s="12">
        <f t="shared" si="1"/>
        <v>-209269.4936174101</v>
      </c>
      <c r="K18" s="94"/>
      <c r="L18" s="22"/>
      <c r="M18" s="48"/>
      <c r="Q18" s="6"/>
      <c r="R18" s="6"/>
    </row>
    <row r="19" spans="2:18" ht="12" customHeight="1" x14ac:dyDescent="0.2">
      <c r="B19" s="97" t="s">
        <v>48</v>
      </c>
      <c r="C19" s="98"/>
      <c r="D19" s="99" t="s">
        <v>47</v>
      </c>
      <c r="E19" s="99" t="str">
        <f t="shared" si="0"/>
        <v>111IPSG-U</v>
      </c>
      <c r="F19" s="100" t="s">
        <v>121</v>
      </c>
      <c r="G19" s="101">
        <f>SUMIF('14.3.2_R &amp; 14.3.3_R'!$H$12:$H$138,'14.3.1_R'!E19,'14.3.2_R &amp; 14.3.3_R'!$K$12:$K$138)</f>
        <v>-115728.22552306298</v>
      </c>
      <c r="H19" s="105" t="s">
        <v>19</v>
      </c>
      <c r="I19" s="103">
        <v>7.9787774498314715E-2</v>
      </c>
      <c r="J19" s="104">
        <f t="shared" si="1"/>
        <v>-9233.6975611242578</v>
      </c>
      <c r="K19" s="94"/>
      <c r="L19" s="22"/>
      <c r="M19" s="48"/>
      <c r="Q19" s="6"/>
      <c r="R19" s="6"/>
    </row>
    <row r="20" spans="2:18" ht="12" customHeight="1" x14ac:dyDescent="0.2">
      <c r="B20" s="97" t="s">
        <v>48</v>
      </c>
      <c r="C20" s="98"/>
      <c r="D20" s="99" t="s">
        <v>47</v>
      </c>
      <c r="E20" s="99" t="str">
        <f t="shared" si="0"/>
        <v>111IPSO</v>
      </c>
      <c r="F20" s="100" t="s">
        <v>121</v>
      </c>
      <c r="G20" s="101">
        <f>SUMIF('14.3.2_R &amp; 14.3.3_R'!$H$12:$H$138,'14.3.1_R'!E20,'14.3.2_R &amp; 14.3.3_R'!$K$12:$K$138)</f>
        <v>-34617681.609211683</v>
      </c>
      <c r="H20" s="105" t="s">
        <v>39</v>
      </c>
      <c r="I20" s="103">
        <v>7.0845810240555085E-2</v>
      </c>
      <c r="J20" s="104">
        <f t="shared" si="1"/>
        <v>-2452517.7022541645</v>
      </c>
      <c r="K20" s="94"/>
      <c r="L20" s="22"/>
      <c r="M20" s="48"/>
      <c r="Q20" s="6"/>
      <c r="R20" s="6"/>
    </row>
    <row r="21" spans="2:18" ht="12" customHeight="1" x14ac:dyDescent="0.2">
      <c r="B21" s="97" t="s">
        <v>48</v>
      </c>
      <c r="C21" s="98"/>
      <c r="D21" s="99" t="s">
        <v>47</v>
      </c>
      <c r="E21" s="99" t="str">
        <f t="shared" si="0"/>
        <v>111IPUT</v>
      </c>
      <c r="F21" s="100" t="s">
        <v>121</v>
      </c>
      <c r="G21" s="101">
        <f>SUMIF('14.3.2_R &amp; 14.3.3_R'!$H$12:$H$138,'14.3.1_R'!E21,'14.3.2_R &amp; 14.3.3_R'!$K$12:$K$138)</f>
        <v>-25237.043094199151</v>
      </c>
      <c r="H21" s="105" t="s">
        <v>30</v>
      </c>
      <c r="I21" s="103" t="s">
        <v>35</v>
      </c>
      <c r="J21" s="104">
        <v>0</v>
      </c>
      <c r="K21" s="94"/>
      <c r="L21" s="22"/>
      <c r="M21" s="48"/>
      <c r="Q21" s="6"/>
      <c r="R21" s="6"/>
    </row>
    <row r="22" spans="2:18" ht="12" customHeight="1" x14ac:dyDescent="0.2">
      <c r="B22" s="20" t="s">
        <v>48</v>
      </c>
      <c r="D22" s="94" t="s">
        <v>47</v>
      </c>
      <c r="E22" s="94" t="str">
        <f t="shared" si="0"/>
        <v>111IPWA</v>
      </c>
      <c r="F22" s="7" t="s">
        <v>121</v>
      </c>
      <c r="G22" s="8">
        <f>SUMIF('14.3.2_R &amp; 14.3.3_R'!$H$12:$H$138,'14.3.1_R'!E22,'14.3.2_R &amp; 14.3.3_R'!$K$12:$K$138)</f>
        <v>-124.66999999999098</v>
      </c>
      <c r="H22" s="47" t="s">
        <v>31</v>
      </c>
      <c r="I22" s="9" t="s">
        <v>35</v>
      </c>
      <c r="J22" s="12">
        <f>G22</f>
        <v>-124.66999999999098</v>
      </c>
      <c r="K22" s="94"/>
      <c r="L22" s="22"/>
      <c r="M22" s="48"/>
      <c r="Q22" s="6"/>
      <c r="R22" s="6"/>
    </row>
    <row r="23" spans="2:18" ht="12" customHeight="1" x14ac:dyDescent="0.2">
      <c r="B23" s="20" t="s">
        <v>48</v>
      </c>
      <c r="D23" s="94" t="s">
        <v>47</v>
      </c>
      <c r="E23" s="94" t="s">
        <v>145</v>
      </c>
      <c r="F23" s="7" t="s">
        <v>121</v>
      </c>
      <c r="G23" s="8">
        <f>SUMIF('14.3.2_R &amp; 14.3.3_R'!$H$12:$H$138,'14.3.1_R'!E23,'14.3.2_R &amp; 14.3.3_R'!$K$12:$K$138)</f>
        <v>-128060.78076775465</v>
      </c>
      <c r="H23" s="47" t="s">
        <v>144</v>
      </c>
      <c r="I23" s="9" t="s">
        <v>35</v>
      </c>
      <c r="J23" s="12">
        <v>0</v>
      </c>
      <c r="K23" s="94"/>
      <c r="L23" s="22"/>
      <c r="M23" s="48"/>
      <c r="Q23" s="6"/>
      <c r="R23" s="6"/>
    </row>
    <row r="24" spans="2:18" ht="12" customHeight="1" x14ac:dyDescent="0.2">
      <c r="B24" s="20" t="s">
        <v>48</v>
      </c>
      <c r="D24" s="94" t="s">
        <v>47</v>
      </c>
      <c r="E24" s="94" t="s">
        <v>146</v>
      </c>
      <c r="F24" s="7" t="s">
        <v>121</v>
      </c>
      <c r="G24" s="8">
        <f>SUMIF('14.3.2_R &amp; 14.3.3_R'!$H$12:$H$138,'14.3.1_R'!E24,'14.3.2_R &amp; 14.3.3_R'!$K$12:$K$138)</f>
        <v>0</v>
      </c>
      <c r="H24" s="47" t="s">
        <v>144</v>
      </c>
      <c r="I24" s="9" t="s">
        <v>35</v>
      </c>
      <c r="J24" s="12">
        <v>0</v>
      </c>
      <c r="K24" s="94"/>
      <c r="M24" s="48"/>
      <c r="Q24" s="6"/>
      <c r="R24" s="6"/>
    </row>
    <row r="25" spans="2:18" ht="12" customHeight="1" x14ac:dyDescent="0.2">
      <c r="B25" s="20" t="s">
        <v>49</v>
      </c>
      <c r="D25" s="94" t="s">
        <v>50</v>
      </c>
      <c r="E25" s="94" t="str">
        <f t="shared" si="0"/>
        <v>111HPSG-P</v>
      </c>
      <c r="F25" s="7" t="s">
        <v>121</v>
      </c>
      <c r="G25" s="8">
        <f>SUMIF('14.3.2_R &amp; 14.3.3_R'!$H$12:$H$138,'14.3.1_R'!E25,'14.3.2_R &amp; 14.3.3_R'!$K$12:$K$138)</f>
        <v>-312375.51968424674</v>
      </c>
      <c r="H25" s="21" t="s">
        <v>18</v>
      </c>
      <c r="I25" s="9">
        <v>7.9787774498314715E-2</v>
      </c>
      <c r="J25" s="12">
        <f t="shared" si="1"/>
        <v>-24923.747523360547</v>
      </c>
      <c r="K25" s="94"/>
      <c r="M25" s="48"/>
      <c r="Q25" s="6"/>
      <c r="R25" s="6"/>
    </row>
    <row r="26" spans="2:18" ht="12" customHeight="1" x14ac:dyDescent="0.2">
      <c r="B26" s="20" t="s">
        <v>49</v>
      </c>
      <c r="D26" s="94" t="s">
        <v>50</v>
      </c>
      <c r="E26" s="94" t="str">
        <f t="shared" si="0"/>
        <v>111HPSG-U</v>
      </c>
      <c r="F26" s="7" t="s">
        <v>121</v>
      </c>
      <c r="G26" s="8">
        <f>SUMIF('14.3.2_R &amp; 14.3.3_R'!$H$12:$H$138,'14.3.1_R'!E26,'14.3.2_R &amp; 14.3.3_R'!$K$12:$K$138)</f>
        <v>0</v>
      </c>
      <c r="H26" s="21" t="s">
        <v>19</v>
      </c>
      <c r="I26" s="9">
        <v>7.9787774498314715E-2</v>
      </c>
      <c r="J26" s="12">
        <f t="shared" si="1"/>
        <v>0</v>
      </c>
      <c r="K26" s="94"/>
      <c r="M26" s="48"/>
      <c r="Q26" s="6"/>
      <c r="R26" s="6"/>
    </row>
    <row r="27" spans="2:18" ht="12" customHeight="1" x14ac:dyDescent="0.2">
      <c r="B27" s="20" t="s">
        <v>51</v>
      </c>
      <c r="D27" s="94" t="s">
        <v>52</v>
      </c>
      <c r="E27" s="94" t="str">
        <f t="shared" si="0"/>
        <v>111OPCAGE</v>
      </c>
      <c r="F27" s="7" t="s">
        <v>121</v>
      </c>
      <c r="G27" s="8">
        <f>SUMIF('14.3.2_R &amp; 14.3.3_R'!$H$12:$H$138,'14.3.1_R'!E27,'14.3.2_R &amp; 14.3.3_R'!$K$12:$K$138)</f>
        <v>0</v>
      </c>
      <c r="H27" s="21" t="s">
        <v>12</v>
      </c>
      <c r="I27" s="9">
        <v>0</v>
      </c>
      <c r="J27" s="12">
        <f t="shared" si="1"/>
        <v>0</v>
      </c>
      <c r="M27" s="48"/>
      <c r="Q27" s="6"/>
      <c r="R27" s="6"/>
    </row>
    <row r="28" spans="2:18" ht="12" customHeight="1" x14ac:dyDescent="0.2">
      <c r="B28" s="20" t="s">
        <v>53</v>
      </c>
      <c r="D28" s="94" t="s">
        <v>54</v>
      </c>
      <c r="E28" s="94" t="str">
        <f t="shared" si="0"/>
        <v>111GPCA</v>
      </c>
      <c r="F28" s="7" t="s">
        <v>121</v>
      </c>
      <c r="G28" s="8">
        <f>SUMIF('14.3.2_R &amp; 14.3.3_R'!$H$12:$H$138,'14.3.1_R'!E28,'14.3.2_R &amp; 14.3.3_R'!$K$12:$K$138)</f>
        <v>0</v>
      </c>
      <c r="H28" s="21" t="s">
        <v>27</v>
      </c>
      <c r="I28" s="9">
        <v>0</v>
      </c>
      <c r="J28" s="12">
        <f t="shared" si="1"/>
        <v>0</v>
      </c>
      <c r="M28" s="48"/>
      <c r="N28" s="50"/>
      <c r="Q28" s="6"/>
      <c r="R28" s="6"/>
    </row>
    <row r="29" spans="2:18" ht="12" customHeight="1" x14ac:dyDescent="0.2">
      <c r="B29" s="20" t="s">
        <v>53</v>
      </c>
      <c r="D29" s="94" t="s">
        <v>54</v>
      </c>
      <c r="E29" s="94" t="str">
        <f t="shared" si="0"/>
        <v>111GPCN</v>
      </c>
      <c r="F29" s="7" t="s">
        <v>121</v>
      </c>
      <c r="G29" s="8">
        <f>SUMIF('14.3.2_R &amp; 14.3.3_R'!$H$12:$H$138,'14.3.1_R'!E29,'14.3.2_R &amp; 14.3.3_R'!$K$12:$K$138)</f>
        <v>0</v>
      </c>
      <c r="H29" s="21" t="s">
        <v>40</v>
      </c>
      <c r="I29" s="9">
        <v>6.742981175467383E-2</v>
      </c>
      <c r="J29" s="12">
        <f t="shared" si="1"/>
        <v>0</v>
      </c>
      <c r="M29" s="48"/>
      <c r="N29" s="50"/>
      <c r="Q29" s="6"/>
      <c r="R29" s="6"/>
    </row>
    <row r="30" spans="2:18" ht="12" customHeight="1" x14ac:dyDescent="0.2">
      <c r="B30" s="20" t="s">
        <v>53</v>
      </c>
      <c r="D30" s="94" t="s">
        <v>54</v>
      </c>
      <c r="E30" s="94" t="str">
        <f t="shared" si="0"/>
        <v>111GPSG</v>
      </c>
      <c r="F30" s="7" t="s">
        <v>121</v>
      </c>
      <c r="G30" s="8">
        <f>SUMIF('14.3.2_R &amp; 14.3.3_R'!$H$12:$H$138,'14.3.1_R'!E30,'14.3.2_R &amp; 14.3.3_R'!$K$12:$K$138)</f>
        <v>0</v>
      </c>
      <c r="H30" s="21" t="s">
        <v>14</v>
      </c>
      <c r="I30" s="9">
        <v>7.9787774498314715E-2</v>
      </c>
      <c r="J30" s="12">
        <f t="shared" si="1"/>
        <v>0</v>
      </c>
      <c r="K30" s="94"/>
      <c r="M30" s="48"/>
      <c r="N30" s="50"/>
      <c r="Q30" s="6"/>
      <c r="R30" s="6"/>
    </row>
    <row r="31" spans="2:18" ht="12" customHeight="1" x14ac:dyDescent="0.2">
      <c r="B31" s="20" t="s">
        <v>53</v>
      </c>
      <c r="D31" s="94" t="s">
        <v>54</v>
      </c>
      <c r="E31" s="94" t="str">
        <f t="shared" si="0"/>
        <v>111GPOR</v>
      </c>
      <c r="F31" s="7" t="s">
        <v>121</v>
      </c>
      <c r="G31" s="8">
        <f>SUMIF('14.3.2_R &amp; 14.3.3_R'!$H$12:$H$138,'14.3.1_R'!E31,'14.3.2_R &amp; 14.3.3_R'!$K$12:$K$138)</f>
        <v>-143641.12000000477</v>
      </c>
      <c r="H31" s="21" t="s">
        <v>29</v>
      </c>
      <c r="I31" s="9" t="s">
        <v>35</v>
      </c>
      <c r="J31" s="12">
        <v>0</v>
      </c>
      <c r="K31" s="94"/>
      <c r="M31" s="48"/>
      <c r="N31" s="50"/>
      <c r="Q31" s="6"/>
      <c r="R31" s="6"/>
    </row>
    <row r="32" spans="2:18" ht="12" customHeight="1" x14ac:dyDescent="0.2">
      <c r="B32" s="20" t="s">
        <v>53</v>
      </c>
      <c r="D32" s="94" t="s">
        <v>54</v>
      </c>
      <c r="E32" s="94" t="str">
        <f t="shared" si="0"/>
        <v>111GPSO</v>
      </c>
      <c r="F32" s="7" t="s">
        <v>121</v>
      </c>
      <c r="G32" s="8">
        <f>SUMIF('14.3.2_R &amp; 14.3.3_R'!$H$12:$H$138,'14.3.1_R'!E32,'14.3.2_R &amp; 14.3.3_R'!$K$12:$K$138)</f>
        <v>-108292.03000000119</v>
      </c>
      <c r="H32" s="21" t="s">
        <v>39</v>
      </c>
      <c r="I32" s="9">
        <v>7.0845810240555085E-2</v>
      </c>
      <c r="J32" s="12">
        <f t="shared" si="1"/>
        <v>-7672.036607944583</v>
      </c>
      <c r="K32" s="94"/>
      <c r="M32" s="48"/>
      <c r="N32" s="50"/>
      <c r="Q32" s="6"/>
      <c r="R32" s="6"/>
    </row>
    <row r="33" spans="2:20" ht="12" customHeight="1" x14ac:dyDescent="0.2">
      <c r="B33" s="20" t="s">
        <v>53</v>
      </c>
      <c r="D33" s="94" t="s">
        <v>54</v>
      </c>
      <c r="E33" s="94" t="str">
        <f t="shared" si="0"/>
        <v>111GPID</v>
      </c>
      <c r="F33" s="7" t="s">
        <v>121</v>
      </c>
      <c r="G33" s="8">
        <f>SUMIF('14.3.2_R &amp; 14.3.3_R'!$H$12:$H$138,'14.3.1_R'!E33,'14.3.2_R &amp; 14.3.3_R'!$K$12:$K$138)</f>
        <v>0</v>
      </c>
      <c r="H33" s="21" t="s">
        <v>28</v>
      </c>
      <c r="I33" s="9" t="s">
        <v>35</v>
      </c>
      <c r="J33" s="12">
        <v>0</v>
      </c>
      <c r="K33" s="94"/>
      <c r="M33" s="48"/>
      <c r="N33" s="50"/>
      <c r="Q33" s="6"/>
      <c r="R33" s="6"/>
    </row>
    <row r="34" spans="2:20" ht="12" customHeight="1" x14ac:dyDescent="0.2">
      <c r="B34" s="20" t="s">
        <v>53</v>
      </c>
      <c r="D34" s="94" t="s">
        <v>54</v>
      </c>
      <c r="E34" s="94" t="str">
        <f t="shared" si="0"/>
        <v>111GPUT</v>
      </c>
      <c r="F34" s="7" t="s">
        <v>121</v>
      </c>
      <c r="G34" s="8">
        <f>SUMIF('14.3.2_R &amp; 14.3.3_R'!$H$12:$H$138,'14.3.1_R'!E34,'14.3.2_R &amp; 14.3.3_R'!$K$12:$K$138)</f>
        <v>0</v>
      </c>
      <c r="H34" s="21" t="s">
        <v>30</v>
      </c>
      <c r="I34" s="9" t="s">
        <v>35</v>
      </c>
      <c r="J34" s="12">
        <v>0</v>
      </c>
      <c r="K34" s="94"/>
      <c r="M34" s="48"/>
      <c r="Q34" s="6"/>
      <c r="R34" s="6"/>
    </row>
    <row r="35" spans="2:20" ht="12" customHeight="1" x14ac:dyDescent="0.2">
      <c r="B35" s="20" t="s">
        <v>53</v>
      </c>
      <c r="D35" s="94" t="s">
        <v>54</v>
      </c>
      <c r="E35" s="94" t="str">
        <f t="shared" si="0"/>
        <v>111GPWA</v>
      </c>
      <c r="F35" s="7" t="s">
        <v>121</v>
      </c>
      <c r="G35" s="8">
        <f>SUMIF('14.3.2_R &amp; 14.3.3_R'!$H$12:$H$138,'14.3.1_R'!E35,'14.3.2_R &amp; 14.3.3_R'!$K$12:$K$138)</f>
        <v>-96239.509999997914</v>
      </c>
      <c r="H35" s="21" t="s">
        <v>31</v>
      </c>
      <c r="I35" s="9" t="s">
        <v>35</v>
      </c>
      <c r="J35" s="12">
        <f>G35</f>
        <v>-96239.509999997914</v>
      </c>
      <c r="K35" s="94"/>
      <c r="M35" s="48"/>
      <c r="Q35" s="6"/>
      <c r="R35" s="6"/>
    </row>
    <row r="36" spans="2:20" ht="12" customHeight="1" x14ac:dyDescent="0.2">
      <c r="B36" s="20" t="s">
        <v>53</v>
      </c>
      <c r="D36" s="94" t="s">
        <v>54</v>
      </c>
      <c r="E36" s="94" t="s">
        <v>147</v>
      </c>
      <c r="F36" s="7" t="s">
        <v>121</v>
      </c>
      <c r="G36" s="8">
        <f>SUMIF('14.3.2_R &amp; 14.3.3_R'!$H$12:$H$138,'14.3.1_R'!E36,'14.3.2_R &amp; 14.3.3_R'!$K$12:$K$138)</f>
        <v>-77099.471448149532</v>
      </c>
      <c r="H36" s="47" t="s">
        <v>144</v>
      </c>
      <c r="I36" s="9" t="s">
        <v>35</v>
      </c>
      <c r="J36" s="12">
        <v>0</v>
      </c>
      <c r="K36" s="94"/>
      <c r="M36" s="48"/>
      <c r="Q36" s="6"/>
      <c r="R36" s="6"/>
    </row>
    <row r="37" spans="2:20" ht="12" customHeight="1" x14ac:dyDescent="0.2">
      <c r="B37" s="20" t="s">
        <v>53</v>
      </c>
      <c r="D37" s="94" t="s">
        <v>54</v>
      </c>
      <c r="E37" s="94" t="s">
        <v>148</v>
      </c>
      <c r="F37" s="7" t="s">
        <v>121</v>
      </c>
      <c r="G37" s="8">
        <f>SUMIF('14.3.2_R &amp; 14.3.3_R'!$H$12:$H$138,'14.3.1_R'!E37,'14.3.2_R &amp; 14.3.3_R'!$K$12:$K$138)</f>
        <v>0</v>
      </c>
      <c r="H37" s="47" t="s">
        <v>144</v>
      </c>
      <c r="I37" s="9" t="s">
        <v>35</v>
      </c>
      <c r="J37" s="12">
        <v>0</v>
      </c>
      <c r="K37" s="94"/>
      <c r="M37" s="48"/>
      <c r="Q37" s="6"/>
      <c r="R37" s="6"/>
    </row>
    <row r="38" spans="2:20" ht="12" customHeight="1" x14ac:dyDescent="0.2">
      <c r="B38" s="20"/>
      <c r="D38" s="94"/>
      <c r="E38" s="43"/>
      <c r="F38" s="94"/>
      <c r="G38" s="51">
        <f>SUM(G9:G37)</f>
        <v>-58136282.950824395</v>
      </c>
      <c r="H38" s="94"/>
      <c r="J38" s="51">
        <f>SUM(J9:J37)</f>
        <v>-4127826.0767176892</v>
      </c>
      <c r="K38" s="94" t="s">
        <v>127</v>
      </c>
      <c r="M38" s="48"/>
      <c r="Q38" s="6"/>
      <c r="R38" s="6"/>
    </row>
    <row r="39" spans="2:20" ht="12" customHeight="1" x14ac:dyDescent="0.2">
      <c r="B39" s="20"/>
      <c r="D39" s="94"/>
      <c r="E39" s="43"/>
      <c r="F39" s="94"/>
      <c r="G39" s="8"/>
      <c r="H39" s="94"/>
      <c r="M39" s="48"/>
      <c r="Q39" s="6"/>
      <c r="R39" s="6"/>
    </row>
    <row r="40" spans="2:20" ht="12" customHeight="1" x14ac:dyDescent="0.2">
      <c r="B40" s="20"/>
      <c r="D40" s="94"/>
      <c r="E40" s="43"/>
      <c r="F40" s="94"/>
      <c r="G40" s="52"/>
      <c r="H40" s="94"/>
      <c r="M40" s="48"/>
      <c r="Q40" s="6"/>
      <c r="R40" s="6"/>
    </row>
    <row r="41" spans="2:20" ht="12" customHeight="1" x14ac:dyDescent="0.2">
      <c r="B41" s="20"/>
      <c r="D41" s="94"/>
      <c r="F41" s="43" t="s">
        <v>55</v>
      </c>
      <c r="G41" s="51">
        <f>'14.3_R'!G50+'14.3.1_R'!G38</f>
        <v>-830056873.58802128</v>
      </c>
      <c r="H41" s="94"/>
      <c r="J41" s="51">
        <f>'14.3_R'!J50+'14.3.1_R'!J38</f>
        <v>-46387798.128146842</v>
      </c>
      <c r="Q41" s="6"/>
      <c r="R41" s="6"/>
      <c r="S41" s="6"/>
      <c r="T41" s="6"/>
    </row>
    <row r="42" spans="2:20" ht="12" customHeight="1" x14ac:dyDescent="0.2">
      <c r="B42" s="20"/>
      <c r="D42" s="94"/>
      <c r="E42" s="43"/>
      <c r="F42" s="94"/>
      <c r="G42" s="8"/>
      <c r="H42" s="94"/>
      <c r="I42" s="53"/>
      <c r="J42" s="12"/>
      <c r="K42" s="94"/>
      <c r="R42" s="6"/>
    </row>
    <row r="43" spans="2:20" ht="12" customHeight="1" x14ac:dyDescent="0.2">
      <c r="B43" s="20"/>
      <c r="D43" s="94"/>
      <c r="E43" s="43"/>
      <c r="F43" s="94"/>
      <c r="G43" s="8"/>
      <c r="H43" s="94"/>
      <c r="I43" s="53"/>
      <c r="J43" s="12"/>
      <c r="K43" s="94"/>
      <c r="P43" s="45"/>
      <c r="Q43" s="54"/>
      <c r="R43" s="54"/>
    </row>
    <row r="44" spans="2:20" ht="12" customHeight="1" x14ac:dyDescent="0.2">
      <c r="B44" s="20"/>
      <c r="D44" s="94"/>
      <c r="E44" s="94"/>
      <c r="F44" s="94"/>
      <c r="G44" s="8"/>
      <c r="H44" s="58"/>
      <c r="I44" s="53"/>
      <c r="J44" s="55"/>
      <c r="K44" s="94"/>
      <c r="P44" s="46"/>
      <c r="R44" s="6"/>
    </row>
    <row r="45" spans="2:20" ht="12" customHeight="1" x14ac:dyDescent="0.2">
      <c r="D45" s="94"/>
      <c r="E45" s="94"/>
      <c r="F45" s="94"/>
      <c r="G45" s="12"/>
      <c r="H45" s="94"/>
      <c r="I45" s="11"/>
      <c r="J45" s="12"/>
      <c r="K45" s="94"/>
      <c r="P45" s="56"/>
      <c r="Q45" s="54"/>
      <c r="R45" s="6"/>
    </row>
    <row r="46" spans="2:20" ht="12" customHeight="1" x14ac:dyDescent="0.2">
      <c r="D46" s="94"/>
      <c r="E46" s="94"/>
      <c r="F46" s="94"/>
      <c r="G46" s="12"/>
      <c r="H46" s="94"/>
      <c r="I46" s="11"/>
      <c r="J46" s="12"/>
      <c r="K46" s="94"/>
      <c r="P46" s="46"/>
      <c r="R46" s="6"/>
    </row>
    <row r="47" spans="2:20" ht="12" customHeight="1" x14ac:dyDescent="0.2">
      <c r="B47" s="14"/>
      <c r="D47" s="94"/>
      <c r="E47" s="94"/>
      <c r="F47" s="94"/>
      <c r="G47" s="12"/>
      <c r="H47" s="94"/>
      <c r="I47" s="11"/>
      <c r="J47" s="12"/>
      <c r="K47" s="94"/>
      <c r="P47" s="45"/>
      <c r="Q47" s="54"/>
      <c r="R47" s="6"/>
    </row>
    <row r="48" spans="2:20" ht="12" customHeight="1" x14ac:dyDescent="0.2">
      <c r="B48" s="14"/>
      <c r="D48" s="94"/>
      <c r="E48" s="94"/>
      <c r="F48" s="94"/>
      <c r="G48" s="94"/>
      <c r="H48" s="94"/>
      <c r="I48" s="11"/>
      <c r="J48" s="12"/>
      <c r="K48" s="94"/>
      <c r="R48" s="6"/>
    </row>
    <row r="49" spans="1:19" ht="12" customHeight="1" x14ac:dyDescent="0.2">
      <c r="B49" s="30"/>
      <c r="D49" s="94"/>
      <c r="E49" s="94"/>
      <c r="F49" s="94"/>
      <c r="G49" s="94"/>
      <c r="H49" s="94"/>
      <c r="I49" s="94"/>
      <c r="J49" s="94"/>
      <c r="K49" s="94"/>
      <c r="P49" s="56"/>
      <c r="Q49" s="54"/>
      <c r="R49" s="6"/>
    </row>
    <row r="50" spans="1:19" ht="12" customHeight="1" x14ac:dyDescent="0.2">
      <c r="I50" s="94"/>
      <c r="J50" s="94"/>
      <c r="K50" s="94"/>
      <c r="R50" s="6"/>
    </row>
    <row r="51" spans="1:19" ht="12" customHeight="1" x14ac:dyDescent="0.2">
      <c r="B51" s="30"/>
      <c r="D51" s="94"/>
      <c r="E51" s="94"/>
      <c r="F51" s="94"/>
      <c r="G51" s="94"/>
      <c r="H51" s="94"/>
      <c r="I51" s="94"/>
      <c r="J51" s="94"/>
      <c r="K51" s="94"/>
      <c r="P51" s="56"/>
      <c r="Q51" s="54"/>
      <c r="R51" s="6"/>
      <c r="S51" s="46"/>
    </row>
    <row r="52" spans="1:19" ht="12" customHeight="1" x14ac:dyDescent="0.2">
      <c r="B52" s="30"/>
      <c r="D52" s="94"/>
      <c r="E52" s="94"/>
      <c r="F52" s="94"/>
      <c r="G52" s="57"/>
      <c r="H52" s="94"/>
      <c r="I52" s="94"/>
      <c r="J52" s="94"/>
      <c r="K52" s="94"/>
      <c r="R52" s="6"/>
    </row>
    <row r="53" spans="1:19" ht="12" customHeight="1" thickBot="1" x14ac:dyDescent="0.25">
      <c r="B53" s="14" t="s">
        <v>46</v>
      </c>
      <c r="D53" s="94"/>
      <c r="E53" s="94"/>
      <c r="F53" s="94"/>
      <c r="G53" s="94"/>
      <c r="H53" s="94"/>
      <c r="I53" s="94"/>
      <c r="J53" s="94"/>
      <c r="K53" s="94"/>
      <c r="R53" s="6"/>
    </row>
    <row r="54" spans="1:19" ht="12" customHeight="1" x14ac:dyDescent="0.2">
      <c r="A54" s="31"/>
      <c r="B54" s="32"/>
      <c r="C54" s="33"/>
      <c r="D54" s="34"/>
      <c r="E54" s="34"/>
      <c r="F54" s="34"/>
      <c r="G54" s="34"/>
      <c r="H54" s="34"/>
      <c r="I54" s="34"/>
      <c r="J54" s="34"/>
      <c r="K54" s="36"/>
      <c r="R54" s="6"/>
    </row>
    <row r="55" spans="1:19" ht="12" customHeight="1" x14ac:dyDescent="0.2">
      <c r="A55" s="37"/>
      <c r="D55" s="94"/>
      <c r="E55" s="94"/>
      <c r="F55" s="94"/>
      <c r="G55" s="94"/>
      <c r="H55" s="94"/>
      <c r="I55" s="94"/>
      <c r="J55" s="94"/>
      <c r="K55" s="38"/>
      <c r="R55" s="6"/>
    </row>
    <row r="56" spans="1:19" ht="12" customHeight="1" x14ac:dyDescent="0.2">
      <c r="A56" s="37"/>
      <c r="D56" s="94"/>
      <c r="E56" s="94"/>
      <c r="F56" s="94"/>
      <c r="G56" s="94"/>
      <c r="H56" s="94"/>
      <c r="I56" s="94"/>
      <c r="J56" s="94"/>
      <c r="K56" s="38"/>
      <c r="R56" s="6"/>
    </row>
    <row r="57" spans="1:19" ht="12" customHeight="1" x14ac:dyDescent="0.2">
      <c r="A57" s="37"/>
      <c r="D57" s="94"/>
      <c r="E57" s="94"/>
      <c r="F57" s="94"/>
      <c r="G57" s="94"/>
      <c r="H57" s="94"/>
      <c r="I57" s="94"/>
      <c r="J57" s="94"/>
      <c r="K57" s="38"/>
      <c r="R57" s="6"/>
    </row>
    <row r="58" spans="1:19" ht="12" customHeight="1" x14ac:dyDescent="0.2">
      <c r="A58" s="37"/>
      <c r="D58" s="94"/>
      <c r="E58" s="94"/>
      <c r="F58" s="94"/>
      <c r="G58" s="94"/>
      <c r="H58" s="94"/>
      <c r="I58" s="94"/>
      <c r="J58" s="94"/>
      <c r="K58" s="38"/>
      <c r="R58" s="6"/>
    </row>
    <row r="59" spans="1:19" ht="12" customHeight="1" x14ac:dyDescent="0.2">
      <c r="A59" s="37"/>
      <c r="D59" s="94"/>
      <c r="E59" s="94"/>
      <c r="F59" s="94"/>
      <c r="G59" s="94"/>
      <c r="H59" s="94"/>
      <c r="I59" s="94"/>
      <c r="J59" s="94"/>
      <c r="K59" s="38"/>
      <c r="R59" s="6"/>
    </row>
    <row r="60" spans="1:19" ht="12" customHeight="1" x14ac:dyDescent="0.2">
      <c r="A60" s="37"/>
      <c r="D60" s="94"/>
      <c r="E60" s="94"/>
      <c r="F60" s="94"/>
      <c r="G60" s="94"/>
      <c r="H60" s="94"/>
      <c r="I60" s="94"/>
      <c r="J60" s="94"/>
      <c r="K60" s="38"/>
      <c r="R60" s="6"/>
    </row>
    <row r="61" spans="1:19" ht="12" customHeight="1" thickBot="1" x14ac:dyDescent="0.25">
      <c r="A61" s="37"/>
      <c r="B61" s="40"/>
      <c r="C61" s="40"/>
      <c r="D61" s="41"/>
      <c r="E61" s="41"/>
      <c r="F61" s="41"/>
      <c r="G61" s="41"/>
      <c r="H61" s="41"/>
      <c r="I61" s="94"/>
      <c r="J61" s="94"/>
      <c r="K61" s="38"/>
      <c r="R61" s="6"/>
    </row>
    <row r="62" spans="1:19" ht="12" customHeight="1" x14ac:dyDescent="0.2">
      <c r="A62" s="37"/>
      <c r="D62" s="94"/>
      <c r="E62" s="94"/>
      <c r="F62" s="94"/>
      <c r="G62" s="94"/>
      <c r="H62" s="94"/>
      <c r="I62" s="94"/>
      <c r="J62" s="94"/>
      <c r="K62" s="38"/>
      <c r="R62" s="6"/>
    </row>
    <row r="63" spans="1:19" ht="12" customHeight="1" thickBot="1" x14ac:dyDescent="0.25">
      <c r="A63" s="39"/>
      <c r="B63" s="40"/>
      <c r="C63" s="40"/>
      <c r="D63" s="40"/>
      <c r="E63" s="40"/>
      <c r="F63" s="40"/>
      <c r="G63" s="40"/>
      <c r="H63" s="40"/>
      <c r="I63" s="41"/>
      <c r="J63" s="41"/>
      <c r="K63" s="42"/>
      <c r="R63" s="6"/>
    </row>
    <row r="64" spans="1:19" ht="12" customHeight="1" x14ac:dyDescent="0.2">
      <c r="I64" s="94"/>
      <c r="J64" s="94"/>
      <c r="K64" s="94"/>
      <c r="R64" s="6"/>
    </row>
    <row r="65" spans="4:18" ht="12" customHeight="1" x14ac:dyDescent="0.2">
      <c r="D65" s="17"/>
      <c r="E65" s="17"/>
      <c r="H65" s="17"/>
      <c r="I65" s="94"/>
      <c r="J65" s="94"/>
      <c r="K65" s="94"/>
      <c r="R65" s="6"/>
    </row>
    <row r="66" spans="4:18" ht="12" customHeight="1" x14ac:dyDescent="0.2">
      <c r="D66" s="43"/>
      <c r="E66" s="43"/>
      <c r="R66" s="6"/>
    </row>
    <row r="67" spans="4:18" x14ac:dyDescent="0.2">
      <c r="D67" s="43"/>
      <c r="E67" s="43"/>
      <c r="R67" s="6"/>
    </row>
    <row r="68" spans="4:18" x14ac:dyDescent="0.2">
      <c r="D68" s="43"/>
      <c r="E68" s="43"/>
      <c r="R68" s="6"/>
    </row>
    <row r="69" spans="4:18" x14ac:dyDescent="0.2">
      <c r="D69" s="43"/>
      <c r="E69" s="43"/>
      <c r="R69" s="6"/>
    </row>
    <row r="70" spans="4:18" x14ac:dyDescent="0.2">
      <c r="D70" s="43"/>
      <c r="E70" s="43"/>
      <c r="R70" s="6"/>
    </row>
    <row r="71" spans="4:18" x14ac:dyDescent="0.2">
      <c r="D71" s="43"/>
      <c r="E71" s="43"/>
      <c r="R71" s="6"/>
    </row>
    <row r="72" spans="4:18" x14ac:dyDescent="0.2">
      <c r="D72" s="43"/>
      <c r="E72" s="43"/>
      <c r="R72" s="6"/>
    </row>
    <row r="73" spans="4:18" x14ac:dyDescent="0.2">
      <c r="D73" s="43"/>
      <c r="E73" s="43"/>
      <c r="R73" s="6"/>
    </row>
    <row r="74" spans="4:18" x14ac:dyDescent="0.2">
      <c r="D74" s="43"/>
      <c r="E74" s="43"/>
      <c r="R74" s="6"/>
    </row>
    <row r="75" spans="4:18" x14ac:dyDescent="0.2">
      <c r="D75" s="43"/>
      <c r="E75" s="43"/>
      <c r="R75" s="6"/>
    </row>
    <row r="76" spans="4:18" x14ac:dyDescent="0.2">
      <c r="D76" s="43"/>
      <c r="E76" s="43"/>
      <c r="R76" s="54"/>
    </row>
    <row r="77" spans="4:18" x14ac:dyDescent="0.2">
      <c r="D77" s="43"/>
      <c r="E77" s="43"/>
      <c r="Q77" s="46"/>
    </row>
    <row r="78" spans="4:18" x14ac:dyDescent="0.2">
      <c r="D78" s="43"/>
      <c r="E78" s="43"/>
      <c r="Q78" s="46"/>
    </row>
    <row r="79" spans="4:18" x14ac:dyDescent="0.2">
      <c r="D79" s="43"/>
      <c r="E79" s="43"/>
      <c r="Q79" s="46"/>
    </row>
    <row r="80" spans="4:18" x14ac:dyDescent="0.2">
      <c r="D80" s="43"/>
      <c r="E80" s="43"/>
      <c r="Q80" s="46"/>
    </row>
    <row r="81" spans="4:17" x14ac:dyDescent="0.2">
      <c r="D81" s="43"/>
      <c r="E81" s="43"/>
      <c r="Q81" s="46"/>
    </row>
    <row r="82" spans="4:17" x14ac:dyDescent="0.2">
      <c r="D82" s="43"/>
      <c r="E82" s="43"/>
      <c r="Q82" s="46"/>
    </row>
    <row r="83" spans="4:17" x14ac:dyDescent="0.2">
      <c r="D83" s="43"/>
      <c r="E83" s="43"/>
      <c r="Q83" s="46"/>
    </row>
    <row r="84" spans="4:17" x14ac:dyDescent="0.2">
      <c r="D84" s="43"/>
      <c r="E84" s="43"/>
      <c r="Q84" s="46"/>
    </row>
    <row r="85" spans="4:17" x14ac:dyDescent="0.2">
      <c r="D85" s="43"/>
      <c r="E85" s="43"/>
      <c r="Q85" s="46"/>
    </row>
    <row r="86" spans="4:17" x14ac:dyDescent="0.2">
      <c r="D86" s="43"/>
      <c r="E86" s="43"/>
      <c r="Q86" s="46"/>
    </row>
    <row r="87" spans="4:17" x14ac:dyDescent="0.2">
      <c r="D87" s="43"/>
      <c r="E87" s="43"/>
      <c r="Q87" s="46"/>
    </row>
    <row r="88" spans="4:17" x14ac:dyDescent="0.2">
      <c r="D88" s="43"/>
      <c r="E88" s="43"/>
      <c r="Q88" s="46"/>
    </row>
    <row r="89" spans="4:17" x14ac:dyDescent="0.2">
      <c r="D89" s="43"/>
      <c r="E89" s="43"/>
      <c r="Q89" s="46"/>
    </row>
    <row r="90" spans="4:17" x14ac:dyDescent="0.2">
      <c r="D90" s="43"/>
      <c r="E90" s="43"/>
      <c r="Q90" s="46"/>
    </row>
    <row r="91" spans="4:17" x14ac:dyDescent="0.2">
      <c r="D91" s="43"/>
      <c r="E91" s="43"/>
      <c r="Q91" s="46"/>
    </row>
    <row r="92" spans="4:17" x14ac:dyDescent="0.2">
      <c r="D92" s="43"/>
      <c r="E92" s="43"/>
      <c r="Q92" s="46"/>
    </row>
    <row r="93" spans="4:17" x14ac:dyDescent="0.2">
      <c r="D93" s="43"/>
      <c r="E93" s="43"/>
      <c r="Q93" s="46"/>
    </row>
    <row r="94" spans="4:17" x14ac:dyDescent="0.2">
      <c r="D94" s="43"/>
      <c r="E94" s="43"/>
      <c r="Q94" s="46"/>
    </row>
    <row r="95" spans="4:17" x14ac:dyDescent="0.2">
      <c r="D95" s="43"/>
      <c r="E95" s="43"/>
      <c r="Q95" s="46"/>
    </row>
    <row r="96" spans="4:17" x14ac:dyDescent="0.2">
      <c r="D96" s="43"/>
      <c r="E96" s="43"/>
      <c r="Q96" s="46"/>
    </row>
    <row r="97" spans="4:17" x14ac:dyDescent="0.2">
      <c r="D97" s="43"/>
      <c r="E97" s="43"/>
      <c r="Q97" s="46"/>
    </row>
    <row r="98" spans="4:17" x14ac:dyDescent="0.2">
      <c r="D98" s="43"/>
      <c r="E98" s="43"/>
      <c r="Q98" s="46"/>
    </row>
    <row r="99" spans="4:17" x14ac:dyDescent="0.2">
      <c r="D99" s="43"/>
      <c r="E99" s="43"/>
      <c r="Q99" s="46"/>
    </row>
    <row r="100" spans="4:17" x14ac:dyDescent="0.2">
      <c r="D100" s="43"/>
      <c r="E100" s="43"/>
      <c r="Q100" s="46"/>
    </row>
    <row r="101" spans="4:17" x14ac:dyDescent="0.2">
      <c r="D101" s="43"/>
      <c r="E101" s="43"/>
      <c r="Q101" s="46"/>
    </row>
    <row r="102" spans="4:17" x14ac:dyDescent="0.2">
      <c r="D102" s="43"/>
      <c r="E102" s="43"/>
      <c r="Q102" s="46"/>
    </row>
    <row r="103" spans="4:17" x14ac:dyDescent="0.2">
      <c r="D103" s="43"/>
      <c r="E103" s="43"/>
      <c r="Q103" s="46"/>
    </row>
    <row r="104" spans="4:17" x14ac:dyDescent="0.2">
      <c r="D104" s="43"/>
      <c r="E104" s="43"/>
      <c r="Q104" s="46"/>
    </row>
    <row r="105" spans="4:17" x14ac:dyDescent="0.2">
      <c r="D105" s="43"/>
      <c r="E105" s="43"/>
      <c r="Q105" s="46"/>
    </row>
    <row r="106" spans="4:17" x14ac:dyDescent="0.2">
      <c r="D106" s="43"/>
      <c r="E106" s="43"/>
      <c r="Q106" s="46"/>
    </row>
    <row r="107" spans="4:17" x14ac:dyDescent="0.2">
      <c r="D107" s="43"/>
      <c r="E107" s="43"/>
      <c r="Q107" s="46"/>
    </row>
    <row r="108" spans="4:17" x14ac:dyDescent="0.2">
      <c r="D108" s="43"/>
      <c r="E108" s="43"/>
      <c r="Q108" s="46"/>
    </row>
    <row r="109" spans="4:17" x14ac:dyDescent="0.2">
      <c r="D109" s="43"/>
      <c r="E109" s="43"/>
      <c r="Q109" s="46"/>
    </row>
    <row r="110" spans="4:17" x14ac:dyDescent="0.2">
      <c r="D110" s="43"/>
      <c r="E110" s="43"/>
      <c r="Q110" s="46"/>
    </row>
    <row r="111" spans="4:17" x14ac:dyDescent="0.2">
      <c r="D111" s="43"/>
      <c r="E111" s="43"/>
      <c r="Q111" s="46"/>
    </row>
    <row r="112" spans="4:17" x14ac:dyDescent="0.2">
      <c r="D112" s="43"/>
      <c r="E112" s="43"/>
      <c r="Q112" s="46"/>
    </row>
    <row r="113" spans="4:17" x14ac:dyDescent="0.2">
      <c r="D113" s="43"/>
      <c r="E113" s="43"/>
      <c r="Q113" s="46"/>
    </row>
    <row r="114" spans="4:17" x14ac:dyDescent="0.2">
      <c r="D114" s="43"/>
      <c r="E114" s="43"/>
      <c r="Q114" s="46"/>
    </row>
    <row r="115" spans="4:17" x14ac:dyDescent="0.2">
      <c r="D115" s="43"/>
      <c r="E115" s="43"/>
      <c r="Q115" s="46"/>
    </row>
    <row r="116" spans="4:17" x14ac:dyDescent="0.2">
      <c r="D116" s="43"/>
      <c r="E116" s="43"/>
      <c r="Q116" s="46"/>
    </row>
    <row r="117" spans="4:17" x14ac:dyDescent="0.2">
      <c r="D117" s="43"/>
      <c r="E117" s="43"/>
      <c r="Q117" s="46"/>
    </row>
    <row r="118" spans="4:17" x14ac:dyDescent="0.2">
      <c r="D118" s="43"/>
      <c r="E118" s="43"/>
      <c r="Q118" s="46"/>
    </row>
    <row r="119" spans="4:17" x14ac:dyDescent="0.2">
      <c r="D119" s="43"/>
      <c r="E119" s="43"/>
      <c r="Q119" s="46"/>
    </row>
    <row r="120" spans="4:17" x14ac:dyDescent="0.2">
      <c r="D120" s="43"/>
      <c r="E120" s="43"/>
      <c r="Q120" s="46"/>
    </row>
    <row r="121" spans="4:17" x14ac:dyDescent="0.2">
      <c r="D121" s="43"/>
      <c r="E121" s="43"/>
      <c r="Q121" s="46"/>
    </row>
    <row r="122" spans="4:17" x14ac:dyDescent="0.2">
      <c r="D122" s="43"/>
      <c r="E122" s="43"/>
      <c r="Q122" s="46"/>
    </row>
    <row r="123" spans="4:17" x14ac:dyDescent="0.2">
      <c r="D123" s="43"/>
      <c r="E123" s="43"/>
      <c r="Q123" s="46"/>
    </row>
    <row r="124" spans="4:17" x14ac:dyDescent="0.2">
      <c r="D124" s="43"/>
      <c r="E124" s="43"/>
      <c r="Q124" s="46"/>
    </row>
    <row r="125" spans="4:17" x14ac:dyDescent="0.2">
      <c r="D125" s="43"/>
      <c r="E125" s="43"/>
      <c r="Q125" s="46"/>
    </row>
    <row r="126" spans="4:17" x14ac:dyDescent="0.2">
      <c r="D126" s="43"/>
      <c r="E126" s="43"/>
      <c r="Q126" s="46"/>
    </row>
    <row r="127" spans="4:17" x14ac:dyDescent="0.2">
      <c r="D127" s="43"/>
      <c r="E127" s="43"/>
      <c r="Q127" s="46"/>
    </row>
    <row r="128" spans="4:17" x14ac:dyDescent="0.2">
      <c r="D128" s="43"/>
      <c r="E128" s="43"/>
      <c r="Q128" s="46"/>
    </row>
    <row r="129" spans="4:17" x14ac:dyDescent="0.2">
      <c r="D129" s="43"/>
      <c r="E129" s="43"/>
      <c r="Q129" s="46"/>
    </row>
    <row r="130" spans="4:17" x14ac:dyDescent="0.2">
      <c r="D130" s="43"/>
      <c r="E130" s="43"/>
      <c r="Q130" s="46"/>
    </row>
    <row r="131" spans="4:17" x14ac:dyDescent="0.2">
      <c r="D131" s="43"/>
      <c r="E131" s="43"/>
      <c r="Q131" s="46"/>
    </row>
    <row r="132" spans="4:17" x14ac:dyDescent="0.2">
      <c r="D132" s="43"/>
      <c r="E132" s="43"/>
      <c r="Q132" s="46"/>
    </row>
    <row r="133" spans="4:17" x14ac:dyDescent="0.2">
      <c r="D133" s="43"/>
      <c r="E133" s="43"/>
      <c r="Q133" s="46"/>
    </row>
    <row r="134" spans="4:17" x14ac:dyDescent="0.2">
      <c r="D134" s="43"/>
      <c r="E134" s="43"/>
      <c r="Q134" s="46"/>
    </row>
    <row r="135" spans="4:17" x14ac:dyDescent="0.2">
      <c r="D135" s="43"/>
      <c r="E135" s="43"/>
      <c r="Q135" s="46"/>
    </row>
    <row r="136" spans="4:17" x14ac:dyDescent="0.2">
      <c r="D136" s="43"/>
      <c r="E136" s="43"/>
      <c r="Q136" s="46"/>
    </row>
    <row r="137" spans="4:17" x14ac:dyDescent="0.2">
      <c r="D137" s="43"/>
      <c r="E137" s="43"/>
      <c r="Q137" s="46"/>
    </row>
    <row r="138" spans="4:17" x14ac:dyDescent="0.2">
      <c r="D138" s="43"/>
      <c r="E138" s="43"/>
      <c r="Q138" s="46"/>
    </row>
    <row r="139" spans="4:17" x14ac:dyDescent="0.2">
      <c r="D139" s="43"/>
      <c r="E139" s="43"/>
      <c r="Q139" s="46"/>
    </row>
    <row r="140" spans="4:17" x14ac:dyDescent="0.2">
      <c r="D140" s="43"/>
      <c r="E140" s="43"/>
      <c r="Q140" s="46"/>
    </row>
    <row r="141" spans="4:17" x14ac:dyDescent="0.2">
      <c r="D141" s="43"/>
      <c r="E141" s="43"/>
      <c r="Q141" s="46"/>
    </row>
    <row r="142" spans="4:17" x14ac:dyDescent="0.2">
      <c r="D142" s="43"/>
      <c r="E142" s="43"/>
      <c r="Q142" s="46"/>
    </row>
    <row r="143" spans="4:17" x14ac:dyDescent="0.2">
      <c r="D143" s="43"/>
      <c r="E143" s="43"/>
      <c r="Q143" s="46"/>
    </row>
    <row r="144" spans="4:17" x14ac:dyDescent="0.2">
      <c r="D144" s="43"/>
      <c r="E144" s="43"/>
      <c r="Q144" s="46"/>
    </row>
    <row r="145" spans="4:17" x14ac:dyDescent="0.2">
      <c r="D145" s="43"/>
      <c r="E145" s="43"/>
      <c r="Q145" s="46"/>
    </row>
    <row r="146" spans="4:17" x14ac:dyDescent="0.2">
      <c r="D146" s="43"/>
      <c r="E146" s="43"/>
      <c r="Q146" s="46"/>
    </row>
    <row r="147" spans="4:17" x14ac:dyDescent="0.2">
      <c r="D147" s="43"/>
      <c r="E147" s="43"/>
      <c r="Q147" s="46"/>
    </row>
    <row r="148" spans="4:17" x14ac:dyDescent="0.2">
      <c r="D148" s="43"/>
      <c r="E148" s="43"/>
      <c r="Q148" s="46"/>
    </row>
    <row r="149" spans="4:17" x14ac:dyDescent="0.2">
      <c r="D149" s="43"/>
      <c r="E149" s="43"/>
      <c r="Q149" s="46"/>
    </row>
    <row r="150" spans="4:17" x14ac:dyDescent="0.2">
      <c r="D150" s="43"/>
      <c r="E150" s="43"/>
      <c r="Q150" s="46"/>
    </row>
    <row r="151" spans="4:17" x14ac:dyDescent="0.2">
      <c r="D151" s="43"/>
      <c r="E151" s="43"/>
      <c r="Q151" s="46"/>
    </row>
    <row r="152" spans="4:17" x14ac:dyDescent="0.2">
      <c r="D152" s="43"/>
      <c r="E152" s="43"/>
      <c r="Q152" s="46"/>
    </row>
    <row r="153" spans="4:17" x14ac:dyDescent="0.2">
      <c r="D153" s="43"/>
      <c r="E153" s="43"/>
      <c r="Q153" s="46"/>
    </row>
    <row r="154" spans="4:17" x14ac:dyDescent="0.2">
      <c r="D154" s="43"/>
      <c r="E154" s="43"/>
      <c r="Q154" s="46"/>
    </row>
    <row r="155" spans="4:17" x14ac:dyDescent="0.2">
      <c r="D155" s="43"/>
      <c r="E155" s="43"/>
      <c r="Q155" s="46"/>
    </row>
    <row r="156" spans="4:17" x14ac:dyDescent="0.2">
      <c r="D156" s="43"/>
      <c r="E156" s="43"/>
      <c r="Q156" s="46"/>
    </row>
    <row r="157" spans="4:17" x14ac:dyDescent="0.2">
      <c r="D157" s="43"/>
      <c r="E157" s="43"/>
      <c r="Q157" s="46"/>
    </row>
    <row r="158" spans="4:17" x14ac:dyDescent="0.2">
      <c r="D158" s="43"/>
      <c r="E158" s="43"/>
      <c r="Q158" s="46"/>
    </row>
    <row r="159" spans="4:17" x14ac:dyDescent="0.2">
      <c r="D159" s="43"/>
      <c r="E159" s="43"/>
      <c r="Q159" s="46"/>
    </row>
    <row r="160" spans="4:17" x14ac:dyDescent="0.2">
      <c r="D160" s="43"/>
      <c r="E160" s="43"/>
      <c r="Q160" s="46"/>
    </row>
    <row r="161" spans="4:17" x14ac:dyDescent="0.2">
      <c r="D161" s="43"/>
      <c r="E161" s="43"/>
      <c r="Q161" s="46"/>
    </row>
    <row r="162" spans="4:17" x14ac:dyDescent="0.2">
      <c r="D162" s="43"/>
      <c r="E162" s="43"/>
      <c r="Q162" s="46"/>
    </row>
    <row r="163" spans="4:17" x14ac:dyDescent="0.2">
      <c r="D163" s="43"/>
      <c r="E163" s="43"/>
      <c r="Q163" s="46"/>
    </row>
    <row r="164" spans="4:17" x14ac:dyDescent="0.2">
      <c r="D164" s="43"/>
      <c r="E164" s="43"/>
      <c r="Q164" s="46"/>
    </row>
    <row r="165" spans="4:17" x14ac:dyDescent="0.2">
      <c r="D165" s="43"/>
      <c r="E165" s="43"/>
      <c r="Q165" s="46"/>
    </row>
    <row r="166" spans="4:17" x14ac:dyDescent="0.2">
      <c r="D166" s="43"/>
      <c r="E166" s="43"/>
      <c r="Q166" s="46"/>
    </row>
    <row r="167" spans="4:17" x14ac:dyDescent="0.2">
      <c r="D167" s="43"/>
      <c r="E167" s="43"/>
      <c r="Q167" s="46"/>
    </row>
    <row r="168" spans="4:17" x14ac:dyDescent="0.2">
      <c r="D168" s="43"/>
      <c r="E168" s="43"/>
      <c r="Q168" s="46"/>
    </row>
    <row r="169" spans="4:17" x14ac:dyDescent="0.2">
      <c r="D169" s="43"/>
      <c r="E169" s="43"/>
      <c r="Q169" s="46"/>
    </row>
    <row r="170" spans="4:17" x14ac:dyDescent="0.2">
      <c r="D170" s="43"/>
      <c r="E170" s="43"/>
      <c r="Q170" s="46"/>
    </row>
    <row r="171" spans="4:17" x14ac:dyDescent="0.2">
      <c r="D171" s="43"/>
      <c r="E171" s="43"/>
      <c r="Q171" s="46"/>
    </row>
    <row r="172" spans="4:17" x14ac:dyDescent="0.2">
      <c r="D172" s="43"/>
      <c r="E172" s="43"/>
      <c r="Q172" s="46"/>
    </row>
    <row r="173" spans="4:17" x14ac:dyDescent="0.2">
      <c r="D173" s="43"/>
      <c r="E173" s="43"/>
      <c r="Q173" s="46"/>
    </row>
    <row r="174" spans="4:17" x14ac:dyDescent="0.2">
      <c r="D174" s="43"/>
      <c r="E174" s="43"/>
      <c r="Q174" s="46"/>
    </row>
    <row r="175" spans="4:17" x14ac:dyDescent="0.2">
      <c r="D175" s="43"/>
      <c r="E175" s="43"/>
      <c r="Q175" s="46"/>
    </row>
    <row r="176" spans="4:17" x14ac:dyDescent="0.2">
      <c r="D176" s="43"/>
      <c r="E176" s="43"/>
      <c r="Q176" s="46"/>
    </row>
    <row r="177" spans="4:17" x14ac:dyDescent="0.2">
      <c r="D177" s="43"/>
      <c r="E177" s="43"/>
      <c r="Q177" s="46"/>
    </row>
    <row r="178" spans="4:17" x14ac:dyDescent="0.2">
      <c r="D178" s="43"/>
      <c r="E178" s="43"/>
      <c r="Q178" s="46"/>
    </row>
    <row r="179" spans="4:17" x14ac:dyDescent="0.2">
      <c r="D179" s="43"/>
      <c r="E179" s="43"/>
      <c r="Q179" s="46"/>
    </row>
    <row r="180" spans="4:17" x14ac:dyDescent="0.2">
      <c r="D180" s="43"/>
      <c r="E180" s="43"/>
      <c r="Q180" s="46"/>
    </row>
    <row r="181" spans="4:17" x14ac:dyDescent="0.2">
      <c r="D181" s="43"/>
      <c r="E181" s="43"/>
      <c r="Q181" s="46"/>
    </row>
    <row r="182" spans="4:17" x14ac:dyDescent="0.2">
      <c r="D182" s="43"/>
      <c r="E182" s="43"/>
      <c r="Q182" s="46"/>
    </row>
    <row r="183" spans="4:17" x14ac:dyDescent="0.2">
      <c r="D183" s="43"/>
      <c r="E183" s="43"/>
      <c r="Q183" s="46"/>
    </row>
    <row r="184" spans="4:17" x14ac:dyDescent="0.2">
      <c r="D184" s="43"/>
      <c r="E184" s="43"/>
      <c r="Q184" s="46"/>
    </row>
    <row r="185" spans="4:17" x14ac:dyDescent="0.2">
      <c r="D185" s="43"/>
      <c r="E185" s="43"/>
      <c r="Q185" s="46"/>
    </row>
    <row r="186" spans="4:17" x14ac:dyDescent="0.2">
      <c r="D186" s="43"/>
      <c r="E186" s="43"/>
      <c r="Q186" s="46"/>
    </row>
    <row r="187" spans="4:17" x14ac:dyDescent="0.2">
      <c r="D187" s="43"/>
      <c r="E187" s="43"/>
      <c r="Q187" s="46"/>
    </row>
    <row r="188" spans="4:17" x14ac:dyDescent="0.2">
      <c r="D188" s="43"/>
      <c r="E188" s="43"/>
      <c r="Q188" s="46"/>
    </row>
    <row r="189" spans="4:17" x14ac:dyDescent="0.2">
      <c r="D189" s="43"/>
      <c r="E189" s="43"/>
      <c r="Q189" s="46"/>
    </row>
    <row r="190" spans="4:17" x14ac:dyDescent="0.2">
      <c r="D190" s="43"/>
      <c r="E190" s="43"/>
      <c r="Q190" s="46"/>
    </row>
    <row r="191" spans="4:17" x14ac:dyDescent="0.2">
      <c r="D191" s="43"/>
      <c r="E191" s="43"/>
      <c r="Q191" s="46"/>
    </row>
    <row r="192" spans="4:17" x14ac:dyDescent="0.2">
      <c r="D192" s="43"/>
      <c r="E192" s="43"/>
      <c r="Q192" s="46"/>
    </row>
    <row r="193" spans="4:17" x14ac:dyDescent="0.2">
      <c r="D193" s="43"/>
      <c r="E193" s="43"/>
      <c r="Q193" s="46"/>
    </row>
    <row r="194" spans="4:17" x14ac:dyDescent="0.2">
      <c r="D194" s="43"/>
      <c r="E194" s="43"/>
      <c r="Q194" s="46"/>
    </row>
    <row r="195" spans="4:17" x14ac:dyDescent="0.2">
      <c r="D195" s="43"/>
      <c r="E195" s="43"/>
      <c r="Q195" s="46"/>
    </row>
    <row r="196" spans="4:17" x14ac:dyDescent="0.2">
      <c r="D196" s="43"/>
      <c r="E196" s="43"/>
      <c r="Q196" s="46"/>
    </row>
    <row r="197" spans="4:17" x14ac:dyDescent="0.2">
      <c r="D197" s="43"/>
      <c r="E197" s="43"/>
      <c r="Q197" s="46"/>
    </row>
    <row r="198" spans="4:17" x14ac:dyDescent="0.2">
      <c r="D198" s="43"/>
      <c r="E198" s="43"/>
      <c r="Q198" s="46"/>
    </row>
    <row r="199" spans="4:17" x14ac:dyDescent="0.2">
      <c r="D199" s="43"/>
      <c r="E199" s="43"/>
      <c r="Q199" s="46"/>
    </row>
    <row r="200" spans="4:17" x14ac:dyDescent="0.2">
      <c r="D200" s="43"/>
      <c r="E200" s="43"/>
      <c r="Q200" s="46"/>
    </row>
    <row r="201" spans="4:17" x14ac:dyDescent="0.2">
      <c r="D201" s="43"/>
      <c r="E201" s="43"/>
      <c r="Q201" s="46"/>
    </row>
    <row r="202" spans="4:17" x14ac:dyDescent="0.2">
      <c r="D202" s="43"/>
      <c r="E202" s="43"/>
      <c r="Q202" s="46"/>
    </row>
    <row r="203" spans="4:17" x14ac:dyDescent="0.2">
      <c r="D203" s="43"/>
      <c r="E203" s="43"/>
      <c r="Q203" s="46"/>
    </row>
    <row r="204" spans="4:17" x14ac:dyDescent="0.2">
      <c r="D204" s="43"/>
      <c r="E204" s="43"/>
      <c r="Q204" s="46"/>
    </row>
    <row r="205" spans="4:17" x14ac:dyDescent="0.2">
      <c r="D205" s="43"/>
      <c r="E205" s="43"/>
      <c r="Q205" s="46"/>
    </row>
    <row r="206" spans="4:17" x14ac:dyDescent="0.2">
      <c r="D206" s="43"/>
      <c r="E206" s="43"/>
      <c r="Q206" s="46"/>
    </row>
    <row r="207" spans="4:17" x14ac:dyDescent="0.2">
      <c r="D207" s="43"/>
      <c r="E207" s="43"/>
      <c r="Q207" s="46"/>
    </row>
    <row r="208" spans="4:17" x14ac:dyDescent="0.2">
      <c r="D208" s="43"/>
      <c r="E208" s="43"/>
      <c r="Q208" s="46"/>
    </row>
    <row r="209" spans="4:17" x14ac:dyDescent="0.2">
      <c r="D209" s="43"/>
      <c r="E209" s="43"/>
      <c r="Q209" s="46"/>
    </row>
    <row r="210" spans="4:17" x14ac:dyDescent="0.2">
      <c r="D210" s="43"/>
      <c r="E210" s="43"/>
      <c r="Q210" s="46"/>
    </row>
    <row r="211" spans="4:17" x14ac:dyDescent="0.2">
      <c r="D211" s="43"/>
      <c r="E211" s="43"/>
      <c r="Q211" s="46"/>
    </row>
    <row r="212" spans="4:17" x14ac:dyDescent="0.2">
      <c r="D212" s="43"/>
      <c r="E212" s="43"/>
      <c r="Q212" s="46"/>
    </row>
    <row r="213" spans="4:17" x14ac:dyDescent="0.2">
      <c r="D213" s="43"/>
      <c r="E213" s="43"/>
      <c r="Q213" s="46"/>
    </row>
    <row r="214" spans="4:17" x14ac:dyDescent="0.2">
      <c r="D214" s="43"/>
      <c r="E214" s="43"/>
      <c r="Q214" s="46"/>
    </row>
    <row r="215" spans="4:17" x14ac:dyDescent="0.2">
      <c r="D215" s="43"/>
      <c r="E215" s="43"/>
      <c r="Q215" s="46"/>
    </row>
    <row r="216" spans="4:17" x14ac:dyDescent="0.2">
      <c r="D216" s="43"/>
      <c r="E216" s="43"/>
      <c r="Q216" s="46"/>
    </row>
    <row r="217" spans="4:17" x14ac:dyDescent="0.2">
      <c r="D217" s="43"/>
      <c r="E217" s="43"/>
      <c r="Q217" s="46"/>
    </row>
    <row r="218" spans="4:17" x14ac:dyDescent="0.2">
      <c r="D218" s="43"/>
      <c r="E218" s="43"/>
      <c r="Q218" s="46"/>
    </row>
    <row r="219" spans="4:17" x14ac:dyDescent="0.2">
      <c r="D219" s="43"/>
      <c r="E219" s="43"/>
      <c r="Q219" s="46"/>
    </row>
    <row r="220" spans="4:17" x14ac:dyDescent="0.2">
      <c r="D220" s="43"/>
      <c r="E220" s="43"/>
      <c r="Q220" s="46"/>
    </row>
    <row r="221" spans="4:17" x14ac:dyDescent="0.2">
      <c r="D221" s="43"/>
      <c r="E221" s="43"/>
      <c r="Q221" s="46"/>
    </row>
    <row r="222" spans="4:17" x14ac:dyDescent="0.2">
      <c r="D222" s="43"/>
      <c r="E222" s="43"/>
      <c r="Q222" s="46"/>
    </row>
    <row r="223" spans="4:17" x14ac:dyDescent="0.2">
      <c r="D223" s="43"/>
      <c r="E223" s="43"/>
      <c r="Q223" s="46"/>
    </row>
    <row r="224" spans="4:17" x14ac:dyDescent="0.2">
      <c r="D224" s="43"/>
      <c r="E224" s="43"/>
      <c r="Q224" s="46"/>
    </row>
    <row r="225" spans="4:17" x14ac:dyDescent="0.2">
      <c r="D225" s="43"/>
      <c r="E225" s="43"/>
      <c r="Q225" s="46"/>
    </row>
    <row r="226" spans="4:17" x14ac:dyDescent="0.2">
      <c r="D226" s="43"/>
      <c r="E226" s="43"/>
      <c r="Q226" s="46"/>
    </row>
    <row r="227" spans="4:17" x14ac:dyDescent="0.2">
      <c r="D227" s="43"/>
      <c r="E227" s="43"/>
      <c r="Q227" s="46"/>
    </row>
    <row r="228" spans="4:17" x14ac:dyDescent="0.2">
      <c r="D228" s="43"/>
      <c r="E228" s="43"/>
      <c r="Q228" s="46"/>
    </row>
    <row r="229" spans="4:17" x14ac:dyDescent="0.2">
      <c r="D229" s="43"/>
      <c r="E229" s="43"/>
      <c r="Q229" s="46"/>
    </row>
    <row r="230" spans="4:17" x14ac:dyDescent="0.2">
      <c r="D230" s="43"/>
      <c r="E230" s="43"/>
      <c r="Q230" s="46"/>
    </row>
    <row r="231" spans="4:17" x14ac:dyDescent="0.2">
      <c r="D231" s="43"/>
      <c r="E231" s="43"/>
      <c r="Q231" s="46"/>
    </row>
    <row r="232" spans="4:17" x14ac:dyDescent="0.2">
      <c r="D232" s="43"/>
      <c r="E232" s="43"/>
      <c r="Q232" s="46"/>
    </row>
    <row r="233" spans="4:17" x14ac:dyDescent="0.2">
      <c r="D233" s="43"/>
      <c r="E233" s="43"/>
      <c r="Q233" s="46"/>
    </row>
    <row r="234" spans="4:17" x14ac:dyDescent="0.2">
      <c r="D234" s="43"/>
      <c r="E234" s="43"/>
      <c r="Q234" s="46"/>
    </row>
    <row r="235" spans="4:17" x14ac:dyDescent="0.2">
      <c r="D235" s="43"/>
      <c r="E235" s="43"/>
      <c r="Q235" s="46"/>
    </row>
    <row r="236" spans="4:17" x14ac:dyDescent="0.2">
      <c r="D236" s="43"/>
      <c r="E236" s="43"/>
      <c r="Q236" s="46"/>
    </row>
    <row r="237" spans="4:17" x14ac:dyDescent="0.2">
      <c r="D237" s="43"/>
      <c r="E237" s="43"/>
      <c r="Q237" s="46"/>
    </row>
    <row r="238" spans="4:17" x14ac:dyDescent="0.2">
      <c r="D238" s="43"/>
      <c r="E238" s="43"/>
      <c r="Q238" s="46"/>
    </row>
    <row r="239" spans="4:17" x14ac:dyDescent="0.2">
      <c r="D239" s="43"/>
      <c r="E239" s="43"/>
      <c r="Q239" s="46"/>
    </row>
    <row r="240" spans="4:17" x14ac:dyDescent="0.2">
      <c r="D240" s="43"/>
      <c r="E240" s="43"/>
      <c r="Q240" s="46"/>
    </row>
    <row r="241" spans="4:17" x14ac:dyDescent="0.2">
      <c r="D241" s="43"/>
      <c r="E241" s="43"/>
      <c r="Q241" s="46"/>
    </row>
    <row r="242" spans="4:17" x14ac:dyDescent="0.2">
      <c r="D242" s="43"/>
      <c r="E242" s="43"/>
      <c r="Q242" s="46"/>
    </row>
    <row r="243" spans="4:17" x14ac:dyDescent="0.2">
      <c r="D243" s="43"/>
      <c r="E243" s="43"/>
      <c r="Q243" s="46"/>
    </row>
    <row r="244" spans="4:17" x14ac:dyDescent="0.2">
      <c r="D244" s="43"/>
      <c r="E244" s="43"/>
      <c r="Q244" s="46"/>
    </row>
    <row r="245" spans="4:17" x14ac:dyDescent="0.2">
      <c r="D245" s="43"/>
      <c r="E245" s="43"/>
      <c r="Q245" s="46"/>
    </row>
    <row r="246" spans="4:17" x14ac:dyDescent="0.2">
      <c r="D246" s="43"/>
      <c r="E246" s="43"/>
      <c r="Q246" s="46"/>
    </row>
    <row r="247" spans="4:17" x14ac:dyDescent="0.2">
      <c r="D247" s="43"/>
      <c r="E247" s="43"/>
      <c r="Q247" s="46"/>
    </row>
    <row r="248" spans="4:17" x14ac:dyDescent="0.2">
      <c r="D248" s="43"/>
      <c r="E248" s="43"/>
      <c r="Q248" s="46"/>
    </row>
    <row r="249" spans="4:17" x14ac:dyDescent="0.2">
      <c r="D249" s="43"/>
      <c r="E249" s="43"/>
      <c r="Q249" s="46"/>
    </row>
    <row r="250" spans="4:17" x14ac:dyDescent="0.2">
      <c r="D250" s="43"/>
      <c r="E250" s="43"/>
      <c r="Q250" s="46"/>
    </row>
    <row r="251" spans="4:17" x14ac:dyDescent="0.2">
      <c r="D251" s="43"/>
      <c r="E251" s="43"/>
      <c r="Q251" s="46"/>
    </row>
    <row r="252" spans="4:17" x14ac:dyDescent="0.2">
      <c r="D252" s="43"/>
      <c r="E252" s="43"/>
      <c r="Q252" s="46"/>
    </row>
    <row r="253" spans="4:17" x14ac:dyDescent="0.2">
      <c r="D253" s="43"/>
      <c r="E253" s="43"/>
      <c r="Q253" s="46"/>
    </row>
    <row r="254" spans="4:17" x14ac:dyDescent="0.2">
      <c r="D254" s="43"/>
      <c r="E254" s="43"/>
      <c r="Q254" s="46"/>
    </row>
    <row r="255" spans="4:17" x14ac:dyDescent="0.2">
      <c r="D255" s="43"/>
      <c r="E255" s="43"/>
      <c r="Q255" s="46"/>
    </row>
    <row r="256" spans="4:17" x14ac:dyDescent="0.2">
      <c r="D256" s="43"/>
      <c r="E256" s="43"/>
      <c r="Q256" s="46"/>
    </row>
    <row r="257" spans="4:17" x14ac:dyDescent="0.2">
      <c r="D257" s="43"/>
      <c r="E257" s="43"/>
      <c r="Q257" s="46"/>
    </row>
    <row r="258" spans="4:17" x14ac:dyDescent="0.2">
      <c r="D258" s="43"/>
      <c r="E258" s="43"/>
      <c r="Q258" s="46"/>
    </row>
    <row r="259" spans="4:17" x14ac:dyDescent="0.2">
      <c r="D259" s="43"/>
      <c r="E259" s="43"/>
      <c r="Q259" s="46"/>
    </row>
    <row r="260" spans="4:17" x14ac:dyDescent="0.2">
      <c r="D260" s="43"/>
      <c r="E260" s="43"/>
      <c r="Q260" s="46"/>
    </row>
    <row r="261" spans="4:17" x14ac:dyDescent="0.2">
      <c r="D261" s="43"/>
      <c r="E261" s="43"/>
      <c r="Q261" s="46"/>
    </row>
    <row r="262" spans="4:17" x14ac:dyDescent="0.2">
      <c r="D262" s="43"/>
      <c r="E262" s="43"/>
      <c r="Q262" s="46"/>
    </row>
    <row r="263" spans="4:17" x14ac:dyDescent="0.2">
      <c r="D263" s="43"/>
      <c r="E263" s="43"/>
      <c r="Q263" s="46"/>
    </row>
    <row r="264" spans="4:17" x14ac:dyDescent="0.2">
      <c r="D264" s="43"/>
      <c r="E264" s="43"/>
      <c r="Q264" s="46"/>
    </row>
    <row r="265" spans="4:17" x14ac:dyDescent="0.2">
      <c r="D265" s="43"/>
      <c r="E265" s="43"/>
      <c r="Q265" s="46"/>
    </row>
    <row r="266" spans="4:17" x14ac:dyDescent="0.2">
      <c r="D266" s="43"/>
      <c r="E266" s="43"/>
      <c r="Q266" s="46"/>
    </row>
    <row r="267" spans="4:17" x14ac:dyDescent="0.2">
      <c r="D267" s="43"/>
      <c r="E267" s="43"/>
      <c r="Q267" s="46"/>
    </row>
    <row r="268" spans="4:17" x14ac:dyDescent="0.2">
      <c r="D268" s="43"/>
      <c r="E268" s="43"/>
      <c r="Q268" s="46"/>
    </row>
    <row r="269" spans="4:17" x14ac:dyDescent="0.2">
      <c r="D269" s="43"/>
      <c r="E269" s="43"/>
      <c r="Q269" s="46"/>
    </row>
    <row r="270" spans="4:17" x14ac:dyDescent="0.2">
      <c r="D270" s="43"/>
      <c r="E270" s="43"/>
      <c r="Q270" s="46"/>
    </row>
    <row r="271" spans="4:17" x14ac:dyDescent="0.2">
      <c r="D271" s="43"/>
      <c r="E271" s="43"/>
      <c r="Q271" s="46"/>
    </row>
    <row r="272" spans="4:17" x14ac:dyDescent="0.2">
      <c r="D272" s="43"/>
      <c r="E272" s="43"/>
      <c r="Q272" s="46"/>
    </row>
    <row r="273" spans="4:17" x14ac:dyDescent="0.2">
      <c r="D273" s="43"/>
      <c r="E273" s="43"/>
      <c r="Q273" s="46"/>
    </row>
    <row r="274" spans="4:17" x14ac:dyDescent="0.2">
      <c r="D274" s="43"/>
      <c r="E274" s="43"/>
      <c r="Q274" s="46"/>
    </row>
    <row r="275" spans="4:17" x14ac:dyDescent="0.2">
      <c r="D275" s="43"/>
      <c r="E275" s="43"/>
      <c r="Q275" s="46"/>
    </row>
    <row r="276" spans="4:17" x14ac:dyDescent="0.2">
      <c r="D276" s="43"/>
      <c r="E276" s="43"/>
      <c r="Q276" s="46"/>
    </row>
    <row r="277" spans="4:17" x14ac:dyDescent="0.2">
      <c r="D277" s="43"/>
      <c r="E277" s="43"/>
      <c r="Q277" s="46"/>
    </row>
    <row r="278" spans="4:17" x14ac:dyDescent="0.2">
      <c r="D278" s="43"/>
      <c r="E278" s="43"/>
      <c r="Q278" s="46"/>
    </row>
    <row r="279" spans="4:17" x14ac:dyDescent="0.2">
      <c r="D279" s="43"/>
      <c r="E279" s="43"/>
      <c r="Q279" s="46"/>
    </row>
    <row r="280" spans="4:17" x14ac:dyDescent="0.2">
      <c r="D280" s="43"/>
      <c r="E280" s="43"/>
      <c r="Q280" s="46"/>
    </row>
    <row r="281" spans="4:17" x14ac:dyDescent="0.2">
      <c r="D281" s="43"/>
      <c r="E281" s="43"/>
      <c r="Q281" s="46"/>
    </row>
    <row r="282" spans="4:17" x14ac:dyDescent="0.2">
      <c r="D282" s="43"/>
      <c r="E282" s="43"/>
      <c r="Q282" s="46"/>
    </row>
    <row r="283" spans="4:17" x14ac:dyDescent="0.2">
      <c r="D283" s="43"/>
      <c r="E283" s="43"/>
      <c r="Q283" s="46"/>
    </row>
    <row r="284" spans="4:17" x14ac:dyDescent="0.2">
      <c r="D284" s="43"/>
      <c r="E284" s="43"/>
      <c r="Q284" s="46"/>
    </row>
    <row r="285" spans="4:17" x14ac:dyDescent="0.2">
      <c r="D285" s="43"/>
      <c r="E285" s="43"/>
      <c r="Q285" s="46"/>
    </row>
    <row r="286" spans="4:17" x14ac:dyDescent="0.2">
      <c r="D286" s="43"/>
      <c r="E286" s="43"/>
      <c r="Q286" s="46"/>
    </row>
    <row r="287" spans="4:17" x14ac:dyDescent="0.2">
      <c r="D287" s="43"/>
      <c r="E287" s="43"/>
      <c r="Q287" s="46"/>
    </row>
    <row r="288" spans="4:17" x14ac:dyDescent="0.2">
      <c r="D288" s="43"/>
      <c r="E288" s="43"/>
      <c r="Q288" s="46"/>
    </row>
    <row r="289" spans="4:17" x14ac:dyDescent="0.2">
      <c r="D289" s="43"/>
      <c r="E289" s="43"/>
      <c r="Q289" s="46"/>
    </row>
    <row r="290" spans="4:17" x14ac:dyDescent="0.2">
      <c r="D290" s="43"/>
      <c r="E290" s="43"/>
      <c r="Q290" s="46"/>
    </row>
    <row r="291" spans="4:17" x14ac:dyDescent="0.2">
      <c r="D291" s="43"/>
      <c r="E291" s="43"/>
      <c r="Q291" s="46"/>
    </row>
    <row r="292" spans="4:17" x14ac:dyDescent="0.2">
      <c r="D292" s="43"/>
      <c r="E292" s="43"/>
      <c r="Q292" s="46"/>
    </row>
    <row r="293" spans="4:17" x14ac:dyDescent="0.2">
      <c r="D293" s="43"/>
      <c r="E293" s="43"/>
      <c r="Q293" s="46"/>
    </row>
    <row r="294" spans="4:17" x14ac:dyDescent="0.2">
      <c r="D294" s="43"/>
      <c r="E294" s="43"/>
      <c r="Q294" s="46"/>
    </row>
    <row r="295" spans="4:17" x14ac:dyDescent="0.2">
      <c r="D295" s="43"/>
      <c r="E295" s="43"/>
      <c r="Q295" s="46"/>
    </row>
    <row r="296" spans="4:17" x14ac:dyDescent="0.2">
      <c r="D296" s="43"/>
      <c r="E296" s="43"/>
      <c r="Q296" s="46"/>
    </row>
    <row r="297" spans="4:17" x14ac:dyDescent="0.2">
      <c r="D297" s="43"/>
      <c r="E297" s="43"/>
      <c r="Q297" s="46"/>
    </row>
    <row r="298" spans="4:17" x14ac:dyDescent="0.2">
      <c r="D298" s="43"/>
      <c r="E298" s="43"/>
      <c r="Q298" s="46"/>
    </row>
    <row r="299" spans="4:17" x14ac:dyDescent="0.2">
      <c r="D299" s="43"/>
      <c r="E299" s="43"/>
      <c r="Q299" s="46"/>
    </row>
    <row r="300" spans="4:17" x14ac:dyDescent="0.2">
      <c r="D300" s="43"/>
      <c r="E300" s="43"/>
      <c r="Q300" s="46"/>
    </row>
    <row r="301" spans="4:17" x14ac:dyDescent="0.2">
      <c r="D301" s="43"/>
      <c r="E301" s="43"/>
      <c r="Q301" s="46"/>
    </row>
    <row r="302" spans="4:17" x14ac:dyDescent="0.2">
      <c r="D302" s="43"/>
      <c r="E302" s="43"/>
      <c r="Q302" s="46"/>
    </row>
    <row r="303" spans="4:17" x14ac:dyDescent="0.2">
      <c r="D303" s="43"/>
      <c r="E303" s="43"/>
      <c r="Q303" s="46"/>
    </row>
    <row r="304" spans="4:17" x14ac:dyDescent="0.2">
      <c r="D304" s="43"/>
      <c r="E304" s="43"/>
      <c r="Q304" s="46"/>
    </row>
    <row r="305" spans="4:17" x14ac:dyDescent="0.2">
      <c r="D305" s="43"/>
      <c r="E305" s="43"/>
      <c r="Q305" s="46"/>
    </row>
    <row r="306" spans="4:17" x14ac:dyDescent="0.2">
      <c r="D306" s="43"/>
      <c r="E306" s="43"/>
      <c r="Q306" s="46"/>
    </row>
    <row r="307" spans="4:17" x14ac:dyDescent="0.2">
      <c r="D307" s="43"/>
      <c r="E307" s="43"/>
      <c r="Q307" s="46"/>
    </row>
    <row r="308" spans="4:17" x14ac:dyDescent="0.2">
      <c r="D308" s="43"/>
      <c r="E308" s="43"/>
      <c r="Q308" s="46"/>
    </row>
    <row r="309" spans="4:17" x14ac:dyDescent="0.2">
      <c r="D309" s="43"/>
      <c r="E309" s="43"/>
      <c r="Q309" s="46"/>
    </row>
    <row r="310" spans="4:17" x14ac:dyDescent="0.2">
      <c r="D310" s="43"/>
      <c r="E310" s="43"/>
      <c r="Q310" s="46"/>
    </row>
    <row r="311" spans="4:17" x14ac:dyDescent="0.2">
      <c r="D311" s="43"/>
      <c r="E311" s="43"/>
      <c r="Q311" s="46"/>
    </row>
    <row r="312" spans="4:17" x14ac:dyDescent="0.2">
      <c r="D312" s="43"/>
      <c r="E312" s="43"/>
      <c r="Q312" s="46"/>
    </row>
    <row r="313" spans="4:17" x14ac:dyDescent="0.2">
      <c r="D313" s="43"/>
      <c r="E313" s="43"/>
      <c r="Q313" s="46"/>
    </row>
    <row r="314" spans="4:17" x14ac:dyDescent="0.2">
      <c r="D314" s="43"/>
      <c r="E314" s="43"/>
      <c r="Q314" s="46"/>
    </row>
    <row r="315" spans="4:17" x14ac:dyDescent="0.2">
      <c r="D315" s="43"/>
      <c r="E315" s="43"/>
      <c r="Q315" s="46"/>
    </row>
    <row r="316" spans="4:17" x14ac:dyDescent="0.2">
      <c r="D316" s="43"/>
      <c r="E316" s="43"/>
      <c r="Q316" s="46"/>
    </row>
    <row r="317" spans="4:17" x14ac:dyDescent="0.2">
      <c r="D317" s="43"/>
      <c r="E317" s="43"/>
      <c r="Q317" s="46"/>
    </row>
    <row r="318" spans="4:17" x14ac:dyDescent="0.2">
      <c r="D318" s="43"/>
      <c r="E318" s="43"/>
      <c r="Q318" s="46"/>
    </row>
    <row r="319" spans="4:17" x14ac:dyDescent="0.2">
      <c r="D319" s="43"/>
      <c r="E319" s="43"/>
      <c r="Q319" s="46"/>
    </row>
    <row r="320" spans="4:17" x14ac:dyDescent="0.2">
      <c r="D320" s="43"/>
      <c r="E320" s="43"/>
      <c r="Q320" s="46"/>
    </row>
    <row r="321" spans="4:17" x14ac:dyDescent="0.2">
      <c r="D321" s="43"/>
      <c r="E321" s="43"/>
      <c r="Q321" s="46"/>
    </row>
    <row r="322" spans="4:17" x14ac:dyDescent="0.2">
      <c r="D322" s="43"/>
      <c r="E322" s="43"/>
      <c r="Q322" s="46"/>
    </row>
    <row r="323" spans="4:17" x14ac:dyDescent="0.2">
      <c r="D323" s="43"/>
      <c r="E323" s="43"/>
      <c r="Q323" s="46"/>
    </row>
    <row r="324" spans="4:17" x14ac:dyDescent="0.2">
      <c r="D324" s="43"/>
      <c r="E324" s="43"/>
      <c r="Q324" s="46"/>
    </row>
    <row r="325" spans="4:17" x14ac:dyDescent="0.2">
      <c r="D325" s="43"/>
      <c r="E325" s="43"/>
      <c r="Q325" s="46"/>
    </row>
    <row r="326" spans="4:17" x14ac:dyDescent="0.2">
      <c r="D326" s="43"/>
      <c r="E326" s="43"/>
      <c r="Q326" s="46"/>
    </row>
    <row r="327" spans="4:17" x14ac:dyDescent="0.2">
      <c r="D327" s="43"/>
      <c r="E327" s="43"/>
      <c r="Q327" s="46"/>
    </row>
    <row r="328" spans="4:17" x14ac:dyDescent="0.2">
      <c r="D328" s="43"/>
      <c r="E328" s="43"/>
      <c r="Q328" s="46"/>
    </row>
    <row r="329" spans="4:17" x14ac:dyDescent="0.2">
      <c r="D329" s="43"/>
      <c r="E329" s="43"/>
      <c r="Q329" s="46"/>
    </row>
    <row r="330" spans="4:17" x14ac:dyDescent="0.2">
      <c r="D330" s="43"/>
      <c r="E330" s="43"/>
      <c r="Q330" s="46"/>
    </row>
    <row r="331" spans="4:17" x14ac:dyDescent="0.2">
      <c r="D331" s="43"/>
      <c r="E331" s="43"/>
      <c r="Q331" s="46"/>
    </row>
    <row r="332" spans="4:17" x14ac:dyDescent="0.2">
      <c r="D332" s="43"/>
      <c r="E332" s="43"/>
      <c r="Q332" s="46"/>
    </row>
    <row r="333" spans="4:17" x14ac:dyDescent="0.2">
      <c r="D333" s="43"/>
      <c r="E333" s="43"/>
      <c r="Q333" s="46"/>
    </row>
    <row r="334" spans="4:17" x14ac:dyDescent="0.2">
      <c r="D334" s="43"/>
      <c r="E334" s="43"/>
      <c r="Q334" s="46"/>
    </row>
    <row r="335" spans="4:17" x14ac:dyDescent="0.2">
      <c r="D335" s="43"/>
      <c r="E335" s="43"/>
      <c r="Q335" s="46"/>
    </row>
    <row r="336" spans="4:17" x14ac:dyDescent="0.2">
      <c r="D336" s="43"/>
      <c r="E336" s="43"/>
      <c r="Q336" s="46"/>
    </row>
    <row r="337" spans="4:17" x14ac:dyDescent="0.2">
      <c r="D337" s="43"/>
      <c r="E337" s="43"/>
      <c r="Q337" s="46"/>
    </row>
    <row r="338" spans="4:17" x14ac:dyDescent="0.2">
      <c r="D338" s="43"/>
      <c r="E338" s="43"/>
      <c r="Q338" s="46"/>
    </row>
    <row r="339" spans="4:17" x14ac:dyDescent="0.2">
      <c r="D339" s="43"/>
      <c r="E339" s="43"/>
      <c r="Q339" s="46"/>
    </row>
    <row r="340" spans="4:17" x14ac:dyDescent="0.2">
      <c r="D340" s="43"/>
      <c r="E340" s="43"/>
      <c r="Q340" s="46"/>
    </row>
    <row r="341" spans="4:17" x14ac:dyDescent="0.2">
      <c r="D341" s="43"/>
      <c r="E341" s="43"/>
      <c r="Q341" s="46"/>
    </row>
    <row r="342" spans="4:17" x14ac:dyDescent="0.2">
      <c r="D342" s="43"/>
      <c r="E342" s="43"/>
      <c r="Q342" s="46"/>
    </row>
    <row r="343" spans="4:17" x14ac:dyDescent="0.2">
      <c r="D343" s="43"/>
      <c r="E343" s="43"/>
      <c r="Q343" s="46"/>
    </row>
    <row r="344" spans="4:17" x14ac:dyDescent="0.2">
      <c r="D344" s="43"/>
      <c r="E344" s="43"/>
      <c r="Q344" s="46"/>
    </row>
    <row r="345" spans="4:17" x14ac:dyDescent="0.2">
      <c r="D345" s="43"/>
      <c r="E345" s="43"/>
      <c r="Q345" s="46"/>
    </row>
    <row r="346" spans="4:17" x14ac:dyDescent="0.2">
      <c r="D346" s="43"/>
      <c r="E346" s="43"/>
      <c r="Q346" s="46"/>
    </row>
    <row r="347" spans="4:17" x14ac:dyDescent="0.2">
      <c r="D347" s="43"/>
      <c r="E347" s="43"/>
      <c r="Q347" s="46"/>
    </row>
    <row r="348" spans="4:17" x14ac:dyDescent="0.2">
      <c r="D348" s="43"/>
      <c r="E348" s="43"/>
      <c r="Q348" s="46"/>
    </row>
    <row r="349" spans="4:17" x14ac:dyDescent="0.2">
      <c r="D349" s="43"/>
      <c r="E349" s="43"/>
      <c r="Q349" s="46"/>
    </row>
    <row r="350" spans="4:17" x14ac:dyDescent="0.2">
      <c r="D350" s="43"/>
      <c r="E350" s="43"/>
      <c r="Q350" s="46"/>
    </row>
    <row r="351" spans="4:17" x14ac:dyDescent="0.2">
      <c r="D351" s="43"/>
      <c r="E351" s="43"/>
      <c r="Q351" s="46"/>
    </row>
    <row r="352" spans="4:17" x14ac:dyDescent="0.2">
      <c r="D352" s="43"/>
      <c r="E352" s="43"/>
      <c r="Q352" s="46"/>
    </row>
    <row r="353" spans="4:17" x14ac:dyDescent="0.2">
      <c r="D353" s="43"/>
      <c r="E353" s="43"/>
      <c r="Q353" s="46"/>
    </row>
    <row r="354" spans="4:17" x14ac:dyDescent="0.2">
      <c r="D354" s="43"/>
      <c r="E354" s="43"/>
      <c r="Q354" s="46"/>
    </row>
    <row r="355" spans="4:17" x14ac:dyDescent="0.2">
      <c r="D355" s="43"/>
      <c r="E355" s="43"/>
      <c r="Q355" s="46"/>
    </row>
    <row r="356" spans="4:17" x14ac:dyDescent="0.2">
      <c r="D356" s="43"/>
      <c r="E356" s="43"/>
      <c r="Q356" s="46"/>
    </row>
    <row r="357" spans="4:17" x14ac:dyDescent="0.2">
      <c r="D357" s="43"/>
      <c r="E357" s="43"/>
      <c r="Q357" s="46"/>
    </row>
    <row r="358" spans="4:17" x14ac:dyDescent="0.2">
      <c r="D358" s="43"/>
      <c r="E358" s="43"/>
      <c r="Q358" s="46"/>
    </row>
    <row r="359" spans="4:17" x14ac:dyDescent="0.2">
      <c r="D359" s="43"/>
      <c r="E359" s="43"/>
      <c r="Q359" s="46"/>
    </row>
    <row r="360" spans="4:17" x14ac:dyDescent="0.2">
      <c r="D360" s="43"/>
      <c r="E360" s="43"/>
      <c r="Q360" s="46"/>
    </row>
    <row r="361" spans="4:17" x14ac:dyDescent="0.2">
      <c r="D361" s="43"/>
      <c r="E361" s="43"/>
      <c r="Q361" s="46"/>
    </row>
    <row r="362" spans="4:17" x14ac:dyDescent="0.2">
      <c r="D362" s="43"/>
      <c r="E362" s="43"/>
      <c r="Q362" s="46"/>
    </row>
    <row r="363" spans="4:17" x14ac:dyDescent="0.2">
      <c r="D363" s="43"/>
      <c r="E363" s="43"/>
      <c r="Q363" s="46"/>
    </row>
    <row r="364" spans="4:17" x14ac:dyDescent="0.2">
      <c r="D364" s="43"/>
      <c r="E364" s="43"/>
      <c r="Q364" s="46"/>
    </row>
    <row r="365" spans="4:17" x14ac:dyDescent="0.2">
      <c r="D365" s="43"/>
      <c r="E365" s="43"/>
      <c r="Q365" s="46"/>
    </row>
    <row r="366" spans="4:17" x14ac:dyDescent="0.2">
      <c r="D366" s="43"/>
      <c r="E366" s="43"/>
      <c r="Q366" s="46"/>
    </row>
    <row r="367" spans="4:17" x14ac:dyDescent="0.2">
      <c r="D367" s="43"/>
      <c r="E367" s="43"/>
      <c r="Q367" s="46"/>
    </row>
    <row r="368" spans="4:17" x14ac:dyDescent="0.2">
      <c r="D368" s="43"/>
      <c r="E368" s="43"/>
      <c r="Q368" s="46"/>
    </row>
    <row r="369" spans="4:17" x14ac:dyDescent="0.2">
      <c r="D369" s="43"/>
      <c r="E369" s="43"/>
      <c r="Q369" s="46"/>
    </row>
    <row r="370" spans="4:17" x14ac:dyDescent="0.2">
      <c r="D370" s="43"/>
      <c r="E370" s="43"/>
      <c r="Q370" s="46"/>
    </row>
    <row r="371" spans="4:17" x14ac:dyDescent="0.2">
      <c r="D371" s="43"/>
      <c r="E371" s="43"/>
      <c r="Q371" s="46"/>
    </row>
    <row r="372" spans="4:17" x14ac:dyDescent="0.2">
      <c r="D372" s="43"/>
      <c r="E372" s="43"/>
      <c r="Q372" s="46"/>
    </row>
    <row r="373" spans="4:17" x14ac:dyDescent="0.2">
      <c r="D373" s="43"/>
      <c r="E373" s="43"/>
      <c r="Q373" s="46"/>
    </row>
    <row r="374" spans="4:17" x14ac:dyDescent="0.2">
      <c r="D374" s="43"/>
      <c r="E374" s="43"/>
      <c r="Q374" s="46"/>
    </row>
    <row r="375" spans="4:17" x14ac:dyDescent="0.2">
      <c r="D375" s="43"/>
      <c r="E375" s="43"/>
      <c r="Q375" s="46"/>
    </row>
    <row r="376" spans="4:17" x14ac:dyDescent="0.2">
      <c r="D376" s="43"/>
      <c r="E376" s="43"/>
      <c r="Q376" s="46"/>
    </row>
    <row r="377" spans="4:17" x14ac:dyDescent="0.2">
      <c r="D377" s="43"/>
      <c r="E377" s="43"/>
      <c r="Q377" s="46"/>
    </row>
    <row r="378" spans="4:17" x14ac:dyDescent="0.2">
      <c r="D378" s="43"/>
      <c r="E378" s="43"/>
      <c r="Q378" s="46"/>
    </row>
    <row r="379" spans="4:17" x14ac:dyDescent="0.2">
      <c r="D379" s="43"/>
      <c r="E379" s="43"/>
      <c r="Q379" s="46"/>
    </row>
    <row r="380" spans="4:17" x14ac:dyDescent="0.2">
      <c r="D380" s="43"/>
      <c r="E380" s="43"/>
      <c r="Q380" s="46"/>
    </row>
    <row r="381" spans="4:17" x14ac:dyDescent="0.2">
      <c r="D381" s="43"/>
      <c r="E381" s="43"/>
      <c r="Q381" s="46"/>
    </row>
    <row r="382" spans="4:17" x14ac:dyDescent="0.2">
      <c r="D382" s="43"/>
      <c r="E382" s="43"/>
      <c r="Q382" s="46"/>
    </row>
    <row r="383" spans="4:17" x14ac:dyDescent="0.2">
      <c r="D383" s="43"/>
      <c r="E383" s="43"/>
      <c r="Q383" s="46"/>
    </row>
    <row r="384" spans="4:17" x14ac:dyDescent="0.2">
      <c r="D384" s="43"/>
      <c r="E384" s="43"/>
      <c r="Q384" s="46"/>
    </row>
    <row r="385" spans="4:17" x14ac:dyDescent="0.2">
      <c r="D385" s="43"/>
      <c r="E385" s="43"/>
      <c r="Q385" s="46"/>
    </row>
    <row r="386" spans="4:17" x14ac:dyDescent="0.2">
      <c r="D386" s="43"/>
      <c r="E386" s="43"/>
      <c r="Q386" s="46"/>
    </row>
    <row r="387" spans="4:17" x14ac:dyDescent="0.2">
      <c r="D387" s="43"/>
      <c r="E387" s="43"/>
      <c r="Q387" s="46"/>
    </row>
    <row r="388" spans="4:17" x14ac:dyDescent="0.2">
      <c r="D388" s="43"/>
      <c r="E388" s="43"/>
      <c r="Q388" s="46"/>
    </row>
    <row r="389" spans="4:17" x14ac:dyDescent="0.2">
      <c r="D389" s="43"/>
      <c r="E389" s="43"/>
      <c r="Q389" s="46"/>
    </row>
    <row r="390" spans="4:17" x14ac:dyDescent="0.2">
      <c r="D390" s="43"/>
      <c r="E390" s="43"/>
      <c r="Q390" s="46"/>
    </row>
    <row r="391" spans="4:17" x14ac:dyDescent="0.2">
      <c r="D391" s="43"/>
      <c r="E391" s="43"/>
      <c r="Q391" s="46"/>
    </row>
    <row r="392" spans="4:17" x14ac:dyDescent="0.2">
      <c r="D392" s="43"/>
      <c r="E392" s="43"/>
      <c r="Q392" s="46"/>
    </row>
    <row r="393" spans="4:17" x14ac:dyDescent="0.2">
      <c r="D393" s="43"/>
      <c r="E393" s="43"/>
      <c r="Q393" s="46"/>
    </row>
    <row r="394" spans="4:17" x14ac:dyDescent="0.2">
      <c r="D394" s="43"/>
      <c r="E394" s="43"/>
      <c r="Q394" s="46"/>
    </row>
    <row r="395" spans="4:17" x14ac:dyDescent="0.2">
      <c r="D395" s="43"/>
      <c r="E395" s="43"/>
      <c r="Q395" s="46"/>
    </row>
    <row r="396" spans="4:17" x14ac:dyDescent="0.2">
      <c r="D396" s="43"/>
      <c r="E396" s="43"/>
      <c r="Q396" s="46"/>
    </row>
    <row r="397" spans="4:17" x14ac:dyDescent="0.2">
      <c r="D397" s="43"/>
      <c r="E397" s="43"/>
      <c r="Q397" s="46"/>
    </row>
    <row r="398" spans="4:17" x14ac:dyDescent="0.2">
      <c r="D398" s="43"/>
      <c r="E398" s="43"/>
      <c r="Q398" s="46"/>
    </row>
    <row r="399" spans="4:17" x14ac:dyDescent="0.2">
      <c r="D399" s="43"/>
      <c r="E399" s="43"/>
      <c r="Q399" s="46"/>
    </row>
    <row r="400" spans="4:17" x14ac:dyDescent="0.2">
      <c r="D400" s="43"/>
      <c r="E400" s="43"/>
      <c r="Q400" s="46"/>
    </row>
    <row r="401" spans="17:17" x14ac:dyDescent="0.2">
      <c r="Q401" s="46"/>
    </row>
    <row r="402" spans="17:17" x14ac:dyDescent="0.2">
      <c r="Q402" s="46"/>
    </row>
    <row r="403" spans="17:17" x14ac:dyDescent="0.2">
      <c r="Q403" s="46"/>
    </row>
    <row r="404" spans="17:17" x14ac:dyDescent="0.2">
      <c r="Q404" s="46"/>
    </row>
    <row r="405" spans="17:17" x14ac:dyDescent="0.2">
      <c r="Q405" s="46"/>
    </row>
    <row r="406" spans="17:17" x14ac:dyDescent="0.2">
      <c r="Q406" s="46"/>
    </row>
    <row r="407" spans="17:17" x14ac:dyDescent="0.2">
      <c r="Q407" s="46"/>
    </row>
    <row r="408" spans="17:17" x14ac:dyDescent="0.2">
      <c r="Q408" s="46"/>
    </row>
    <row r="409" spans="17:17" x14ac:dyDescent="0.2">
      <c r="Q409" s="46"/>
    </row>
    <row r="410" spans="17:17" x14ac:dyDescent="0.2">
      <c r="Q410" s="46"/>
    </row>
  </sheetData>
  <conditionalFormatting sqref="B8:B17 B20:B44">
    <cfRule type="cellIs" dxfId="2" priority="4" stopIfTrue="1" operator="equal">
      <formula>"Adjustment to Income/Expense/Rate Base:"</formula>
    </cfRule>
  </conditionalFormatting>
  <conditionalFormatting sqref="B18:B19">
    <cfRule type="cellIs" dxfId="1" priority="2" stopIfTrue="1" operator="equal">
      <formula>"Adjustment to Income/Expense/Rate Base:"</formula>
    </cfRule>
  </conditionalFormatting>
  <conditionalFormatting sqref="K1">
    <cfRule type="cellIs" dxfId="0"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44:H47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79:H65582 JD65582:JD65585 SZ65582:SZ65585 ACV65582:ACV65585 AMR65582:AMR65585 AWN65582:AWN65585 BGJ65582:BGJ65585 BQF65582:BQF65585 CAB65582:CAB65585 CJX65582:CJX65585 CTT65582:CTT65585 DDP65582:DDP65585 DNL65582:DNL65585 DXH65582:DXH65585 EHD65582:EHD65585 EQZ65582:EQZ65585 FAV65582:FAV65585 FKR65582:FKR65585 FUN65582:FUN65585 GEJ65582:GEJ65585 GOF65582:GOF65585 GYB65582:GYB65585 HHX65582:HHX65585 HRT65582:HRT65585 IBP65582:IBP65585 ILL65582:ILL65585 IVH65582:IVH65585 JFD65582:JFD65585 JOZ65582:JOZ65585 JYV65582:JYV65585 KIR65582:KIR65585 KSN65582:KSN65585 LCJ65582:LCJ65585 LMF65582:LMF65585 LWB65582:LWB65585 MFX65582:MFX65585 MPT65582:MPT65585 MZP65582:MZP65585 NJL65582:NJL65585 NTH65582:NTH65585 ODD65582:ODD65585 OMZ65582:OMZ65585 OWV65582:OWV65585 PGR65582:PGR65585 PQN65582:PQN65585 QAJ65582:QAJ65585 QKF65582:QKF65585 QUB65582:QUB65585 RDX65582:RDX65585 RNT65582:RNT65585 RXP65582:RXP65585 SHL65582:SHL65585 SRH65582:SRH65585 TBD65582:TBD65585 TKZ65582:TKZ65585 TUV65582:TUV65585 UER65582:UER65585 UON65582:UON65585 UYJ65582:UYJ65585 VIF65582:VIF65585 VSB65582:VSB65585 WBX65582:WBX65585 WLT65582:WLT65585 WVP65582:WVP65585 H131115:H131118 JD131118:JD131121 SZ131118:SZ131121 ACV131118:ACV131121 AMR131118:AMR131121 AWN131118:AWN131121 BGJ131118:BGJ131121 BQF131118:BQF131121 CAB131118:CAB131121 CJX131118:CJX131121 CTT131118:CTT131121 DDP131118:DDP131121 DNL131118:DNL131121 DXH131118:DXH131121 EHD131118:EHD131121 EQZ131118:EQZ131121 FAV131118:FAV131121 FKR131118:FKR131121 FUN131118:FUN131121 GEJ131118:GEJ131121 GOF131118:GOF131121 GYB131118:GYB131121 HHX131118:HHX131121 HRT131118:HRT131121 IBP131118:IBP131121 ILL131118:ILL131121 IVH131118:IVH131121 JFD131118:JFD131121 JOZ131118:JOZ131121 JYV131118:JYV131121 KIR131118:KIR131121 KSN131118:KSN131121 LCJ131118:LCJ131121 LMF131118:LMF131121 LWB131118:LWB131121 MFX131118:MFX131121 MPT131118:MPT131121 MZP131118:MZP131121 NJL131118:NJL131121 NTH131118:NTH131121 ODD131118:ODD131121 OMZ131118:OMZ131121 OWV131118:OWV131121 PGR131118:PGR131121 PQN131118:PQN131121 QAJ131118:QAJ131121 QKF131118:QKF131121 QUB131118:QUB131121 RDX131118:RDX131121 RNT131118:RNT131121 RXP131118:RXP131121 SHL131118:SHL131121 SRH131118:SRH131121 TBD131118:TBD131121 TKZ131118:TKZ131121 TUV131118:TUV131121 UER131118:UER131121 UON131118:UON131121 UYJ131118:UYJ131121 VIF131118:VIF131121 VSB131118:VSB131121 WBX131118:WBX131121 WLT131118:WLT131121 WVP131118:WVP131121 H196651:H196654 JD196654:JD196657 SZ196654:SZ196657 ACV196654:ACV196657 AMR196654:AMR196657 AWN196654:AWN196657 BGJ196654:BGJ196657 BQF196654:BQF196657 CAB196654:CAB196657 CJX196654:CJX196657 CTT196654:CTT196657 DDP196654:DDP196657 DNL196654:DNL196657 DXH196654:DXH196657 EHD196654:EHD196657 EQZ196654:EQZ196657 FAV196654:FAV196657 FKR196654:FKR196657 FUN196654:FUN196657 GEJ196654:GEJ196657 GOF196654:GOF196657 GYB196654:GYB196657 HHX196654:HHX196657 HRT196654:HRT196657 IBP196654:IBP196657 ILL196654:ILL196657 IVH196654:IVH196657 JFD196654:JFD196657 JOZ196654:JOZ196657 JYV196654:JYV196657 KIR196654:KIR196657 KSN196654:KSN196657 LCJ196654:LCJ196657 LMF196654:LMF196657 LWB196654:LWB196657 MFX196654:MFX196657 MPT196654:MPT196657 MZP196654:MZP196657 NJL196654:NJL196657 NTH196654:NTH196657 ODD196654:ODD196657 OMZ196654:OMZ196657 OWV196654:OWV196657 PGR196654:PGR196657 PQN196654:PQN196657 QAJ196654:QAJ196657 QKF196654:QKF196657 QUB196654:QUB196657 RDX196654:RDX196657 RNT196654:RNT196657 RXP196654:RXP196657 SHL196654:SHL196657 SRH196654:SRH196657 TBD196654:TBD196657 TKZ196654:TKZ196657 TUV196654:TUV196657 UER196654:UER196657 UON196654:UON196657 UYJ196654:UYJ196657 VIF196654:VIF196657 VSB196654:VSB196657 WBX196654:WBX196657 WLT196654:WLT196657 WVP196654:WVP196657 H262187:H262190 JD262190:JD262193 SZ262190:SZ262193 ACV262190:ACV262193 AMR262190:AMR262193 AWN262190:AWN262193 BGJ262190:BGJ262193 BQF262190:BQF262193 CAB262190:CAB262193 CJX262190:CJX262193 CTT262190:CTT262193 DDP262190:DDP262193 DNL262190:DNL262193 DXH262190:DXH262193 EHD262190:EHD262193 EQZ262190:EQZ262193 FAV262190:FAV262193 FKR262190:FKR262193 FUN262190:FUN262193 GEJ262190:GEJ262193 GOF262190:GOF262193 GYB262190:GYB262193 HHX262190:HHX262193 HRT262190:HRT262193 IBP262190:IBP262193 ILL262190:ILL262193 IVH262190:IVH262193 JFD262190:JFD262193 JOZ262190:JOZ262193 JYV262190:JYV262193 KIR262190:KIR262193 KSN262190:KSN262193 LCJ262190:LCJ262193 LMF262190:LMF262193 LWB262190:LWB262193 MFX262190:MFX262193 MPT262190:MPT262193 MZP262190:MZP262193 NJL262190:NJL262193 NTH262190:NTH262193 ODD262190:ODD262193 OMZ262190:OMZ262193 OWV262190:OWV262193 PGR262190:PGR262193 PQN262190:PQN262193 QAJ262190:QAJ262193 QKF262190:QKF262193 QUB262190:QUB262193 RDX262190:RDX262193 RNT262190:RNT262193 RXP262190:RXP262193 SHL262190:SHL262193 SRH262190:SRH262193 TBD262190:TBD262193 TKZ262190:TKZ262193 TUV262190:TUV262193 UER262190:UER262193 UON262190:UON262193 UYJ262190:UYJ262193 VIF262190:VIF262193 VSB262190:VSB262193 WBX262190:WBX262193 WLT262190:WLT262193 WVP262190:WVP262193 H327723:H327726 JD327726:JD327729 SZ327726:SZ327729 ACV327726:ACV327729 AMR327726:AMR327729 AWN327726:AWN327729 BGJ327726:BGJ327729 BQF327726:BQF327729 CAB327726:CAB327729 CJX327726:CJX327729 CTT327726:CTT327729 DDP327726:DDP327729 DNL327726:DNL327729 DXH327726:DXH327729 EHD327726:EHD327729 EQZ327726:EQZ327729 FAV327726:FAV327729 FKR327726:FKR327729 FUN327726:FUN327729 GEJ327726:GEJ327729 GOF327726:GOF327729 GYB327726:GYB327729 HHX327726:HHX327729 HRT327726:HRT327729 IBP327726:IBP327729 ILL327726:ILL327729 IVH327726:IVH327729 JFD327726:JFD327729 JOZ327726:JOZ327729 JYV327726:JYV327729 KIR327726:KIR327729 KSN327726:KSN327729 LCJ327726:LCJ327729 LMF327726:LMF327729 LWB327726:LWB327729 MFX327726:MFX327729 MPT327726:MPT327729 MZP327726:MZP327729 NJL327726:NJL327729 NTH327726:NTH327729 ODD327726:ODD327729 OMZ327726:OMZ327729 OWV327726:OWV327729 PGR327726:PGR327729 PQN327726:PQN327729 QAJ327726:QAJ327729 QKF327726:QKF327729 QUB327726:QUB327729 RDX327726:RDX327729 RNT327726:RNT327729 RXP327726:RXP327729 SHL327726:SHL327729 SRH327726:SRH327729 TBD327726:TBD327729 TKZ327726:TKZ327729 TUV327726:TUV327729 UER327726:UER327729 UON327726:UON327729 UYJ327726:UYJ327729 VIF327726:VIF327729 VSB327726:VSB327729 WBX327726:WBX327729 WLT327726:WLT327729 WVP327726:WVP327729 H393259:H393262 JD393262:JD393265 SZ393262:SZ393265 ACV393262:ACV393265 AMR393262:AMR393265 AWN393262:AWN393265 BGJ393262:BGJ393265 BQF393262:BQF393265 CAB393262:CAB393265 CJX393262:CJX393265 CTT393262:CTT393265 DDP393262:DDP393265 DNL393262:DNL393265 DXH393262:DXH393265 EHD393262:EHD393265 EQZ393262:EQZ393265 FAV393262:FAV393265 FKR393262:FKR393265 FUN393262:FUN393265 GEJ393262:GEJ393265 GOF393262:GOF393265 GYB393262:GYB393265 HHX393262:HHX393265 HRT393262:HRT393265 IBP393262:IBP393265 ILL393262:ILL393265 IVH393262:IVH393265 JFD393262:JFD393265 JOZ393262:JOZ393265 JYV393262:JYV393265 KIR393262:KIR393265 KSN393262:KSN393265 LCJ393262:LCJ393265 LMF393262:LMF393265 LWB393262:LWB393265 MFX393262:MFX393265 MPT393262:MPT393265 MZP393262:MZP393265 NJL393262:NJL393265 NTH393262:NTH393265 ODD393262:ODD393265 OMZ393262:OMZ393265 OWV393262:OWV393265 PGR393262:PGR393265 PQN393262:PQN393265 QAJ393262:QAJ393265 QKF393262:QKF393265 QUB393262:QUB393265 RDX393262:RDX393265 RNT393262:RNT393265 RXP393262:RXP393265 SHL393262:SHL393265 SRH393262:SRH393265 TBD393262:TBD393265 TKZ393262:TKZ393265 TUV393262:TUV393265 UER393262:UER393265 UON393262:UON393265 UYJ393262:UYJ393265 VIF393262:VIF393265 VSB393262:VSB393265 WBX393262:WBX393265 WLT393262:WLT393265 WVP393262:WVP393265 H458795:H458798 JD458798:JD458801 SZ458798:SZ458801 ACV458798:ACV458801 AMR458798:AMR458801 AWN458798:AWN458801 BGJ458798:BGJ458801 BQF458798:BQF458801 CAB458798:CAB458801 CJX458798:CJX458801 CTT458798:CTT458801 DDP458798:DDP458801 DNL458798:DNL458801 DXH458798:DXH458801 EHD458798:EHD458801 EQZ458798:EQZ458801 FAV458798:FAV458801 FKR458798:FKR458801 FUN458798:FUN458801 GEJ458798:GEJ458801 GOF458798:GOF458801 GYB458798:GYB458801 HHX458798:HHX458801 HRT458798:HRT458801 IBP458798:IBP458801 ILL458798:ILL458801 IVH458798:IVH458801 JFD458798:JFD458801 JOZ458798:JOZ458801 JYV458798:JYV458801 KIR458798:KIR458801 KSN458798:KSN458801 LCJ458798:LCJ458801 LMF458798:LMF458801 LWB458798:LWB458801 MFX458798:MFX458801 MPT458798:MPT458801 MZP458798:MZP458801 NJL458798:NJL458801 NTH458798:NTH458801 ODD458798:ODD458801 OMZ458798:OMZ458801 OWV458798:OWV458801 PGR458798:PGR458801 PQN458798:PQN458801 QAJ458798:QAJ458801 QKF458798:QKF458801 QUB458798:QUB458801 RDX458798:RDX458801 RNT458798:RNT458801 RXP458798:RXP458801 SHL458798:SHL458801 SRH458798:SRH458801 TBD458798:TBD458801 TKZ458798:TKZ458801 TUV458798:TUV458801 UER458798:UER458801 UON458798:UON458801 UYJ458798:UYJ458801 VIF458798:VIF458801 VSB458798:VSB458801 WBX458798:WBX458801 WLT458798:WLT458801 WVP458798:WVP458801 H524331:H524334 JD524334:JD524337 SZ524334:SZ524337 ACV524334:ACV524337 AMR524334:AMR524337 AWN524334:AWN524337 BGJ524334:BGJ524337 BQF524334:BQF524337 CAB524334:CAB524337 CJX524334:CJX524337 CTT524334:CTT524337 DDP524334:DDP524337 DNL524334:DNL524337 DXH524334:DXH524337 EHD524334:EHD524337 EQZ524334:EQZ524337 FAV524334:FAV524337 FKR524334:FKR524337 FUN524334:FUN524337 GEJ524334:GEJ524337 GOF524334:GOF524337 GYB524334:GYB524337 HHX524334:HHX524337 HRT524334:HRT524337 IBP524334:IBP524337 ILL524334:ILL524337 IVH524334:IVH524337 JFD524334:JFD524337 JOZ524334:JOZ524337 JYV524334:JYV524337 KIR524334:KIR524337 KSN524334:KSN524337 LCJ524334:LCJ524337 LMF524334:LMF524337 LWB524334:LWB524337 MFX524334:MFX524337 MPT524334:MPT524337 MZP524334:MZP524337 NJL524334:NJL524337 NTH524334:NTH524337 ODD524334:ODD524337 OMZ524334:OMZ524337 OWV524334:OWV524337 PGR524334:PGR524337 PQN524334:PQN524337 QAJ524334:QAJ524337 QKF524334:QKF524337 QUB524334:QUB524337 RDX524334:RDX524337 RNT524334:RNT524337 RXP524334:RXP524337 SHL524334:SHL524337 SRH524334:SRH524337 TBD524334:TBD524337 TKZ524334:TKZ524337 TUV524334:TUV524337 UER524334:UER524337 UON524334:UON524337 UYJ524334:UYJ524337 VIF524334:VIF524337 VSB524334:VSB524337 WBX524334:WBX524337 WLT524334:WLT524337 WVP524334:WVP524337 H589867:H589870 JD589870:JD589873 SZ589870:SZ589873 ACV589870:ACV589873 AMR589870:AMR589873 AWN589870:AWN589873 BGJ589870:BGJ589873 BQF589870:BQF589873 CAB589870:CAB589873 CJX589870:CJX589873 CTT589870:CTT589873 DDP589870:DDP589873 DNL589870:DNL589873 DXH589870:DXH589873 EHD589870:EHD589873 EQZ589870:EQZ589873 FAV589870:FAV589873 FKR589870:FKR589873 FUN589870:FUN589873 GEJ589870:GEJ589873 GOF589870:GOF589873 GYB589870:GYB589873 HHX589870:HHX589873 HRT589870:HRT589873 IBP589870:IBP589873 ILL589870:ILL589873 IVH589870:IVH589873 JFD589870:JFD589873 JOZ589870:JOZ589873 JYV589870:JYV589873 KIR589870:KIR589873 KSN589870:KSN589873 LCJ589870:LCJ589873 LMF589870:LMF589873 LWB589870:LWB589873 MFX589870:MFX589873 MPT589870:MPT589873 MZP589870:MZP589873 NJL589870:NJL589873 NTH589870:NTH589873 ODD589870:ODD589873 OMZ589870:OMZ589873 OWV589870:OWV589873 PGR589870:PGR589873 PQN589870:PQN589873 QAJ589870:QAJ589873 QKF589870:QKF589873 QUB589870:QUB589873 RDX589870:RDX589873 RNT589870:RNT589873 RXP589870:RXP589873 SHL589870:SHL589873 SRH589870:SRH589873 TBD589870:TBD589873 TKZ589870:TKZ589873 TUV589870:TUV589873 UER589870:UER589873 UON589870:UON589873 UYJ589870:UYJ589873 VIF589870:VIF589873 VSB589870:VSB589873 WBX589870:WBX589873 WLT589870:WLT589873 WVP589870:WVP589873 H655403:H655406 JD655406:JD655409 SZ655406:SZ655409 ACV655406:ACV655409 AMR655406:AMR655409 AWN655406:AWN655409 BGJ655406:BGJ655409 BQF655406:BQF655409 CAB655406:CAB655409 CJX655406:CJX655409 CTT655406:CTT655409 DDP655406:DDP655409 DNL655406:DNL655409 DXH655406:DXH655409 EHD655406:EHD655409 EQZ655406:EQZ655409 FAV655406:FAV655409 FKR655406:FKR655409 FUN655406:FUN655409 GEJ655406:GEJ655409 GOF655406:GOF655409 GYB655406:GYB655409 HHX655406:HHX655409 HRT655406:HRT655409 IBP655406:IBP655409 ILL655406:ILL655409 IVH655406:IVH655409 JFD655406:JFD655409 JOZ655406:JOZ655409 JYV655406:JYV655409 KIR655406:KIR655409 KSN655406:KSN655409 LCJ655406:LCJ655409 LMF655406:LMF655409 LWB655406:LWB655409 MFX655406:MFX655409 MPT655406:MPT655409 MZP655406:MZP655409 NJL655406:NJL655409 NTH655406:NTH655409 ODD655406:ODD655409 OMZ655406:OMZ655409 OWV655406:OWV655409 PGR655406:PGR655409 PQN655406:PQN655409 QAJ655406:QAJ655409 QKF655406:QKF655409 QUB655406:QUB655409 RDX655406:RDX655409 RNT655406:RNT655409 RXP655406:RXP655409 SHL655406:SHL655409 SRH655406:SRH655409 TBD655406:TBD655409 TKZ655406:TKZ655409 TUV655406:TUV655409 UER655406:UER655409 UON655406:UON655409 UYJ655406:UYJ655409 VIF655406:VIF655409 VSB655406:VSB655409 WBX655406:WBX655409 WLT655406:WLT655409 WVP655406:WVP655409 H720939:H720942 JD720942:JD720945 SZ720942:SZ720945 ACV720942:ACV720945 AMR720942:AMR720945 AWN720942:AWN720945 BGJ720942:BGJ720945 BQF720942:BQF720945 CAB720942:CAB720945 CJX720942:CJX720945 CTT720942:CTT720945 DDP720942:DDP720945 DNL720942:DNL720945 DXH720942:DXH720945 EHD720942:EHD720945 EQZ720942:EQZ720945 FAV720942:FAV720945 FKR720942:FKR720945 FUN720942:FUN720945 GEJ720942:GEJ720945 GOF720942:GOF720945 GYB720942:GYB720945 HHX720942:HHX720945 HRT720942:HRT720945 IBP720942:IBP720945 ILL720942:ILL720945 IVH720942:IVH720945 JFD720942:JFD720945 JOZ720942:JOZ720945 JYV720942:JYV720945 KIR720942:KIR720945 KSN720942:KSN720945 LCJ720942:LCJ720945 LMF720942:LMF720945 LWB720942:LWB720945 MFX720942:MFX720945 MPT720942:MPT720945 MZP720942:MZP720945 NJL720942:NJL720945 NTH720942:NTH720945 ODD720942:ODD720945 OMZ720942:OMZ720945 OWV720942:OWV720945 PGR720942:PGR720945 PQN720942:PQN720945 QAJ720942:QAJ720945 QKF720942:QKF720945 QUB720942:QUB720945 RDX720942:RDX720945 RNT720942:RNT720945 RXP720942:RXP720945 SHL720942:SHL720945 SRH720942:SRH720945 TBD720942:TBD720945 TKZ720942:TKZ720945 TUV720942:TUV720945 UER720942:UER720945 UON720942:UON720945 UYJ720942:UYJ720945 VIF720942:VIF720945 VSB720942:VSB720945 WBX720942:WBX720945 WLT720942:WLT720945 WVP720942:WVP720945 H786475:H786478 JD786478:JD786481 SZ786478:SZ786481 ACV786478:ACV786481 AMR786478:AMR786481 AWN786478:AWN786481 BGJ786478:BGJ786481 BQF786478:BQF786481 CAB786478:CAB786481 CJX786478:CJX786481 CTT786478:CTT786481 DDP786478:DDP786481 DNL786478:DNL786481 DXH786478:DXH786481 EHD786478:EHD786481 EQZ786478:EQZ786481 FAV786478:FAV786481 FKR786478:FKR786481 FUN786478:FUN786481 GEJ786478:GEJ786481 GOF786478:GOF786481 GYB786478:GYB786481 HHX786478:HHX786481 HRT786478:HRT786481 IBP786478:IBP786481 ILL786478:ILL786481 IVH786478:IVH786481 JFD786478:JFD786481 JOZ786478:JOZ786481 JYV786478:JYV786481 KIR786478:KIR786481 KSN786478:KSN786481 LCJ786478:LCJ786481 LMF786478:LMF786481 LWB786478:LWB786481 MFX786478:MFX786481 MPT786478:MPT786481 MZP786478:MZP786481 NJL786478:NJL786481 NTH786478:NTH786481 ODD786478:ODD786481 OMZ786478:OMZ786481 OWV786478:OWV786481 PGR786478:PGR786481 PQN786478:PQN786481 QAJ786478:QAJ786481 QKF786478:QKF786481 QUB786478:QUB786481 RDX786478:RDX786481 RNT786478:RNT786481 RXP786478:RXP786481 SHL786478:SHL786481 SRH786478:SRH786481 TBD786478:TBD786481 TKZ786478:TKZ786481 TUV786478:TUV786481 UER786478:UER786481 UON786478:UON786481 UYJ786478:UYJ786481 VIF786478:VIF786481 VSB786478:VSB786481 WBX786478:WBX786481 WLT786478:WLT786481 WVP786478:WVP786481 H852011:H852014 JD852014:JD852017 SZ852014:SZ852017 ACV852014:ACV852017 AMR852014:AMR852017 AWN852014:AWN852017 BGJ852014:BGJ852017 BQF852014:BQF852017 CAB852014:CAB852017 CJX852014:CJX852017 CTT852014:CTT852017 DDP852014:DDP852017 DNL852014:DNL852017 DXH852014:DXH852017 EHD852014:EHD852017 EQZ852014:EQZ852017 FAV852014:FAV852017 FKR852014:FKR852017 FUN852014:FUN852017 GEJ852014:GEJ852017 GOF852014:GOF852017 GYB852014:GYB852017 HHX852014:HHX852017 HRT852014:HRT852017 IBP852014:IBP852017 ILL852014:ILL852017 IVH852014:IVH852017 JFD852014:JFD852017 JOZ852014:JOZ852017 JYV852014:JYV852017 KIR852014:KIR852017 KSN852014:KSN852017 LCJ852014:LCJ852017 LMF852014:LMF852017 LWB852014:LWB852017 MFX852014:MFX852017 MPT852014:MPT852017 MZP852014:MZP852017 NJL852014:NJL852017 NTH852014:NTH852017 ODD852014:ODD852017 OMZ852014:OMZ852017 OWV852014:OWV852017 PGR852014:PGR852017 PQN852014:PQN852017 QAJ852014:QAJ852017 QKF852014:QKF852017 QUB852014:QUB852017 RDX852014:RDX852017 RNT852014:RNT852017 RXP852014:RXP852017 SHL852014:SHL852017 SRH852014:SRH852017 TBD852014:TBD852017 TKZ852014:TKZ852017 TUV852014:TUV852017 UER852014:UER852017 UON852014:UON852017 UYJ852014:UYJ852017 VIF852014:VIF852017 VSB852014:VSB852017 WBX852014:WBX852017 WLT852014:WLT852017 WVP852014:WVP852017 H917547:H917550 JD917550:JD917553 SZ917550:SZ917553 ACV917550:ACV917553 AMR917550:AMR917553 AWN917550:AWN917553 BGJ917550:BGJ917553 BQF917550:BQF917553 CAB917550:CAB917553 CJX917550:CJX917553 CTT917550:CTT917553 DDP917550:DDP917553 DNL917550:DNL917553 DXH917550:DXH917553 EHD917550:EHD917553 EQZ917550:EQZ917553 FAV917550:FAV917553 FKR917550:FKR917553 FUN917550:FUN917553 GEJ917550:GEJ917553 GOF917550:GOF917553 GYB917550:GYB917553 HHX917550:HHX917553 HRT917550:HRT917553 IBP917550:IBP917553 ILL917550:ILL917553 IVH917550:IVH917553 JFD917550:JFD917553 JOZ917550:JOZ917553 JYV917550:JYV917553 KIR917550:KIR917553 KSN917550:KSN917553 LCJ917550:LCJ917553 LMF917550:LMF917553 LWB917550:LWB917553 MFX917550:MFX917553 MPT917550:MPT917553 MZP917550:MZP917553 NJL917550:NJL917553 NTH917550:NTH917553 ODD917550:ODD917553 OMZ917550:OMZ917553 OWV917550:OWV917553 PGR917550:PGR917553 PQN917550:PQN917553 QAJ917550:QAJ917553 QKF917550:QKF917553 QUB917550:QUB917553 RDX917550:RDX917553 RNT917550:RNT917553 RXP917550:RXP917553 SHL917550:SHL917553 SRH917550:SRH917553 TBD917550:TBD917553 TKZ917550:TKZ917553 TUV917550:TUV917553 UER917550:UER917553 UON917550:UON917553 UYJ917550:UYJ917553 VIF917550:VIF917553 VSB917550:VSB917553 WBX917550:WBX917553 WLT917550:WLT917553 WVP917550:WVP917553 H983083:H983086 JD983086:JD983089 SZ983086:SZ983089 ACV983086:ACV983089 AMR983086:AMR983089 AWN983086:AWN983089 BGJ983086:BGJ983089 BQF983086:BQF983089 CAB983086:CAB983089 CJX983086:CJX983089 CTT983086:CTT983089 DDP983086:DDP983089 DNL983086:DNL983089 DXH983086:DXH983089 EHD983086:EHD983089 EQZ983086:EQZ983089 FAV983086:FAV983089 FKR983086:FKR983089 FUN983086:FUN983089 GEJ983086:GEJ983089 GOF983086:GOF983089 GYB983086:GYB983089 HHX983086:HHX983089 HRT983086:HRT983089 IBP983086:IBP983089 ILL983086:ILL983089 IVH983086:IVH983089 JFD983086:JFD983089 JOZ983086:JOZ983089 JYV983086:JYV983089 KIR983086:KIR983089 KSN983086:KSN983089 LCJ983086:LCJ983089 LMF983086:LMF983089 LWB983086:LWB983089 MFX983086:MFX983089 MPT983086:MPT983089 MZP983086:MZP983089 NJL983086:NJL983089 NTH983086:NTH983089 ODD983086:ODD983089 OMZ983086:OMZ983089 OWV983086:OWV983089 PGR983086:PGR983089 PQN983086:PQN983089 QAJ983086:QAJ983089 QKF983086:QKF983089 QUB983086:QUB983089 RDX983086:RDX983089 RNT983086:RNT983089 RXP983086:RXP983089 SHL983086:SHL983089 SRH983086:SRH983089 TBD983086:TBD983089 TKZ983086:TKZ983089 TUV983086:TUV983089 UER983086:UER983089 UON983086:UON983089 UYJ983086:UYJ983089 VIF983086:VIF983089 VSB983086:VSB983089 WBX983086:WBX983089 WLT983086:WLT983089 WVP983086:WVP983089" xr:uid="{091FF687-FC94-42D8-8417-D9463FEE9381}">
      <formula1>$H$66:$H$157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5:F47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80:F65582 JB65583:JB65585 SX65583:SX65585 ACT65583:ACT65585 AMP65583:AMP65585 AWL65583:AWL65585 BGH65583:BGH65585 BQD65583:BQD65585 BZZ65583:BZZ65585 CJV65583:CJV65585 CTR65583:CTR65585 DDN65583:DDN65585 DNJ65583:DNJ65585 DXF65583:DXF65585 EHB65583:EHB65585 EQX65583:EQX65585 FAT65583:FAT65585 FKP65583:FKP65585 FUL65583:FUL65585 GEH65583:GEH65585 GOD65583:GOD65585 GXZ65583:GXZ65585 HHV65583:HHV65585 HRR65583:HRR65585 IBN65583:IBN65585 ILJ65583:ILJ65585 IVF65583:IVF65585 JFB65583:JFB65585 JOX65583:JOX65585 JYT65583:JYT65585 KIP65583:KIP65585 KSL65583:KSL65585 LCH65583:LCH65585 LMD65583:LMD65585 LVZ65583:LVZ65585 MFV65583:MFV65585 MPR65583:MPR65585 MZN65583:MZN65585 NJJ65583:NJJ65585 NTF65583:NTF65585 ODB65583:ODB65585 OMX65583:OMX65585 OWT65583:OWT65585 PGP65583:PGP65585 PQL65583:PQL65585 QAH65583:QAH65585 QKD65583:QKD65585 QTZ65583:QTZ65585 RDV65583:RDV65585 RNR65583:RNR65585 RXN65583:RXN65585 SHJ65583:SHJ65585 SRF65583:SRF65585 TBB65583:TBB65585 TKX65583:TKX65585 TUT65583:TUT65585 UEP65583:UEP65585 UOL65583:UOL65585 UYH65583:UYH65585 VID65583:VID65585 VRZ65583:VRZ65585 WBV65583:WBV65585 WLR65583:WLR65585 WVN65583:WVN65585 F131116:F131118 JB131119:JB131121 SX131119:SX131121 ACT131119:ACT131121 AMP131119:AMP131121 AWL131119:AWL131121 BGH131119:BGH131121 BQD131119:BQD131121 BZZ131119:BZZ131121 CJV131119:CJV131121 CTR131119:CTR131121 DDN131119:DDN131121 DNJ131119:DNJ131121 DXF131119:DXF131121 EHB131119:EHB131121 EQX131119:EQX131121 FAT131119:FAT131121 FKP131119:FKP131121 FUL131119:FUL131121 GEH131119:GEH131121 GOD131119:GOD131121 GXZ131119:GXZ131121 HHV131119:HHV131121 HRR131119:HRR131121 IBN131119:IBN131121 ILJ131119:ILJ131121 IVF131119:IVF131121 JFB131119:JFB131121 JOX131119:JOX131121 JYT131119:JYT131121 KIP131119:KIP131121 KSL131119:KSL131121 LCH131119:LCH131121 LMD131119:LMD131121 LVZ131119:LVZ131121 MFV131119:MFV131121 MPR131119:MPR131121 MZN131119:MZN131121 NJJ131119:NJJ131121 NTF131119:NTF131121 ODB131119:ODB131121 OMX131119:OMX131121 OWT131119:OWT131121 PGP131119:PGP131121 PQL131119:PQL131121 QAH131119:QAH131121 QKD131119:QKD131121 QTZ131119:QTZ131121 RDV131119:RDV131121 RNR131119:RNR131121 RXN131119:RXN131121 SHJ131119:SHJ131121 SRF131119:SRF131121 TBB131119:TBB131121 TKX131119:TKX131121 TUT131119:TUT131121 UEP131119:UEP131121 UOL131119:UOL131121 UYH131119:UYH131121 VID131119:VID131121 VRZ131119:VRZ131121 WBV131119:WBV131121 WLR131119:WLR131121 WVN131119:WVN131121 F196652:F196654 JB196655:JB196657 SX196655:SX196657 ACT196655:ACT196657 AMP196655:AMP196657 AWL196655:AWL196657 BGH196655:BGH196657 BQD196655:BQD196657 BZZ196655:BZZ196657 CJV196655:CJV196657 CTR196655:CTR196657 DDN196655:DDN196657 DNJ196655:DNJ196657 DXF196655:DXF196657 EHB196655:EHB196657 EQX196655:EQX196657 FAT196655:FAT196657 FKP196655:FKP196657 FUL196655:FUL196657 GEH196655:GEH196657 GOD196655:GOD196657 GXZ196655:GXZ196657 HHV196655:HHV196657 HRR196655:HRR196657 IBN196655:IBN196657 ILJ196655:ILJ196657 IVF196655:IVF196657 JFB196655:JFB196657 JOX196655:JOX196657 JYT196655:JYT196657 KIP196655:KIP196657 KSL196655:KSL196657 LCH196655:LCH196657 LMD196655:LMD196657 LVZ196655:LVZ196657 MFV196655:MFV196657 MPR196655:MPR196657 MZN196655:MZN196657 NJJ196655:NJJ196657 NTF196655:NTF196657 ODB196655:ODB196657 OMX196655:OMX196657 OWT196655:OWT196657 PGP196655:PGP196657 PQL196655:PQL196657 QAH196655:QAH196657 QKD196655:QKD196657 QTZ196655:QTZ196657 RDV196655:RDV196657 RNR196655:RNR196657 RXN196655:RXN196657 SHJ196655:SHJ196657 SRF196655:SRF196657 TBB196655:TBB196657 TKX196655:TKX196657 TUT196655:TUT196657 UEP196655:UEP196657 UOL196655:UOL196657 UYH196655:UYH196657 VID196655:VID196657 VRZ196655:VRZ196657 WBV196655:WBV196657 WLR196655:WLR196657 WVN196655:WVN196657 F262188:F262190 JB262191:JB262193 SX262191:SX262193 ACT262191:ACT262193 AMP262191:AMP262193 AWL262191:AWL262193 BGH262191:BGH262193 BQD262191:BQD262193 BZZ262191:BZZ262193 CJV262191:CJV262193 CTR262191:CTR262193 DDN262191:DDN262193 DNJ262191:DNJ262193 DXF262191:DXF262193 EHB262191:EHB262193 EQX262191:EQX262193 FAT262191:FAT262193 FKP262191:FKP262193 FUL262191:FUL262193 GEH262191:GEH262193 GOD262191:GOD262193 GXZ262191:GXZ262193 HHV262191:HHV262193 HRR262191:HRR262193 IBN262191:IBN262193 ILJ262191:ILJ262193 IVF262191:IVF262193 JFB262191:JFB262193 JOX262191:JOX262193 JYT262191:JYT262193 KIP262191:KIP262193 KSL262191:KSL262193 LCH262191:LCH262193 LMD262191:LMD262193 LVZ262191:LVZ262193 MFV262191:MFV262193 MPR262191:MPR262193 MZN262191:MZN262193 NJJ262191:NJJ262193 NTF262191:NTF262193 ODB262191:ODB262193 OMX262191:OMX262193 OWT262191:OWT262193 PGP262191:PGP262193 PQL262191:PQL262193 QAH262191:QAH262193 QKD262191:QKD262193 QTZ262191:QTZ262193 RDV262191:RDV262193 RNR262191:RNR262193 RXN262191:RXN262193 SHJ262191:SHJ262193 SRF262191:SRF262193 TBB262191:TBB262193 TKX262191:TKX262193 TUT262191:TUT262193 UEP262191:UEP262193 UOL262191:UOL262193 UYH262191:UYH262193 VID262191:VID262193 VRZ262191:VRZ262193 WBV262191:WBV262193 WLR262191:WLR262193 WVN262191:WVN262193 F327724:F327726 JB327727:JB327729 SX327727:SX327729 ACT327727:ACT327729 AMP327727:AMP327729 AWL327727:AWL327729 BGH327727:BGH327729 BQD327727:BQD327729 BZZ327727:BZZ327729 CJV327727:CJV327729 CTR327727:CTR327729 DDN327727:DDN327729 DNJ327727:DNJ327729 DXF327727:DXF327729 EHB327727:EHB327729 EQX327727:EQX327729 FAT327727:FAT327729 FKP327727:FKP327729 FUL327727:FUL327729 GEH327727:GEH327729 GOD327727:GOD327729 GXZ327727:GXZ327729 HHV327727:HHV327729 HRR327727:HRR327729 IBN327727:IBN327729 ILJ327727:ILJ327729 IVF327727:IVF327729 JFB327727:JFB327729 JOX327727:JOX327729 JYT327727:JYT327729 KIP327727:KIP327729 KSL327727:KSL327729 LCH327727:LCH327729 LMD327727:LMD327729 LVZ327727:LVZ327729 MFV327727:MFV327729 MPR327727:MPR327729 MZN327727:MZN327729 NJJ327727:NJJ327729 NTF327727:NTF327729 ODB327727:ODB327729 OMX327727:OMX327729 OWT327727:OWT327729 PGP327727:PGP327729 PQL327727:PQL327729 QAH327727:QAH327729 QKD327727:QKD327729 QTZ327727:QTZ327729 RDV327727:RDV327729 RNR327727:RNR327729 RXN327727:RXN327729 SHJ327727:SHJ327729 SRF327727:SRF327729 TBB327727:TBB327729 TKX327727:TKX327729 TUT327727:TUT327729 UEP327727:UEP327729 UOL327727:UOL327729 UYH327727:UYH327729 VID327727:VID327729 VRZ327727:VRZ327729 WBV327727:WBV327729 WLR327727:WLR327729 WVN327727:WVN327729 F393260:F393262 JB393263:JB393265 SX393263:SX393265 ACT393263:ACT393265 AMP393263:AMP393265 AWL393263:AWL393265 BGH393263:BGH393265 BQD393263:BQD393265 BZZ393263:BZZ393265 CJV393263:CJV393265 CTR393263:CTR393265 DDN393263:DDN393265 DNJ393263:DNJ393265 DXF393263:DXF393265 EHB393263:EHB393265 EQX393263:EQX393265 FAT393263:FAT393265 FKP393263:FKP393265 FUL393263:FUL393265 GEH393263:GEH393265 GOD393263:GOD393265 GXZ393263:GXZ393265 HHV393263:HHV393265 HRR393263:HRR393265 IBN393263:IBN393265 ILJ393263:ILJ393265 IVF393263:IVF393265 JFB393263:JFB393265 JOX393263:JOX393265 JYT393263:JYT393265 KIP393263:KIP393265 KSL393263:KSL393265 LCH393263:LCH393265 LMD393263:LMD393265 LVZ393263:LVZ393265 MFV393263:MFV393265 MPR393263:MPR393265 MZN393263:MZN393265 NJJ393263:NJJ393265 NTF393263:NTF393265 ODB393263:ODB393265 OMX393263:OMX393265 OWT393263:OWT393265 PGP393263:PGP393265 PQL393263:PQL393265 QAH393263:QAH393265 QKD393263:QKD393265 QTZ393263:QTZ393265 RDV393263:RDV393265 RNR393263:RNR393265 RXN393263:RXN393265 SHJ393263:SHJ393265 SRF393263:SRF393265 TBB393263:TBB393265 TKX393263:TKX393265 TUT393263:TUT393265 UEP393263:UEP393265 UOL393263:UOL393265 UYH393263:UYH393265 VID393263:VID393265 VRZ393263:VRZ393265 WBV393263:WBV393265 WLR393263:WLR393265 WVN393263:WVN393265 F458796:F458798 JB458799:JB458801 SX458799:SX458801 ACT458799:ACT458801 AMP458799:AMP458801 AWL458799:AWL458801 BGH458799:BGH458801 BQD458799:BQD458801 BZZ458799:BZZ458801 CJV458799:CJV458801 CTR458799:CTR458801 DDN458799:DDN458801 DNJ458799:DNJ458801 DXF458799:DXF458801 EHB458799:EHB458801 EQX458799:EQX458801 FAT458799:FAT458801 FKP458799:FKP458801 FUL458799:FUL458801 GEH458799:GEH458801 GOD458799:GOD458801 GXZ458799:GXZ458801 HHV458799:HHV458801 HRR458799:HRR458801 IBN458799:IBN458801 ILJ458799:ILJ458801 IVF458799:IVF458801 JFB458799:JFB458801 JOX458799:JOX458801 JYT458799:JYT458801 KIP458799:KIP458801 KSL458799:KSL458801 LCH458799:LCH458801 LMD458799:LMD458801 LVZ458799:LVZ458801 MFV458799:MFV458801 MPR458799:MPR458801 MZN458799:MZN458801 NJJ458799:NJJ458801 NTF458799:NTF458801 ODB458799:ODB458801 OMX458799:OMX458801 OWT458799:OWT458801 PGP458799:PGP458801 PQL458799:PQL458801 QAH458799:QAH458801 QKD458799:QKD458801 QTZ458799:QTZ458801 RDV458799:RDV458801 RNR458799:RNR458801 RXN458799:RXN458801 SHJ458799:SHJ458801 SRF458799:SRF458801 TBB458799:TBB458801 TKX458799:TKX458801 TUT458799:TUT458801 UEP458799:UEP458801 UOL458799:UOL458801 UYH458799:UYH458801 VID458799:VID458801 VRZ458799:VRZ458801 WBV458799:WBV458801 WLR458799:WLR458801 WVN458799:WVN458801 F524332:F524334 JB524335:JB524337 SX524335:SX524337 ACT524335:ACT524337 AMP524335:AMP524337 AWL524335:AWL524337 BGH524335:BGH524337 BQD524335:BQD524337 BZZ524335:BZZ524337 CJV524335:CJV524337 CTR524335:CTR524337 DDN524335:DDN524337 DNJ524335:DNJ524337 DXF524335:DXF524337 EHB524335:EHB524337 EQX524335:EQX524337 FAT524335:FAT524337 FKP524335:FKP524337 FUL524335:FUL524337 GEH524335:GEH524337 GOD524335:GOD524337 GXZ524335:GXZ524337 HHV524335:HHV524337 HRR524335:HRR524337 IBN524335:IBN524337 ILJ524335:ILJ524337 IVF524335:IVF524337 JFB524335:JFB524337 JOX524335:JOX524337 JYT524335:JYT524337 KIP524335:KIP524337 KSL524335:KSL524337 LCH524335:LCH524337 LMD524335:LMD524337 LVZ524335:LVZ524337 MFV524335:MFV524337 MPR524335:MPR524337 MZN524335:MZN524337 NJJ524335:NJJ524337 NTF524335:NTF524337 ODB524335:ODB524337 OMX524335:OMX524337 OWT524335:OWT524337 PGP524335:PGP524337 PQL524335:PQL524337 QAH524335:QAH524337 QKD524335:QKD524337 QTZ524335:QTZ524337 RDV524335:RDV524337 RNR524335:RNR524337 RXN524335:RXN524337 SHJ524335:SHJ524337 SRF524335:SRF524337 TBB524335:TBB524337 TKX524335:TKX524337 TUT524335:TUT524337 UEP524335:UEP524337 UOL524335:UOL524337 UYH524335:UYH524337 VID524335:VID524337 VRZ524335:VRZ524337 WBV524335:WBV524337 WLR524335:WLR524337 WVN524335:WVN524337 F589868:F589870 JB589871:JB589873 SX589871:SX589873 ACT589871:ACT589873 AMP589871:AMP589873 AWL589871:AWL589873 BGH589871:BGH589873 BQD589871:BQD589873 BZZ589871:BZZ589873 CJV589871:CJV589873 CTR589871:CTR589873 DDN589871:DDN589873 DNJ589871:DNJ589873 DXF589871:DXF589873 EHB589871:EHB589873 EQX589871:EQX589873 FAT589871:FAT589873 FKP589871:FKP589873 FUL589871:FUL589873 GEH589871:GEH589873 GOD589871:GOD589873 GXZ589871:GXZ589873 HHV589871:HHV589873 HRR589871:HRR589873 IBN589871:IBN589873 ILJ589871:ILJ589873 IVF589871:IVF589873 JFB589871:JFB589873 JOX589871:JOX589873 JYT589871:JYT589873 KIP589871:KIP589873 KSL589871:KSL589873 LCH589871:LCH589873 LMD589871:LMD589873 LVZ589871:LVZ589873 MFV589871:MFV589873 MPR589871:MPR589873 MZN589871:MZN589873 NJJ589871:NJJ589873 NTF589871:NTF589873 ODB589871:ODB589873 OMX589871:OMX589873 OWT589871:OWT589873 PGP589871:PGP589873 PQL589871:PQL589873 QAH589871:QAH589873 QKD589871:QKD589873 QTZ589871:QTZ589873 RDV589871:RDV589873 RNR589871:RNR589873 RXN589871:RXN589873 SHJ589871:SHJ589873 SRF589871:SRF589873 TBB589871:TBB589873 TKX589871:TKX589873 TUT589871:TUT589873 UEP589871:UEP589873 UOL589871:UOL589873 UYH589871:UYH589873 VID589871:VID589873 VRZ589871:VRZ589873 WBV589871:WBV589873 WLR589871:WLR589873 WVN589871:WVN589873 F655404:F655406 JB655407:JB655409 SX655407:SX655409 ACT655407:ACT655409 AMP655407:AMP655409 AWL655407:AWL655409 BGH655407:BGH655409 BQD655407:BQD655409 BZZ655407:BZZ655409 CJV655407:CJV655409 CTR655407:CTR655409 DDN655407:DDN655409 DNJ655407:DNJ655409 DXF655407:DXF655409 EHB655407:EHB655409 EQX655407:EQX655409 FAT655407:FAT655409 FKP655407:FKP655409 FUL655407:FUL655409 GEH655407:GEH655409 GOD655407:GOD655409 GXZ655407:GXZ655409 HHV655407:HHV655409 HRR655407:HRR655409 IBN655407:IBN655409 ILJ655407:ILJ655409 IVF655407:IVF655409 JFB655407:JFB655409 JOX655407:JOX655409 JYT655407:JYT655409 KIP655407:KIP655409 KSL655407:KSL655409 LCH655407:LCH655409 LMD655407:LMD655409 LVZ655407:LVZ655409 MFV655407:MFV655409 MPR655407:MPR655409 MZN655407:MZN655409 NJJ655407:NJJ655409 NTF655407:NTF655409 ODB655407:ODB655409 OMX655407:OMX655409 OWT655407:OWT655409 PGP655407:PGP655409 PQL655407:PQL655409 QAH655407:QAH655409 QKD655407:QKD655409 QTZ655407:QTZ655409 RDV655407:RDV655409 RNR655407:RNR655409 RXN655407:RXN655409 SHJ655407:SHJ655409 SRF655407:SRF655409 TBB655407:TBB655409 TKX655407:TKX655409 TUT655407:TUT655409 UEP655407:UEP655409 UOL655407:UOL655409 UYH655407:UYH655409 VID655407:VID655409 VRZ655407:VRZ655409 WBV655407:WBV655409 WLR655407:WLR655409 WVN655407:WVN655409 F720940:F720942 JB720943:JB720945 SX720943:SX720945 ACT720943:ACT720945 AMP720943:AMP720945 AWL720943:AWL720945 BGH720943:BGH720945 BQD720943:BQD720945 BZZ720943:BZZ720945 CJV720943:CJV720945 CTR720943:CTR720945 DDN720943:DDN720945 DNJ720943:DNJ720945 DXF720943:DXF720945 EHB720943:EHB720945 EQX720943:EQX720945 FAT720943:FAT720945 FKP720943:FKP720945 FUL720943:FUL720945 GEH720943:GEH720945 GOD720943:GOD720945 GXZ720943:GXZ720945 HHV720943:HHV720945 HRR720943:HRR720945 IBN720943:IBN720945 ILJ720943:ILJ720945 IVF720943:IVF720945 JFB720943:JFB720945 JOX720943:JOX720945 JYT720943:JYT720945 KIP720943:KIP720945 KSL720943:KSL720945 LCH720943:LCH720945 LMD720943:LMD720945 LVZ720943:LVZ720945 MFV720943:MFV720945 MPR720943:MPR720945 MZN720943:MZN720945 NJJ720943:NJJ720945 NTF720943:NTF720945 ODB720943:ODB720945 OMX720943:OMX720945 OWT720943:OWT720945 PGP720943:PGP720945 PQL720943:PQL720945 QAH720943:QAH720945 QKD720943:QKD720945 QTZ720943:QTZ720945 RDV720943:RDV720945 RNR720943:RNR720945 RXN720943:RXN720945 SHJ720943:SHJ720945 SRF720943:SRF720945 TBB720943:TBB720945 TKX720943:TKX720945 TUT720943:TUT720945 UEP720943:UEP720945 UOL720943:UOL720945 UYH720943:UYH720945 VID720943:VID720945 VRZ720943:VRZ720945 WBV720943:WBV720945 WLR720943:WLR720945 WVN720943:WVN720945 F786476:F786478 JB786479:JB786481 SX786479:SX786481 ACT786479:ACT786481 AMP786479:AMP786481 AWL786479:AWL786481 BGH786479:BGH786481 BQD786479:BQD786481 BZZ786479:BZZ786481 CJV786479:CJV786481 CTR786479:CTR786481 DDN786479:DDN786481 DNJ786479:DNJ786481 DXF786479:DXF786481 EHB786479:EHB786481 EQX786479:EQX786481 FAT786479:FAT786481 FKP786479:FKP786481 FUL786479:FUL786481 GEH786479:GEH786481 GOD786479:GOD786481 GXZ786479:GXZ786481 HHV786479:HHV786481 HRR786479:HRR786481 IBN786479:IBN786481 ILJ786479:ILJ786481 IVF786479:IVF786481 JFB786479:JFB786481 JOX786479:JOX786481 JYT786479:JYT786481 KIP786479:KIP786481 KSL786479:KSL786481 LCH786479:LCH786481 LMD786479:LMD786481 LVZ786479:LVZ786481 MFV786479:MFV786481 MPR786479:MPR786481 MZN786479:MZN786481 NJJ786479:NJJ786481 NTF786479:NTF786481 ODB786479:ODB786481 OMX786479:OMX786481 OWT786479:OWT786481 PGP786479:PGP786481 PQL786479:PQL786481 QAH786479:QAH786481 QKD786479:QKD786481 QTZ786479:QTZ786481 RDV786479:RDV786481 RNR786479:RNR786481 RXN786479:RXN786481 SHJ786479:SHJ786481 SRF786479:SRF786481 TBB786479:TBB786481 TKX786479:TKX786481 TUT786479:TUT786481 UEP786479:UEP786481 UOL786479:UOL786481 UYH786479:UYH786481 VID786479:VID786481 VRZ786479:VRZ786481 WBV786479:WBV786481 WLR786479:WLR786481 WVN786479:WVN786481 F852012:F852014 JB852015:JB852017 SX852015:SX852017 ACT852015:ACT852017 AMP852015:AMP852017 AWL852015:AWL852017 BGH852015:BGH852017 BQD852015:BQD852017 BZZ852015:BZZ852017 CJV852015:CJV852017 CTR852015:CTR852017 DDN852015:DDN852017 DNJ852015:DNJ852017 DXF852015:DXF852017 EHB852015:EHB852017 EQX852015:EQX852017 FAT852015:FAT852017 FKP852015:FKP852017 FUL852015:FUL852017 GEH852015:GEH852017 GOD852015:GOD852017 GXZ852015:GXZ852017 HHV852015:HHV852017 HRR852015:HRR852017 IBN852015:IBN852017 ILJ852015:ILJ852017 IVF852015:IVF852017 JFB852015:JFB852017 JOX852015:JOX852017 JYT852015:JYT852017 KIP852015:KIP852017 KSL852015:KSL852017 LCH852015:LCH852017 LMD852015:LMD852017 LVZ852015:LVZ852017 MFV852015:MFV852017 MPR852015:MPR852017 MZN852015:MZN852017 NJJ852015:NJJ852017 NTF852015:NTF852017 ODB852015:ODB852017 OMX852015:OMX852017 OWT852015:OWT852017 PGP852015:PGP852017 PQL852015:PQL852017 QAH852015:QAH852017 QKD852015:QKD852017 QTZ852015:QTZ852017 RDV852015:RDV852017 RNR852015:RNR852017 RXN852015:RXN852017 SHJ852015:SHJ852017 SRF852015:SRF852017 TBB852015:TBB852017 TKX852015:TKX852017 TUT852015:TUT852017 UEP852015:UEP852017 UOL852015:UOL852017 UYH852015:UYH852017 VID852015:VID852017 VRZ852015:VRZ852017 WBV852015:WBV852017 WLR852015:WLR852017 WVN852015:WVN852017 F917548:F917550 JB917551:JB917553 SX917551:SX917553 ACT917551:ACT917553 AMP917551:AMP917553 AWL917551:AWL917553 BGH917551:BGH917553 BQD917551:BQD917553 BZZ917551:BZZ917553 CJV917551:CJV917553 CTR917551:CTR917553 DDN917551:DDN917553 DNJ917551:DNJ917553 DXF917551:DXF917553 EHB917551:EHB917553 EQX917551:EQX917553 FAT917551:FAT917553 FKP917551:FKP917553 FUL917551:FUL917553 GEH917551:GEH917553 GOD917551:GOD917553 GXZ917551:GXZ917553 HHV917551:HHV917553 HRR917551:HRR917553 IBN917551:IBN917553 ILJ917551:ILJ917553 IVF917551:IVF917553 JFB917551:JFB917553 JOX917551:JOX917553 JYT917551:JYT917553 KIP917551:KIP917553 KSL917551:KSL917553 LCH917551:LCH917553 LMD917551:LMD917553 LVZ917551:LVZ917553 MFV917551:MFV917553 MPR917551:MPR917553 MZN917551:MZN917553 NJJ917551:NJJ917553 NTF917551:NTF917553 ODB917551:ODB917553 OMX917551:OMX917553 OWT917551:OWT917553 PGP917551:PGP917553 PQL917551:PQL917553 QAH917551:QAH917553 QKD917551:QKD917553 QTZ917551:QTZ917553 RDV917551:RDV917553 RNR917551:RNR917553 RXN917551:RXN917553 SHJ917551:SHJ917553 SRF917551:SRF917553 TBB917551:TBB917553 TKX917551:TKX917553 TUT917551:TUT917553 UEP917551:UEP917553 UOL917551:UOL917553 UYH917551:UYH917553 VID917551:VID917553 VRZ917551:VRZ917553 WBV917551:WBV917553 WLR917551:WLR917553 WVN917551:WVN917553 F983084:F983086 JB983087:JB983089 SX983087:SX983089 ACT983087:ACT983089 AMP983087:AMP983089 AWL983087:AWL983089 BGH983087:BGH983089 BQD983087:BQD983089 BZZ983087:BZZ983089 CJV983087:CJV983089 CTR983087:CTR983089 DDN983087:DDN983089 DNJ983087:DNJ983089 DXF983087:DXF983089 EHB983087:EHB983089 EQX983087:EQX983089 FAT983087:FAT983089 FKP983087:FKP983089 FUL983087:FUL983089 GEH983087:GEH983089 GOD983087:GOD983089 GXZ983087:GXZ983089 HHV983087:HHV983089 HRR983087:HRR983089 IBN983087:IBN983089 ILJ983087:ILJ983089 IVF983087:IVF983089 JFB983087:JFB983089 JOX983087:JOX983089 JYT983087:JYT983089 KIP983087:KIP983089 KSL983087:KSL983089 LCH983087:LCH983089 LMD983087:LMD983089 LVZ983087:LVZ983089 MFV983087:MFV983089 MPR983087:MPR983089 MZN983087:MZN983089 NJJ983087:NJJ983089 NTF983087:NTF983089 ODB983087:ODB983089 OMX983087:OMX983089 OWT983087:OWT983089 PGP983087:PGP983089 PQL983087:PQL983089 QAH983087:QAH983089 QKD983087:QKD983089 QTZ983087:QTZ983089 RDV983087:RDV983089 RNR983087:RNR983089 RXN983087:RXN983089 SHJ983087:SHJ983089 SRF983087:SRF983089 TBB983087:TBB983089 TKX983087:TKX983089 TUT983087:TUT983089 UEP983087:UEP983089 UOL983087:UOL983089 UYH983087:UYH983089 VID983087:VID983089 VRZ983087:VRZ983089 WBV983087:WBV983089 WLR983087:WLR983089 WVN983087:WVN983089" xr:uid="{A7DE3CFD-5314-4E95-8CF5-73A52F4B2568}">
      <formula1>"1, 2, 3"</formula1>
    </dataValidation>
    <dataValidation type="list" errorStyle="warning" allowBlank="1" showInputMessage="1" showErrorMessage="1" errorTitle="FERC ACCOUNT" error="This FERC Account is not included in the drop-down list. Is this the account you want to use?" sqref="D44:E47 IZ47:JA48 SV47:SW48 ACR47:ACS48 AMN47:AMO48 AWJ47:AWK48 BGF47:BGG48 BQB47:BQC48 BZX47:BZY48 CJT47:CJU48 CTP47:CTQ48 DDL47:DDM48 DNH47:DNI48 DXD47:DXE48 EGZ47:EHA48 EQV47:EQW48 FAR47:FAS48 FKN47:FKO48 FUJ47:FUK48 GEF47:GEG48 GOB47:GOC48 GXX47:GXY48 HHT47:HHU48 HRP47:HRQ48 IBL47:IBM48 ILH47:ILI48 IVD47:IVE48 JEZ47:JFA48 JOV47:JOW48 JYR47:JYS48 KIN47:KIO48 KSJ47:KSK48 LCF47:LCG48 LMB47:LMC48 LVX47:LVY48 MFT47:MFU48 MPP47:MPQ48 MZL47:MZM48 NJH47:NJI48 NTD47:NTE48 OCZ47:ODA48 OMV47:OMW48 OWR47:OWS48 PGN47:PGO48 PQJ47:PQK48 QAF47:QAG48 QKB47:QKC48 QTX47:QTY48 RDT47:RDU48 RNP47:RNQ48 RXL47:RXM48 SHH47:SHI48 SRD47:SRE48 TAZ47:TBA48 TKV47:TKW48 TUR47:TUS48 UEN47:UEO48 UOJ47:UOK48 UYF47:UYG48 VIB47:VIC48 VRX47:VRY48 WBT47:WBU48 WLP47:WLQ48 WVL47:WVM48 D65579:E65582 IZ65582:JA65585 SV65582:SW65585 ACR65582:ACS65585 AMN65582:AMO65585 AWJ65582:AWK65585 BGF65582:BGG65585 BQB65582:BQC65585 BZX65582:BZY65585 CJT65582:CJU65585 CTP65582:CTQ65585 DDL65582:DDM65585 DNH65582:DNI65585 DXD65582:DXE65585 EGZ65582:EHA65585 EQV65582:EQW65585 FAR65582:FAS65585 FKN65582:FKO65585 FUJ65582:FUK65585 GEF65582:GEG65585 GOB65582:GOC65585 GXX65582:GXY65585 HHT65582:HHU65585 HRP65582:HRQ65585 IBL65582:IBM65585 ILH65582:ILI65585 IVD65582:IVE65585 JEZ65582:JFA65585 JOV65582:JOW65585 JYR65582:JYS65585 KIN65582:KIO65585 KSJ65582:KSK65585 LCF65582:LCG65585 LMB65582:LMC65585 LVX65582:LVY65585 MFT65582:MFU65585 MPP65582:MPQ65585 MZL65582:MZM65585 NJH65582:NJI65585 NTD65582:NTE65585 OCZ65582:ODA65585 OMV65582:OMW65585 OWR65582:OWS65585 PGN65582:PGO65585 PQJ65582:PQK65585 QAF65582:QAG65585 QKB65582:QKC65585 QTX65582:QTY65585 RDT65582:RDU65585 RNP65582:RNQ65585 RXL65582:RXM65585 SHH65582:SHI65585 SRD65582:SRE65585 TAZ65582:TBA65585 TKV65582:TKW65585 TUR65582:TUS65585 UEN65582:UEO65585 UOJ65582:UOK65585 UYF65582:UYG65585 VIB65582:VIC65585 VRX65582:VRY65585 WBT65582:WBU65585 WLP65582:WLQ65585 WVL65582:WVM65585 D131115:E131118 IZ131118:JA131121 SV131118:SW131121 ACR131118:ACS131121 AMN131118:AMO131121 AWJ131118:AWK131121 BGF131118:BGG131121 BQB131118:BQC131121 BZX131118:BZY131121 CJT131118:CJU131121 CTP131118:CTQ131121 DDL131118:DDM131121 DNH131118:DNI131121 DXD131118:DXE131121 EGZ131118:EHA131121 EQV131118:EQW131121 FAR131118:FAS131121 FKN131118:FKO131121 FUJ131118:FUK131121 GEF131118:GEG131121 GOB131118:GOC131121 GXX131118:GXY131121 HHT131118:HHU131121 HRP131118:HRQ131121 IBL131118:IBM131121 ILH131118:ILI131121 IVD131118:IVE131121 JEZ131118:JFA131121 JOV131118:JOW131121 JYR131118:JYS131121 KIN131118:KIO131121 KSJ131118:KSK131121 LCF131118:LCG131121 LMB131118:LMC131121 LVX131118:LVY131121 MFT131118:MFU131121 MPP131118:MPQ131121 MZL131118:MZM131121 NJH131118:NJI131121 NTD131118:NTE131121 OCZ131118:ODA131121 OMV131118:OMW131121 OWR131118:OWS131121 PGN131118:PGO131121 PQJ131118:PQK131121 QAF131118:QAG131121 QKB131118:QKC131121 QTX131118:QTY131121 RDT131118:RDU131121 RNP131118:RNQ131121 RXL131118:RXM131121 SHH131118:SHI131121 SRD131118:SRE131121 TAZ131118:TBA131121 TKV131118:TKW131121 TUR131118:TUS131121 UEN131118:UEO131121 UOJ131118:UOK131121 UYF131118:UYG131121 VIB131118:VIC131121 VRX131118:VRY131121 WBT131118:WBU131121 WLP131118:WLQ131121 WVL131118:WVM131121 D196651:E196654 IZ196654:JA196657 SV196654:SW196657 ACR196654:ACS196657 AMN196654:AMO196657 AWJ196654:AWK196657 BGF196654:BGG196657 BQB196654:BQC196657 BZX196654:BZY196657 CJT196654:CJU196657 CTP196654:CTQ196657 DDL196654:DDM196657 DNH196654:DNI196657 DXD196654:DXE196657 EGZ196654:EHA196657 EQV196654:EQW196657 FAR196654:FAS196657 FKN196654:FKO196657 FUJ196654:FUK196657 GEF196654:GEG196657 GOB196654:GOC196657 GXX196654:GXY196657 HHT196654:HHU196657 HRP196654:HRQ196657 IBL196654:IBM196657 ILH196654:ILI196657 IVD196654:IVE196657 JEZ196654:JFA196657 JOV196654:JOW196657 JYR196654:JYS196657 KIN196654:KIO196657 KSJ196654:KSK196657 LCF196654:LCG196657 LMB196654:LMC196657 LVX196654:LVY196657 MFT196654:MFU196657 MPP196654:MPQ196657 MZL196654:MZM196657 NJH196654:NJI196657 NTD196654:NTE196657 OCZ196654:ODA196657 OMV196654:OMW196657 OWR196654:OWS196657 PGN196654:PGO196657 PQJ196654:PQK196657 QAF196654:QAG196657 QKB196654:QKC196657 QTX196654:QTY196657 RDT196654:RDU196657 RNP196654:RNQ196657 RXL196654:RXM196657 SHH196654:SHI196657 SRD196654:SRE196657 TAZ196654:TBA196657 TKV196654:TKW196657 TUR196654:TUS196657 UEN196654:UEO196657 UOJ196654:UOK196657 UYF196654:UYG196657 VIB196654:VIC196657 VRX196654:VRY196657 WBT196654:WBU196657 WLP196654:WLQ196657 WVL196654:WVM196657 D262187:E262190 IZ262190:JA262193 SV262190:SW262193 ACR262190:ACS262193 AMN262190:AMO262193 AWJ262190:AWK262193 BGF262190:BGG262193 BQB262190:BQC262193 BZX262190:BZY262193 CJT262190:CJU262193 CTP262190:CTQ262193 DDL262190:DDM262193 DNH262190:DNI262193 DXD262190:DXE262193 EGZ262190:EHA262193 EQV262190:EQW262193 FAR262190:FAS262193 FKN262190:FKO262193 FUJ262190:FUK262193 GEF262190:GEG262193 GOB262190:GOC262193 GXX262190:GXY262193 HHT262190:HHU262193 HRP262190:HRQ262193 IBL262190:IBM262193 ILH262190:ILI262193 IVD262190:IVE262193 JEZ262190:JFA262193 JOV262190:JOW262193 JYR262190:JYS262193 KIN262190:KIO262193 KSJ262190:KSK262193 LCF262190:LCG262193 LMB262190:LMC262193 LVX262190:LVY262193 MFT262190:MFU262193 MPP262190:MPQ262193 MZL262190:MZM262193 NJH262190:NJI262193 NTD262190:NTE262193 OCZ262190:ODA262193 OMV262190:OMW262193 OWR262190:OWS262193 PGN262190:PGO262193 PQJ262190:PQK262193 QAF262190:QAG262193 QKB262190:QKC262193 QTX262190:QTY262193 RDT262190:RDU262193 RNP262190:RNQ262193 RXL262190:RXM262193 SHH262190:SHI262193 SRD262190:SRE262193 TAZ262190:TBA262193 TKV262190:TKW262193 TUR262190:TUS262193 UEN262190:UEO262193 UOJ262190:UOK262193 UYF262190:UYG262193 VIB262190:VIC262193 VRX262190:VRY262193 WBT262190:WBU262193 WLP262190:WLQ262193 WVL262190:WVM262193 D327723:E327726 IZ327726:JA327729 SV327726:SW327729 ACR327726:ACS327729 AMN327726:AMO327729 AWJ327726:AWK327729 BGF327726:BGG327729 BQB327726:BQC327729 BZX327726:BZY327729 CJT327726:CJU327729 CTP327726:CTQ327729 DDL327726:DDM327729 DNH327726:DNI327729 DXD327726:DXE327729 EGZ327726:EHA327729 EQV327726:EQW327729 FAR327726:FAS327729 FKN327726:FKO327729 FUJ327726:FUK327729 GEF327726:GEG327729 GOB327726:GOC327729 GXX327726:GXY327729 HHT327726:HHU327729 HRP327726:HRQ327729 IBL327726:IBM327729 ILH327726:ILI327729 IVD327726:IVE327729 JEZ327726:JFA327729 JOV327726:JOW327729 JYR327726:JYS327729 KIN327726:KIO327729 KSJ327726:KSK327729 LCF327726:LCG327729 LMB327726:LMC327729 LVX327726:LVY327729 MFT327726:MFU327729 MPP327726:MPQ327729 MZL327726:MZM327729 NJH327726:NJI327729 NTD327726:NTE327729 OCZ327726:ODA327729 OMV327726:OMW327729 OWR327726:OWS327729 PGN327726:PGO327729 PQJ327726:PQK327729 QAF327726:QAG327729 QKB327726:QKC327729 QTX327726:QTY327729 RDT327726:RDU327729 RNP327726:RNQ327729 RXL327726:RXM327729 SHH327726:SHI327729 SRD327726:SRE327729 TAZ327726:TBA327729 TKV327726:TKW327729 TUR327726:TUS327729 UEN327726:UEO327729 UOJ327726:UOK327729 UYF327726:UYG327729 VIB327726:VIC327729 VRX327726:VRY327729 WBT327726:WBU327729 WLP327726:WLQ327729 WVL327726:WVM327729 D393259:E393262 IZ393262:JA393265 SV393262:SW393265 ACR393262:ACS393265 AMN393262:AMO393265 AWJ393262:AWK393265 BGF393262:BGG393265 BQB393262:BQC393265 BZX393262:BZY393265 CJT393262:CJU393265 CTP393262:CTQ393265 DDL393262:DDM393265 DNH393262:DNI393265 DXD393262:DXE393265 EGZ393262:EHA393265 EQV393262:EQW393265 FAR393262:FAS393265 FKN393262:FKO393265 FUJ393262:FUK393265 GEF393262:GEG393265 GOB393262:GOC393265 GXX393262:GXY393265 HHT393262:HHU393265 HRP393262:HRQ393265 IBL393262:IBM393265 ILH393262:ILI393265 IVD393262:IVE393265 JEZ393262:JFA393265 JOV393262:JOW393265 JYR393262:JYS393265 KIN393262:KIO393265 KSJ393262:KSK393265 LCF393262:LCG393265 LMB393262:LMC393265 LVX393262:LVY393265 MFT393262:MFU393265 MPP393262:MPQ393265 MZL393262:MZM393265 NJH393262:NJI393265 NTD393262:NTE393265 OCZ393262:ODA393265 OMV393262:OMW393265 OWR393262:OWS393265 PGN393262:PGO393265 PQJ393262:PQK393265 QAF393262:QAG393265 QKB393262:QKC393265 QTX393262:QTY393265 RDT393262:RDU393265 RNP393262:RNQ393265 RXL393262:RXM393265 SHH393262:SHI393265 SRD393262:SRE393265 TAZ393262:TBA393265 TKV393262:TKW393265 TUR393262:TUS393265 UEN393262:UEO393265 UOJ393262:UOK393265 UYF393262:UYG393265 VIB393262:VIC393265 VRX393262:VRY393265 WBT393262:WBU393265 WLP393262:WLQ393265 WVL393262:WVM393265 D458795:E458798 IZ458798:JA458801 SV458798:SW458801 ACR458798:ACS458801 AMN458798:AMO458801 AWJ458798:AWK458801 BGF458798:BGG458801 BQB458798:BQC458801 BZX458798:BZY458801 CJT458798:CJU458801 CTP458798:CTQ458801 DDL458798:DDM458801 DNH458798:DNI458801 DXD458798:DXE458801 EGZ458798:EHA458801 EQV458798:EQW458801 FAR458798:FAS458801 FKN458798:FKO458801 FUJ458798:FUK458801 GEF458798:GEG458801 GOB458798:GOC458801 GXX458798:GXY458801 HHT458798:HHU458801 HRP458798:HRQ458801 IBL458798:IBM458801 ILH458798:ILI458801 IVD458798:IVE458801 JEZ458798:JFA458801 JOV458798:JOW458801 JYR458798:JYS458801 KIN458798:KIO458801 KSJ458798:KSK458801 LCF458798:LCG458801 LMB458798:LMC458801 LVX458798:LVY458801 MFT458798:MFU458801 MPP458798:MPQ458801 MZL458798:MZM458801 NJH458798:NJI458801 NTD458798:NTE458801 OCZ458798:ODA458801 OMV458798:OMW458801 OWR458798:OWS458801 PGN458798:PGO458801 PQJ458798:PQK458801 QAF458798:QAG458801 QKB458798:QKC458801 QTX458798:QTY458801 RDT458798:RDU458801 RNP458798:RNQ458801 RXL458798:RXM458801 SHH458798:SHI458801 SRD458798:SRE458801 TAZ458798:TBA458801 TKV458798:TKW458801 TUR458798:TUS458801 UEN458798:UEO458801 UOJ458798:UOK458801 UYF458798:UYG458801 VIB458798:VIC458801 VRX458798:VRY458801 WBT458798:WBU458801 WLP458798:WLQ458801 WVL458798:WVM458801 D524331:E524334 IZ524334:JA524337 SV524334:SW524337 ACR524334:ACS524337 AMN524334:AMO524337 AWJ524334:AWK524337 BGF524334:BGG524337 BQB524334:BQC524337 BZX524334:BZY524337 CJT524334:CJU524337 CTP524334:CTQ524337 DDL524334:DDM524337 DNH524334:DNI524337 DXD524334:DXE524337 EGZ524334:EHA524337 EQV524334:EQW524337 FAR524334:FAS524337 FKN524334:FKO524337 FUJ524334:FUK524337 GEF524334:GEG524337 GOB524334:GOC524337 GXX524334:GXY524337 HHT524334:HHU524337 HRP524334:HRQ524337 IBL524334:IBM524337 ILH524334:ILI524337 IVD524334:IVE524337 JEZ524334:JFA524337 JOV524334:JOW524337 JYR524334:JYS524337 KIN524334:KIO524337 KSJ524334:KSK524337 LCF524334:LCG524337 LMB524334:LMC524337 LVX524334:LVY524337 MFT524334:MFU524337 MPP524334:MPQ524337 MZL524334:MZM524337 NJH524334:NJI524337 NTD524334:NTE524337 OCZ524334:ODA524337 OMV524334:OMW524337 OWR524334:OWS524337 PGN524334:PGO524337 PQJ524334:PQK524337 QAF524334:QAG524337 QKB524334:QKC524337 QTX524334:QTY524337 RDT524334:RDU524337 RNP524334:RNQ524337 RXL524334:RXM524337 SHH524334:SHI524337 SRD524334:SRE524337 TAZ524334:TBA524337 TKV524334:TKW524337 TUR524334:TUS524337 UEN524334:UEO524337 UOJ524334:UOK524337 UYF524334:UYG524337 VIB524334:VIC524337 VRX524334:VRY524337 WBT524334:WBU524337 WLP524334:WLQ524337 WVL524334:WVM524337 D589867:E589870 IZ589870:JA589873 SV589870:SW589873 ACR589870:ACS589873 AMN589870:AMO589873 AWJ589870:AWK589873 BGF589870:BGG589873 BQB589870:BQC589873 BZX589870:BZY589873 CJT589870:CJU589873 CTP589870:CTQ589873 DDL589870:DDM589873 DNH589870:DNI589873 DXD589870:DXE589873 EGZ589870:EHA589873 EQV589870:EQW589873 FAR589870:FAS589873 FKN589870:FKO589873 FUJ589870:FUK589873 GEF589870:GEG589873 GOB589870:GOC589873 GXX589870:GXY589873 HHT589870:HHU589873 HRP589870:HRQ589873 IBL589870:IBM589873 ILH589870:ILI589873 IVD589870:IVE589873 JEZ589870:JFA589873 JOV589870:JOW589873 JYR589870:JYS589873 KIN589870:KIO589873 KSJ589870:KSK589873 LCF589870:LCG589873 LMB589870:LMC589873 LVX589870:LVY589873 MFT589870:MFU589873 MPP589870:MPQ589873 MZL589870:MZM589873 NJH589870:NJI589873 NTD589870:NTE589873 OCZ589870:ODA589873 OMV589870:OMW589873 OWR589870:OWS589873 PGN589870:PGO589873 PQJ589870:PQK589873 QAF589870:QAG589873 QKB589870:QKC589873 QTX589870:QTY589873 RDT589870:RDU589873 RNP589870:RNQ589873 RXL589870:RXM589873 SHH589870:SHI589873 SRD589870:SRE589873 TAZ589870:TBA589873 TKV589870:TKW589873 TUR589870:TUS589873 UEN589870:UEO589873 UOJ589870:UOK589873 UYF589870:UYG589873 VIB589870:VIC589873 VRX589870:VRY589873 WBT589870:WBU589873 WLP589870:WLQ589873 WVL589870:WVM589873 D655403:E655406 IZ655406:JA655409 SV655406:SW655409 ACR655406:ACS655409 AMN655406:AMO655409 AWJ655406:AWK655409 BGF655406:BGG655409 BQB655406:BQC655409 BZX655406:BZY655409 CJT655406:CJU655409 CTP655406:CTQ655409 DDL655406:DDM655409 DNH655406:DNI655409 DXD655406:DXE655409 EGZ655406:EHA655409 EQV655406:EQW655409 FAR655406:FAS655409 FKN655406:FKO655409 FUJ655406:FUK655409 GEF655406:GEG655409 GOB655406:GOC655409 GXX655406:GXY655409 HHT655406:HHU655409 HRP655406:HRQ655409 IBL655406:IBM655409 ILH655406:ILI655409 IVD655406:IVE655409 JEZ655406:JFA655409 JOV655406:JOW655409 JYR655406:JYS655409 KIN655406:KIO655409 KSJ655406:KSK655409 LCF655406:LCG655409 LMB655406:LMC655409 LVX655406:LVY655409 MFT655406:MFU655409 MPP655406:MPQ655409 MZL655406:MZM655409 NJH655406:NJI655409 NTD655406:NTE655409 OCZ655406:ODA655409 OMV655406:OMW655409 OWR655406:OWS655409 PGN655406:PGO655409 PQJ655406:PQK655409 QAF655406:QAG655409 QKB655406:QKC655409 QTX655406:QTY655409 RDT655406:RDU655409 RNP655406:RNQ655409 RXL655406:RXM655409 SHH655406:SHI655409 SRD655406:SRE655409 TAZ655406:TBA655409 TKV655406:TKW655409 TUR655406:TUS655409 UEN655406:UEO655409 UOJ655406:UOK655409 UYF655406:UYG655409 VIB655406:VIC655409 VRX655406:VRY655409 WBT655406:WBU655409 WLP655406:WLQ655409 WVL655406:WVM655409 D720939:E720942 IZ720942:JA720945 SV720942:SW720945 ACR720942:ACS720945 AMN720942:AMO720945 AWJ720942:AWK720945 BGF720942:BGG720945 BQB720942:BQC720945 BZX720942:BZY720945 CJT720942:CJU720945 CTP720942:CTQ720945 DDL720942:DDM720945 DNH720942:DNI720945 DXD720942:DXE720945 EGZ720942:EHA720945 EQV720942:EQW720945 FAR720942:FAS720945 FKN720942:FKO720945 FUJ720942:FUK720945 GEF720942:GEG720945 GOB720942:GOC720945 GXX720942:GXY720945 HHT720942:HHU720945 HRP720942:HRQ720945 IBL720942:IBM720945 ILH720942:ILI720945 IVD720942:IVE720945 JEZ720942:JFA720945 JOV720942:JOW720945 JYR720942:JYS720945 KIN720942:KIO720945 KSJ720942:KSK720945 LCF720942:LCG720945 LMB720942:LMC720945 LVX720942:LVY720945 MFT720942:MFU720945 MPP720942:MPQ720945 MZL720942:MZM720945 NJH720942:NJI720945 NTD720942:NTE720945 OCZ720942:ODA720945 OMV720942:OMW720945 OWR720942:OWS720945 PGN720942:PGO720945 PQJ720942:PQK720945 QAF720942:QAG720945 QKB720942:QKC720945 QTX720942:QTY720945 RDT720942:RDU720945 RNP720942:RNQ720945 RXL720942:RXM720945 SHH720942:SHI720945 SRD720942:SRE720945 TAZ720942:TBA720945 TKV720942:TKW720945 TUR720942:TUS720945 UEN720942:UEO720945 UOJ720942:UOK720945 UYF720942:UYG720945 VIB720942:VIC720945 VRX720942:VRY720945 WBT720942:WBU720945 WLP720942:WLQ720945 WVL720942:WVM720945 D786475:E786478 IZ786478:JA786481 SV786478:SW786481 ACR786478:ACS786481 AMN786478:AMO786481 AWJ786478:AWK786481 BGF786478:BGG786481 BQB786478:BQC786481 BZX786478:BZY786481 CJT786478:CJU786481 CTP786478:CTQ786481 DDL786478:DDM786481 DNH786478:DNI786481 DXD786478:DXE786481 EGZ786478:EHA786481 EQV786478:EQW786481 FAR786478:FAS786481 FKN786478:FKO786481 FUJ786478:FUK786481 GEF786478:GEG786481 GOB786478:GOC786481 GXX786478:GXY786481 HHT786478:HHU786481 HRP786478:HRQ786481 IBL786478:IBM786481 ILH786478:ILI786481 IVD786478:IVE786481 JEZ786478:JFA786481 JOV786478:JOW786481 JYR786478:JYS786481 KIN786478:KIO786481 KSJ786478:KSK786481 LCF786478:LCG786481 LMB786478:LMC786481 LVX786478:LVY786481 MFT786478:MFU786481 MPP786478:MPQ786481 MZL786478:MZM786481 NJH786478:NJI786481 NTD786478:NTE786481 OCZ786478:ODA786481 OMV786478:OMW786481 OWR786478:OWS786481 PGN786478:PGO786481 PQJ786478:PQK786481 QAF786478:QAG786481 QKB786478:QKC786481 QTX786478:QTY786481 RDT786478:RDU786481 RNP786478:RNQ786481 RXL786478:RXM786481 SHH786478:SHI786481 SRD786478:SRE786481 TAZ786478:TBA786481 TKV786478:TKW786481 TUR786478:TUS786481 UEN786478:UEO786481 UOJ786478:UOK786481 UYF786478:UYG786481 VIB786478:VIC786481 VRX786478:VRY786481 WBT786478:WBU786481 WLP786478:WLQ786481 WVL786478:WVM786481 D852011:E852014 IZ852014:JA852017 SV852014:SW852017 ACR852014:ACS852017 AMN852014:AMO852017 AWJ852014:AWK852017 BGF852014:BGG852017 BQB852014:BQC852017 BZX852014:BZY852017 CJT852014:CJU852017 CTP852014:CTQ852017 DDL852014:DDM852017 DNH852014:DNI852017 DXD852014:DXE852017 EGZ852014:EHA852017 EQV852014:EQW852017 FAR852014:FAS852017 FKN852014:FKO852017 FUJ852014:FUK852017 GEF852014:GEG852017 GOB852014:GOC852017 GXX852014:GXY852017 HHT852014:HHU852017 HRP852014:HRQ852017 IBL852014:IBM852017 ILH852014:ILI852017 IVD852014:IVE852017 JEZ852014:JFA852017 JOV852014:JOW852017 JYR852014:JYS852017 KIN852014:KIO852017 KSJ852014:KSK852017 LCF852014:LCG852017 LMB852014:LMC852017 LVX852014:LVY852017 MFT852014:MFU852017 MPP852014:MPQ852017 MZL852014:MZM852017 NJH852014:NJI852017 NTD852014:NTE852017 OCZ852014:ODA852017 OMV852014:OMW852017 OWR852014:OWS852017 PGN852014:PGO852017 PQJ852014:PQK852017 QAF852014:QAG852017 QKB852014:QKC852017 QTX852014:QTY852017 RDT852014:RDU852017 RNP852014:RNQ852017 RXL852014:RXM852017 SHH852014:SHI852017 SRD852014:SRE852017 TAZ852014:TBA852017 TKV852014:TKW852017 TUR852014:TUS852017 UEN852014:UEO852017 UOJ852014:UOK852017 UYF852014:UYG852017 VIB852014:VIC852017 VRX852014:VRY852017 WBT852014:WBU852017 WLP852014:WLQ852017 WVL852014:WVM852017 D917547:E917550 IZ917550:JA917553 SV917550:SW917553 ACR917550:ACS917553 AMN917550:AMO917553 AWJ917550:AWK917553 BGF917550:BGG917553 BQB917550:BQC917553 BZX917550:BZY917553 CJT917550:CJU917553 CTP917550:CTQ917553 DDL917550:DDM917553 DNH917550:DNI917553 DXD917550:DXE917553 EGZ917550:EHA917553 EQV917550:EQW917553 FAR917550:FAS917553 FKN917550:FKO917553 FUJ917550:FUK917553 GEF917550:GEG917553 GOB917550:GOC917553 GXX917550:GXY917553 HHT917550:HHU917553 HRP917550:HRQ917553 IBL917550:IBM917553 ILH917550:ILI917553 IVD917550:IVE917553 JEZ917550:JFA917553 JOV917550:JOW917553 JYR917550:JYS917553 KIN917550:KIO917553 KSJ917550:KSK917553 LCF917550:LCG917553 LMB917550:LMC917553 LVX917550:LVY917553 MFT917550:MFU917553 MPP917550:MPQ917553 MZL917550:MZM917553 NJH917550:NJI917553 NTD917550:NTE917553 OCZ917550:ODA917553 OMV917550:OMW917553 OWR917550:OWS917553 PGN917550:PGO917553 PQJ917550:PQK917553 QAF917550:QAG917553 QKB917550:QKC917553 QTX917550:QTY917553 RDT917550:RDU917553 RNP917550:RNQ917553 RXL917550:RXM917553 SHH917550:SHI917553 SRD917550:SRE917553 TAZ917550:TBA917553 TKV917550:TKW917553 TUR917550:TUS917553 UEN917550:UEO917553 UOJ917550:UOK917553 UYF917550:UYG917553 VIB917550:VIC917553 VRX917550:VRY917553 WBT917550:WBU917553 WLP917550:WLQ917553 WVL917550:WVM917553 D983083:E983086 IZ983086:JA983089 SV983086:SW983089 ACR983086:ACS983089 AMN983086:AMO983089 AWJ983086:AWK983089 BGF983086:BGG983089 BQB983086:BQC983089 BZX983086:BZY983089 CJT983086:CJU983089 CTP983086:CTQ983089 DDL983086:DDM983089 DNH983086:DNI983089 DXD983086:DXE983089 EGZ983086:EHA983089 EQV983086:EQW983089 FAR983086:FAS983089 FKN983086:FKO983089 FUJ983086:FUK983089 GEF983086:GEG983089 GOB983086:GOC983089 GXX983086:GXY983089 HHT983086:HHU983089 HRP983086:HRQ983089 IBL983086:IBM983089 ILH983086:ILI983089 IVD983086:IVE983089 JEZ983086:JFA983089 JOV983086:JOW983089 JYR983086:JYS983089 KIN983086:KIO983089 KSJ983086:KSK983089 LCF983086:LCG983089 LMB983086:LMC983089 LVX983086:LVY983089 MFT983086:MFU983089 MPP983086:MPQ983089 MZL983086:MZM983089 NJH983086:NJI983089 NTD983086:NTE983089 OCZ983086:ODA983089 OMV983086:OMW983089 OWR983086:OWS983089 PGN983086:PGO983089 PQJ983086:PQK983089 QAF983086:QAG983089 QKB983086:QKC983089 QTX983086:QTY983089 RDT983086:RDU983089 RNP983086:RNQ983089 RXL983086:RXM983089 SHH983086:SHI983089 SRD983086:SRE983089 TAZ983086:TBA983089 TKV983086:TKW983089 TUR983086:TUS983089 UEN983086:UEO983089 UOJ983086:UOK983089 UYF983086:UYG983089 VIB983086:VIC983089 VRX983086:VRY983089 WBT983086:WBU983089 WLP983086:WLQ983089 WVL983086:WVM983089" xr:uid="{91D8EB44-8E8D-42F6-93D8-518B691FCF5B}">
      <formula1>$D$66:$D$400</formula1>
    </dataValidation>
  </dataValidations>
  <pageMargins left="0.75" right="0.25" top="0.5" bottom="0.3" header="0.5" footer="0.5"/>
  <pageSetup scale="91" orientation="portrait" r:id="rId1"/>
  <headerFooter alignWithMargins="0">
    <oddHeader>&amp;R14.3.1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0CB38-52DB-45E0-B8A6-3D483B77CC19}">
  <dimension ref="A1:T171"/>
  <sheetViews>
    <sheetView view="pageBreakPreview" zoomScale="90" zoomScaleNormal="100" zoomScaleSheetLayoutView="90" workbookViewId="0">
      <pane ySplit="7" topLeftCell="A8" activePane="bottomLeft" state="frozen"/>
      <selection activeCell="M55" sqref="M55"/>
      <selection pane="bottomLeft" activeCell="A4" sqref="A4"/>
    </sheetView>
  </sheetViews>
  <sheetFormatPr defaultRowHeight="12.75" x14ac:dyDescent="0.2"/>
  <cols>
    <col min="1" max="1" width="32.42578125" style="23" customWidth="1"/>
    <col min="2" max="3" width="9.140625" style="23"/>
    <col min="4" max="5" width="9.28515625" style="23" hidden="1" customWidth="1"/>
    <col min="6" max="6" width="14.28515625" style="23" hidden="1" customWidth="1"/>
    <col min="7" max="7" width="12.7109375" style="23" hidden="1" customWidth="1"/>
    <col min="8" max="8" width="12.42578125" style="23" hidden="1" customWidth="1"/>
    <col min="9" max="10" width="18.7109375" style="23" customWidth="1"/>
    <col min="11" max="11" width="16.5703125" style="23" customWidth="1"/>
    <col min="12" max="12" width="21.7109375" style="5" customWidth="1"/>
    <col min="13" max="13" width="22.42578125" style="5" customWidth="1"/>
    <col min="14" max="14" width="15.7109375" style="5" customWidth="1"/>
    <col min="15" max="15" width="15.28515625" style="5" bestFit="1" customWidth="1"/>
    <col min="16" max="17" width="9.140625" style="23"/>
    <col min="18" max="18" width="9.28515625" style="23" customWidth="1"/>
    <col min="19" max="19" width="16.28515625" style="23" bestFit="1" customWidth="1"/>
    <col min="20" max="20" width="15.140625" style="23" customWidth="1"/>
    <col min="21" max="254" width="9.140625" style="23"/>
    <col min="255" max="255" width="27.7109375" style="23" customWidth="1"/>
    <col min="256" max="257" width="9.140625" style="23"/>
    <col min="258" max="261" width="0" style="23" hidden="1" customWidth="1"/>
    <col min="262" max="262" width="16.5703125" style="23" customWidth="1"/>
    <col min="263" max="263" width="18.7109375" style="23" customWidth="1"/>
    <col min="264" max="264" width="16.5703125" style="23" customWidth="1"/>
    <col min="265" max="510" width="9.140625" style="23"/>
    <col min="511" max="511" width="27.7109375" style="23" customWidth="1"/>
    <col min="512" max="513" width="9.140625" style="23"/>
    <col min="514" max="517" width="0" style="23" hidden="1" customWidth="1"/>
    <col min="518" max="518" width="16.5703125" style="23" customWidth="1"/>
    <col min="519" max="519" width="18.7109375" style="23" customWidth="1"/>
    <col min="520" max="520" width="16.5703125" style="23" customWidth="1"/>
    <col min="521" max="766" width="9.140625" style="23"/>
    <col min="767" max="767" width="27.7109375" style="23" customWidth="1"/>
    <col min="768" max="769" width="9.140625" style="23"/>
    <col min="770" max="773" width="0" style="23" hidden="1" customWidth="1"/>
    <col min="774" max="774" width="16.5703125" style="23" customWidth="1"/>
    <col min="775" max="775" width="18.7109375" style="23" customWidth="1"/>
    <col min="776" max="776" width="16.5703125" style="23" customWidth="1"/>
    <col min="777" max="1022" width="9.140625" style="23"/>
    <col min="1023" max="1023" width="27.7109375" style="23" customWidth="1"/>
    <col min="1024" max="1025" width="9.140625" style="23"/>
    <col min="1026" max="1029" width="0" style="23" hidden="1" customWidth="1"/>
    <col min="1030" max="1030" width="16.5703125" style="23" customWidth="1"/>
    <col min="1031" max="1031" width="18.7109375" style="23" customWidth="1"/>
    <col min="1032" max="1032" width="16.5703125" style="23" customWidth="1"/>
    <col min="1033" max="1278" width="9.140625" style="23"/>
    <col min="1279" max="1279" width="27.7109375" style="23" customWidth="1"/>
    <col min="1280" max="1281" width="9.140625" style="23"/>
    <col min="1282" max="1285" width="0" style="23" hidden="1" customWidth="1"/>
    <col min="1286" max="1286" width="16.5703125" style="23" customWidth="1"/>
    <col min="1287" max="1287" width="18.7109375" style="23" customWidth="1"/>
    <col min="1288" max="1288" width="16.5703125" style="23" customWidth="1"/>
    <col min="1289" max="1534" width="9.140625" style="23"/>
    <col min="1535" max="1535" width="27.7109375" style="23" customWidth="1"/>
    <col min="1536" max="1537" width="9.140625" style="23"/>
    <col min="1538" max="1541" width="0" style="23" hidden="1" customWidth="1"/>
    <col min="1542" max="1542" width="16.5703125" style="23" customWidth="1"/>
    <col min="1543" max="1543" width="18.7109375" style="23" customWidth="1"/>
    <col min="1544" max="1544" width="16.5703125" style="23" customWidth="1"/>
    <col min="1545" max="1790" width="9.140625" style="23"/>
    <col min="1791" max="1791" width="27.7109375" style="23" customWidth="1"/>
    <col min="1792" max="1793" width="9.140625" style="23"/>
    <col min="1794" max="1797" width="0" style="23" hidden="1" customWidth="1"/>
    <col min="1798" max="1798" width="16.5703125" style="23" customWidth="1"/>
    <col min="1799" max="1799" width="18.7109375" style="23" customWidth="1"/>
    <col min="1800" max="1800" width="16.5703125" style="23" customWidth="1"/>
    <col min="1801" max="2046" width="9.140625" style="23"/>
    <col min="2047" max="2047" width="27.7109375" style="23" customWidth="1"/>
    <col min="2048" max="2049" width="9.140625" style="23"/>
    <col min="2050" max="2053" width="0" style="23" hidden="1" customWidth="1"/>
    <col min="2054" max="2054" width="16.5703125" style="23" customWidth="1"/>
    <col min="2055" max="2055" width="18.7109375" style="23" customWidth="1"/>
    <col min="2056" max="2056" width="16.5703125" style="23" customWidth="1"/>
    <col min="2057" max="2302" width="9.140625" style="23"/>
    <col min="2303" max="2303" width="27.7109375" style="23" customWidth="1"/>
    <col min="2304" max="2305" width="9.140625" style="23"/>
    <col min="2306" max="2309" width="0" style="23" hidden="1" customWidth="1"/>
    <col min="2310" max="2310" width="16.5703125" style="23" customWidth="1"/>
    <col min="2311" max="2311" width="18.7109375" style="23" customWidth="1"/>
    <col min="2312" max="2312" width="16.5703125" style="23" customWidth="1"/>
    <col min="2313" max="2558" width="9.140625" style="23"/>
    <col min="2559" max="2559" width="27.7109375" style="23" customWidth="1"/>
    <col min="2560" max="2561" width="9.140625" style="23"/>
    <col min="2562" max="2565" width="0" style="23" hidden="1" customWidth="1"/>
    <col min="2566" max="2566" width="16.5703125" style="23" customWidth="1"/>
    <col min="2567" max="2567" width="18.7109375" style="23" customWidth="1"/>
    <col min="2568" max="2568" width="16.5703125" style="23" customWidth="1"/>
    <col min="2569" max="2814" width="9.140625" style="23"/>
    <col min="2815" max="2815" width="27.7109375" style="23" customWidth="1"/>
    <col min="2816" max="2817" width="9.140625" style="23"/>
    <col min="2818" max="2821" width="0" style="23" hidden="1" customWidth="1"/>
    <col min="2822" max="2822" width="16.5703125" style="23" customWidth="1"/>
    <col min="2823" max="2823" width="18.7109375" style="23" customWidth="1"/>
    <col min="2824" max="2824" width="16.5703125" style="23" customWidth="1"/>
    <col min="2825" max="3070" width="9.140625" style="23"/>
    <col min="3071" max="3071" width="27.7109375" style="23" customWidth="1"/>
    <col min="3072" max="3073" width="9.140625" style="23"/>
    <col min="3074" max="3077" width="0" style="23" hidden="1" customWidth="1"/>
    <col min="3078" max="3078" width="16.5703125" style="23" customWidth="1"/>
    <col min="3079" max="3079" width="18.7109375" style="23" customWidth="1"/>
    <col min="3080" max="3080" width="16.5703125" style="23" customWidth="1"/>
    <col min="3081" max="3326" width="9.140625" style="23"/>
    <col min="3327" max="3327" width="27.7109375" style="23" customWidth="1"/>
    <col min="3328" max="3329" width="9.140625" style="23"/>
    <col min="3330" max="3333" width="0" style="23" hidden="1" customWidth="1"/>
    <col min="3334" max="3334" width="16.5703125" style="23" customWidth="1"/>
    <col min="3335" max="3335" width="18.7109375" style="23" customWidth="1"/>
    <col min="3336" max="3336" width="16.5703125" style="23" customWidth="1"/>
    <col min="3337" max="3582" width="9.140625" style="23"/>
    <col min="3583" max="3583" width="27.7109375" style="23" customWidth="1"/>
    <col min="3584" max="3585" width="9.140625" style="23"/>
    <col min="3586" max="3589" width="0" style="23" hidden="1" customWidth="1"/>
    <col min="3590" max="3590" width="16.5703125" style="23" customWidth="1"/>
    <col min="3591" max="3591" width="18.7109375" style="23" customWidth="1"/>
    <col min="3592" max="3592" width="16.5703125" style="23" customWidth="1"/>
    <col min="3593" max="3838" width="9.140625" style="23"/>
    <col min="3839" max="3839" width="27.7109375" style="23" customWidth="1"/>
    <col min="3840" max="3841" width="9.140625" style="23"/>
    <col min="3842" max="3845" width="0" style="23" hidden="1" customWidth="1"/>
    <col min="3846" max="3846" width="16.5703125" style="23" customWidth="1"/>
    <col min="3847" max="3847" width="18.7109375" style="23" customWidth="1"/>
    <col min="3848" max="3848" width="16.5703125" style="23" customWidth="1"/>
    <col min="3849" max="4094" width="9.140625" style="23"/>
    <col min="4095" max="4095" width="27.7109375" style="23" customWidth="1"/>
    <col min="4096" max="4097" width="9.140625" style="23"/>
    <col min="4098" max="4101" width="0" style="23" hidden="1" customWidth="1"/>
    <col min="4102" max="4102" width="16.5703125" style="23" customWidth="1"/>
    <col min="4103" max="4103" width="18.7109375" style="23" customWidth="1"/>
    <col min="4104" max="4104" width="16.5703125" style="23" customWidth="1"/>
    <col min="4105" max="4350" width="9.140625" style="23"/>
    <col min="4351" max="4351" width="27.7109375" style="23" customWidth="1"/>
    <col min="4352" max="4353" width="9.140625" style="23"/>
    <col min="4354" max="4357" width="0" style="23" hidden="1" customWidth="1"/>
    <col min="4358" max="4358" width="16.5703125" style="23" customWidth="1"/>
    <col min="4359" max="4359" width="18.7109375" style="23" customWidth="1"/>
    <col min="4360" max="4360" width="16.5703125" style="23" customWidth="1"/>
    <col min="4361" max="4606" width="9.140625" style="23"/>
    <col min="4607" max="4607" width="27.7109375" style="23" customWidth="1"/>
    <col min="4608" max="4609" width="9.140625" style="23"/>
    <col min="4610" max="4613" width="0" style="23" hidden="1" customWidth="1"/>
    <col min="4614" max="4614" width="16.5703125" style="23" customWidth="1"/>
    <col min="4615" max="4615" width="18.7109375" style="23" customWidth="1"/>
    <col min="4616" max="4616" width="16.5703125" style="23" customWidth="1"/>
    <col min="4617" max="4862" width="9.140625" style="23"/>
    <col min="4863" max="4863" width="27.7109375" style="23" customWidth="1"/>
    <col min="4864" max="4865" width="9.140625" style="23"/>
    <col min="4866" max="4869" width="0" style="23" hidden="1" customWidth="1"/>
    <col min="4870" max="4870" width="16.5703125" style="23" customWidth="1"/>
    <col min="4871" max="4871" width="18.7109375" style="23" customWidth="1"/>
    <col min="4872" max="4872" width="16.5703125" style="23" customWidth="1"/>
    <col min="4873" max="5118" width="9.140625" style="23"/>
    <col min="5119" max="5119" width="27.7109375" style="23" customWidth="1"/>
    <col min="5120" max="5121" width="9.140625" style="23"/>
    <col min="5122" max="5125" width="0" style="23" hidden="1" customWidth="1"/>
    <col min="5126" max="5126" width="16.5703125" style="23" customWidth="1"/>
    <col min="5127" max="5127" width="18.7109375" style="23" customWidth="1"/>
    <col min="5128" max="5128" width="16.5703125" style="23" customWidth="1"/>
    <col min="5129" max="5374" width="9.140625" style="23"/>
    <col min="5375" max="5375" width="27.7109375" style="23" customWidth="1"/>
    <col min="5376" max="5377" width="9.140625" style="23"/>
    <col min="5378" max="5381" width="0" style="23" hidden="1" customWidth="1"/>
    <col min="5382" max="5382" width="16.5703125" style="23" customWidth="1"/>
    <col min="5383" max="5383" width="18.7109375" style="23" customWidth="1"/>
    <col min="5384" max="5384" width="16.5703125" style="23" customWidth="1"/>
    <col min="5385" max="5630" width="9.140625" style="23"/>
    <col min="5631" max="5631" width="27.7109375" style="23" customWidth="1"/>
    <col min="5632" max="5633" width="9.140625" style="23"/>
    <col min="5634" max="5637" width="0" style="23" hidden="1" customWidth="1"/>
    <col min="5638" max="5638" width="16.5703125" style="23" customWidth="1"/>
    <col min="5639" max="5639" width="18.7109375" style="23" customWidth="1"/>
    <col min="5640" max="5640" width="16.5703125" style="23" customWidth="1"/>
    <col min="5641" max="5886" width="9.140625" style="23"/>
    <col min="5887" max="5887" width="27.7109375" style="23" customWidth="1"/>
    <col min="5888" max="5889" width="9.140625" style="23"/>
    <col min="5890" max="5893" width="0" style="23" hidden="1" customWidth="1"/>
    <col min="5894" max="5894" width="16.5703125" style="23" customWidth="1"/>
    <col min="5895" max="5895" width="18.7109375" style="23" customWidth="1"/>
    <col min="5896" max="5896" width="16.5703125" style="23" customWidth="1"/>
    <col min="5897" max="6142" width="9.140625" style="23"/>
    <col min="6143" max="6143" width="27.7109375" style="23" customWidth="1"/>
    <col min="6144" max="6145" width="9.140625" style="23"/>
    <col min="6146" max="6149" width="0" style="23" hidden="1" customWidth="1"/>
    <col min="6150" max="6150" width="16.5703125" style="23" customWidth="1"/>
    <col min="6151" max="6151" width="18.7109375" style="23" customWidth="1"/>
    <col min="6152" max="6152" width="16.5703125" style="23" customWidth="1"/>
    <col min="6153" max="6398" width="9.140625" style="23"/>
    <col min="6399" max="6399" width="27.7109375" style="23" customWidth="1"/>
    <col min="6400" max="6401" width="9.140625" style="23"/>
    <col min="6402" max="6405" width="0" style="23" hidden="1" customWidth="1"/>
    <col min="6406" max="6406" width="16.5703125" style="23" customWidth="1"/>
    <col min="6407" max="6407" width="18.7109375" style="23" customWidth="1"/>
    <col min="6408" max="6408" width="16.5703125" style="23" customWidth="1"/>
    <col min="6409" max="6654" width="9.140625" style="23"/>
    <col min="6655" max="6655" width="27.7109375" style="23" customWidth="1"/>
    <col min="6656" max="6657" width="9.140625" style="23"/>
    <col min="6658" max="6661" width="0" style="23" hidden="1" customWidth="1"/>
    <col min="6662" max="6662" width="16.5703125" style="23" customWidth="1"/>
    <col min="6663" max="6663" width="18.7109375" style="23" customWidth="1"/>
    <col min="6664" max="6664" width="16.5703125" style="23" customWidth="1"/>
    <col min="6665" max="6910" width="9.140625" style="23"/>
    <col min="6911" max="6911" width="27.7109375" style="23" customWidth="1"/>
    <col min="6912" max="6913" width="9.140625" style="23"/>
    <col min="6914" max="6917" width="0" style="23" hidden="1" customWidth="1"/>
    <col min="6918" max="6918" width="16.5703125" style="23" customWidth="1"/>
    <col min="6919" max="6919" width="18.7109375" style="23" customWidth="1"/>
    <col min="6920" max="6920" width="16.5703125" style="23" customWidth="1"/>
    <col min="6921" max="7166" width="9.140625" style="23"/>
    <col min="7167" max="7167" width="27.7109375" style="23" customWidth="1"/>
    <col min="7168" max="7169" width="9.140625" style="23"/>
    <col min="7170" max="7173" width="0" style="23" hidden="1" customWidth="1"/>
    <col min="7174" max="7174" width="16.5703125" style="23" customWidth="1"/>
    <col min="7175" max="7175" width="18.7109375" style="23" customWidth="1"/>
    <col min="7176" max="7176" width="16.5703125" style="23" customWidth="1"/>
    <col min="7177" max="7422" width="9.140625" style="23"/>
    <col min="7423" max="7423" width="27.7109375" style="23" customWidth="1"/>
    <col min="7424" max="7425" width="9.140625" style="23"/>
    <col min="7426" max="7429" width="0" style="23" hidden="1" customWidth="1"/>
    <col min="7430" max="7430" width="16.5703125" style="23" customWidth="1"/>
    <col min="7431" max="7431" width="18.7109375" style="23" customWidth="1"/>
    <col min="7432" max="7432" width="16.5703125" style="23" customWidth="1"/>
    <col min="7433" max="7678" width="9.140625" style="23"/>
    <col min="7679" max="7679" width="27.7109375" style="23" customWidth="1"/>
    <col min="7680" max="7681" width="9.140625" style="23"/>
    <col min="7682" max="7685" width="0" style="23" hidden="1" customWidth="1"/>
    <col min="7686" max="7686" width="16.5703125" style="23" customWidth="1"/>
    <col min="7687" max="7687" width="18.7109375" style="23" customWidth="1"/>
    <col min="7688" max="7688" width="16.5703125" style="23" customWidth="1"/>
    <col min="7689" max="7934" width="9.140625" style="23"/>
    <col min="7935" max="7935" width="27.7109375" style="23" customWidth="1"/>
    <col min="7936" max="7937" width="9.140625" style="23"/>
    <col min="7938" max="7941" width="0" style="23" hidden="1" customWidth="1"/>
    <col min="7942" max="7942" width="16.5703125" style="23" customWidth="1"/>
    <col min="7943" max="7943" width="18.7109375" style="23" customWidth="1"/>
    <col min="7944" max="7944" width="16.5703125" style="23" customWidth="1"/>
    <col min="7945" max="8190" width="9.140625" style="23"/>
    <col min="8191" max="8191" width="27.7109375" style="23" customWidth="1"/>
    <col min="8192" max="8193" width="9.140625" style="23"/>
    <col min="8194" max="8197" width="0" style="23" hidden="1" customWidth="1"/>
    <col min="8198" max="8198" width="16.5703125" style="23" customWidth="1"/>
    <col min="8199" max="8199" width="18.7109375" style="23" customWidth="1"/>
    <col min="8200" max="8200" width="16.5703125" style="23" customWidth="1"/>
    <col min="8201" max="8446" width="9.140625" style="23"/>
    <col min="8447" max="8447" width="27.7109375" style="23" customWidth="1"/>
    <col min="8448" max="8449" width="9.140625" style="23"/>
    <col min="8450" max="8453" width="0" style="23" hidden="1" customWidth="1"/>
    <col min="8454" max="8454" width="16.5703125" style="23" customWidth="1"/>
    <col min="8455" max="8455" width="18.7109375" style="23" customWidth="1"/>
    <col min="8456" max="8456" width="16.5703125" style="23" customWidth="1"/>
    <col min="8457" max="8702" width="9.140625" style="23"/>
    <col min="8703" max="8703" width="27.7109375" style="23" customWidth="1"/>
    <col min="8704" max="8705" width="9.140625" style="23"/>
    <col min="8706" max="8709" width="0" style="23" hidden="1" customWidth="1"/>
    <col min="8710" max="8710" width="16.5703125" style="23" customWidth="1"/>
    <col min="8711" max="8711" width="18.7109375" style="23" customWidth="1"/>
    <col min="8712" max="8712" width="16.5703125" style="23" customWidth="1"/>
    <col min="8713" max="8958" width="9.140625" style="23"/>
    <col min="8959" max="8959" width="27.7109375" style="23" customWidth="1"/>
    <col min="8960" max="8961" width="9.140625" style="23"/>
    <col min="8962" max="8965" width="0" style="23" hidden="1" customWidth="1"/>
    <col min="8966" max="8966" width="16.5703125" style="23" customWidth="1"/>
    <col min="8967" max="8967" width="18.7109375" style="23" customWidth="1"/>
    <col min="8968" max="8968" width="16.5703125" style="23" customWidth="1"/>
    <col min="8969" max="9214" width="9.140625" style="23"/>
    <col min="9215" max="9215" width="27.7109375" style="23" customWidth="1"/>
    <col min="9216" max="9217" width="9.140625" style="23"/>
    <col min="9218" max="9221" width="0" style="23" hidden="1" customWidth="1"/>
    <col min="9222" max="9222" width="16.5703125" style="23" customWidth="1"/>
    <col min="9223" max="9223" width="18.7109375" style="23" customWidth="1"/>
    <col min="9224" max="9224" width="16.5703125" style="23" customWidth="1"/>
    <col min="9225" max="9470" width="9.140625" style="23"/>
    <col min="9471" max="9471" width="27.7109375" style="23" customWidth="1"/>
    <col min="9472" max="9473" width="9.140625" style="23"/>
    <col min="9474" max="9477" width="0" style="23" hidden="1" customWidth="1"/>
    <col min="9478" max="9478" width="16.5703125" style="23" customWidth="1"/>
    <col min="9479" max="9479" width="18.7109375" style="23" customWidth="1"/>
    <col min="9480" max="9480" width="16.5703125" style="23" customWidth="1"/>
    <col min="9481" max="9726" width="9.140625" style="23"/>
    <col min="9727" max="9727" width="27.7109375" style="23" customWidth="1"/>
    <col min="9728" max="9729" width="9.140625" style="23"/>
    <col min="9730" max="9733" width="0" style="23" hidden="1" customWidth="1"/>
    <col min="9734" max="9734" width="16.5703125" style="23" customWidth="1"/>
    <col min="9735" max="9735" width="18.7109375" style="23" customWidth="1"/>
    <col min="9736" max="9736" width="16.5703125" style="23" customWidth="1"/>
    <col min="9737" max="9982" width="9.140625" style="23"/>
    <col min="9983" max="9983" width="27.7109375" style="23" customWidth="1"/>
    <col min="9984" max="9985" width="9.140625" style="23"/>
    <col min="9986" max="9989" width="0" style="23" hidden="1" customWidth="1"/>
    <col min="9990" max="9990" width="16.5703125" style="23" customWidth="1"/>
    <col min="9991" max="9991" width="18.7109375" style="23" customWidth="1"/>
    <col min="9992" max="9992" width="16.5703125" style="23" customWidth="1"/>
    <col min="9993" max="10238" width="9.140625" style="23"/>
    <col min="10239" max="10239" width="27.7109375" style="23" customWidth="1"/>
    <col min="10240" max="10241" width="9.140625" style="23"/>
    <col min="10242" max="10245" width="0" style="23" hidden="1" customWidth="1"/>
    <col min="10246" max="10246" width="16.5703125" style="23" customWidth="1"/>
    <col min="10247" max="10247" width="18.7109375" style="23" customWidth="1"/>
    <col min="10248" max="10248" width="16.5703125" style="23" customWidth="1"/>
    <col min="10249" max="10494" width="9.140625" style="23"/>
    <col min="10495" max="10495" width="27.7109375" style="23" customWidth="1"/>
    <col min="10496" max="10497" width="9.140625" style="23"/>
    <col min="10498" max="10501" width="0" style="23" hidden="1" customWidth="1"/>
    <col min="10502" max="10502" width="16.5703125" style="23" customWidth="1"/>
    <col min="10503" max="10503" width="18.7109375" style="23" customWidth="1"/>
    <col min="10504" max="10504" width="16.5703125" style="23" customWidth="1"/>
    <col min="10505" max="10750" width="9.140625" style="23"/>
    <col min="10751" max="10751" width="27.7109375" style="23" customWidth="1"/>
    <col min="10752" max="10753" width="9.140625" style="23"/>
    <col min="10754" max="10757" width="0" style="23" hidden="1" customWidth="1"/>
    <col min="10758" max="10758" width="16.5703125" style="23" customWidth="1"/>
    <col min="10759" max="10759" width="18.7109375" style="23" customWidth="1"/>
    <col min="10760" max="10760" width="16.5703125" style="23" customWidth="1"/>
    <col min="10761" max="11006" width="9.140625" style="23"/>
    <col min="11007" max="11007" width="27.7109375" style="23" customWidth="1"/>
    <col min="11008" max="11009" width="9.140625" style="23"/>
    <col min="11010" max="11013" width="0" style="23" hidden="1" customWidth="1"/>
    <col min="11014" max="11014" width="16.5703125" style="23" customWidth="1"/>
    <col min="11015" max="11015" width="18.7109375" style="23" customWidth="1"/>
    <col min="11016" max="11016" width="16.5703125" style="23" customWidth="1"/>
    <col min="11017" max="11262" width="9.140625" style="23"/>
    <col min="11263" max="11263" width="27.7109375" style="23" customWidth="1"/>
    <col min="11264" max="11265" width="9.140625" style="23"/>
    <col min="11266" max="11269" width="0" style="23" hidden="1" customWidth="1"/>
    <col min="11270" max="11270" width="16.5703125" style="23" customWidth="1"/>
    <col min="11271" max="11271" width="18.7109375" style="23" customWidth="1"/>
    <col min="11272" max="11272" width="16.5703125" style="23" customWidth="1"/>
    <col min="11273" max="11518" width="9.140625" style="23"/>
    <col min="11519" max="11519" width="27.7109375" style="23" customWidth="1"/>
    <col min="11520" max="11521" width="9.140625" style="23"/>
    <col min="11522" max="11525" width="0" style="23" hidden="1" customWidth="1"/>
    <col min="11526" max="11526" width="16.5703125" style="23" customWidth="1"/>
    <col min="11527" max="11527" width="18.7109375" style="23" customWidth="1"/>
    <col min="11528" max="11528" width="16.5703125" style="23" customWidth="1"/>
    <col min="11529" max="11774" width="9.140625" style="23"/>
    <col min="11775" max="11775" width="27.7109375" style="23" customWidth="1"/>
    <col min="11776" max="11777" width="9.140625" style="23"/>
    <col min="11778" max="11781" width="0" style="23" hidden="1" customWidth="1"/>
    <col min="11782" max="11782" width="16.5703125" style="23" customWidth="1"/>
    <col min="11783" max="11783" width="18.7109375" style="23" customWidth="1"/>
    <col min="11784" max="11784" width="16.5703125" style="23" customWidth="1"/>
    <col min="11785" max="12030" width="9.140625" style="23"/>
    <col min="12031" max="12031" width="27.7109375" style="23" customWidth="1"/>
    <col min="12032" max="12033" width="9.140625" style="23"/>
    <col min="12034" max="12037" width="0" style="23" hidden="1" customWidth="1"/>
    <col min="12038" max="12038" width="16.5703125" style="23" customWidth="1"/>
    <col min="12039" max="12039" width="18.7109375" style="23" customWidth="1"/>
    <col min="12040" max="12040" width="16.5703125" style="23" customWidth="1"/>
    <col min="12041" max="12286" width="9.140625" style="23"/>
    <col min="12287" max="12287" width="27.7109375" style="23" customWidth="1"/>
    <col min="12288" max="12289" width="9.140625" style="23"/>
    <col min="12290" max="12293" width="0" style="23" hidden="1" customWidth="1"/>
    <col min="12294" max="12294" width="16.5703125" style="23" customWidth="1"/>
    <col min="12295" max="12295" width="18.7109375" style="23" customWidth="1"/>
    <col min="12296" max="12296" width="16.5703125" style="23" customWidth="1"/>
    <col min="12297" max="12542" width="9.140625" style="23"/>
    <col min="12543" max="12543" width="27.7109375" style="23" customWidth="1"/>
    <col min="12544" max="12545" width="9.140625" style="23"/>
    <col min="12546" max="12549" width="0" style="23" hidden="1" customWidth="1"/>
    <col min="12550" max="12550" width="16.5703125" style="23" customWidth="1"/>
    <col min="12551" max="12551" width="18.7109375" style="23" customWidth="1"/>
    <col min="12552" max="12552" width="16.5703125" style="23" customWidth="1"/>
    <col min="12553" max="12798" width="9.140625" style="23"/>
    <col min="12799" max="12799" width="27.7109375" style="23" customWidth="1"/>
    <col min="12800" max="12801" width="9.140625" style="23"/>
    <col min="12802" max="12805" width="0" style="23" hidden="1" customWidth="1"/>
    <col min="12806" max="12806" width="16.5703125" style="23" customWidth="1"/>
    <col min="12807" max="12807" width="18.7109375" style="23" customWidth="1"/>
    <col min="12808" max="12808" width="16.5703125" style="23" customWidth="1"/>
    <col min="12809" max="13054" width="9.140625" style="23"/>
    <col min="13055" max="13055" width="27.7109375" style="23" customWidth="1"/>
    <col min="13056" max="13057" width="9.140625" style="23"/>
    <col min="13058" max="13061" width="0" style="23" hidden="1" customWidth="1"/>
    <col min="13062" max="13062" width="16.5703125" style="23" customWidth="1"/>
    <col min="13063" max="13063" width="18.7109375" style="23" customWidth="1"/>
    <col min="13064" max="13064" width="16.5703125" style="23" customWidth="1"/>
    <col min="13065" max="13310" width="9.140625" style="23"/>
    <col min="13311" max="13311" width="27.7109375" style="23" customWidth="1"/>
    <col min="13312" max="13313" width="9.140625" style="23"/>
    <col min="13314" max="13317" width="0" style="23" hidden="1" customWidth="1"/>
    <col min="13318" max="13318" width="16.5703125" style="23" customWidth="1"/>
    <col min="13319" max="13319" width="18.7109375" style="23" customWidth="1"/>
    <col min="13320" max="13320" width="16.5703125" style="23" customWidth="1"/>
    <col min="13321" max="13566" width="9.140625" style="23"/>
    <col min="13567" max="13567" width="27.7109375" style="23" customWidth="1"/>
    <col min="13568" max="13569" width="9.140625" style="23"/>
    <col min="13570" max="13573" width="0" style="23" hidden="1" customWidth="1"/>
    <col min="13574" max="13574" width="16.5703125" style="23" customWidth="1"/>
    <col min="13575" max="13575" width="18.7109375" style="23" customWidth="1"/>
    <col min="13576" max="13576" width="16.5703125" style="23" customWidth="1"/>
    <col min="13577" max="13822" width="9.140625" style="23"/>
    <col min="13823" max="13823" width="27.7109375" style="23" customWidth="1"/>
    <col min="13824" max="13825" width="9.140625" style="23"/>
    <col min="13826" max="13829" width="0" style="23" hidden="1" customWidth="1"/>
    <col min="13830" max="13830" width="16.5703125" style="23" customWidth="1"/>
    <col min="13831" max="13831" width="18.7109375" style="23" customWidth="1"/>
    <col min="13832" max="13832" width="16.5703125" style="23" customWidth="1"/>
    <col min="13833" max="14078" width="9.140625" style="23"/>
    <col min="14079" max="14079" width="27.7109375" style="23" customWidth="1"/>
    <col min="14080" max="14081" width="9.140625" style="23"/>
    <col min="14082" max="14085" width="0" style="23" hidden="1" customWidth="1"/>
    <col min="14086" max="14086" width="16.5703125" style="23" customWidth="1"/>
    <col min="14087" max="14087" width="18.7109375" style="23" customWidth="1"/>
    <col min="14088" max="14088" width="16.5703125" style="23" customWidth="1"/>
    <col min="14089" max="14334" width="9.140625" style="23"/>
    <col min="14335" max="14335" width="27.7109375" style="23" customWidth="1"/>
    <col min="14336" max="14337" width="9.140625" style="23"/>
    <col min="14338" max="14341" width="0" style="23" hidden="1" customWidth="1"/>
    <col min="14342" max="14342" width="16.5703125" style="23" customWidth="1"/>
    <col min="14343" max="14343" width="18.7109375" style="23" customWidth="1"/>
    <col min="14344" max="14344" width="16.5703125" style="23" customWidth="1"/>
    <col min="14345" max="14590" width="9.140625" style="23"/>
    <col min="14591" max="14591" width="27.7109375" style="23" customWidth="1"/>
    <col min="14592" max="14593" width="9.140625" style="23"/>
    <col min="14594" max="14597" width="0" style="23" hidden="1" customWidth="1"/>
    <col min="14598" max="14598" width="16.5703125" style="23" customWidth="1"/>
    <col min="14599" max="14599" width="18.7109375" style="23" customWidth="1"/>
    <col min="14600" max="14600" width="16.5703125" style="23" customWidth="1"/>
    <col min="14601" max="14846" width="9.140625" style="23"/>
    <col min="14847" max="14847" width="27.7109375" style="23" customWidth="1"/>
    <col min="14848" max="14849" width="9.140625" style="23"/>
    <col min="14850" max="14853" width="0" style="23" hidden="1" customWidth="1"/>
    <col min="14854" max="14854" width="16.5703125" style="23" customWidth="1"/>
    <col min="14855" max="14855" width="18.7109375" style="23" customWidth="1"/>
    <col min="14856" max="14856" width="16.5703125" style="23" customWidth="1"/>
    <col min="14857" max="15102" width="9.140625" style="23"/>
    <col min="15103" max="15103" width="27.7109375" style="23" customWidth="1"/>
    <col min="15104" max="15105" width="9.140625" style="23"/>
    <col min="15106" max="15109" width="0" style="23" hidden="1" customWidth="1"/>
    <col min="15110" max="15110" width="16.5703125" style="23" customWidth="1"/>
    <col min="15111" max="15111" width="18.7109375" style="23" customWidth="1"/>
    <col min="15112" max="15112" width="16.5703125" style="23" customWidth="1"/>
    <col min="15113" max="15358" width="9.140625" style="23"/>
    <col min="15359" max="15359" width="27.7109375" style="23" customWidth="1"/>
    <col min="15360" max="15361" width="9.140625" style="23"/>
    <col min="15362" max="15365" width="0" style="23" hidden="1" customWidth="1"/>
    <col min="15366" max="15366" width="16.5703125" style="23" customWidth="1"/>
    <col min="15367" max="15367" width="18.7109375" style="23" customWidth="1"/>
    <col min="15368" max="15368" width="16.5703125" style="23" customWidth="1"/>
    <col min="15369" max="15614" width="9.140625" style="23"/>
    <col min="15615" max="15615" width="27.7109375" style="23" customWidth="1"/>
    <col min="15616" max="15617" width="9.140625" style="23"/>
    <col min="15618" max="15621" width="0" style="23" hidden="1" customWidth="1"/>
    <col min="15622" max="15622" width="16.5703125" style="23" customWidth="1"/>
    <col min="15623" max="15623" width="18.7109375" style="23" customWidth="1"/>
    <col min="15624" max="15624" width="16.5703125" style="23" customWidth="1"/>
    <col min="15625" max="15870" width="9.140625" style="23"/>
    <col min="15871" max="15871" width="27.7109375" style="23" customWidth="1"/>
    <col min="15872" max="15873" width="9.140625" style="23"/>
    <col min="15874" max="15877" width="0" style="23" hidden="1" customWidth="1"/>
    <col min="15878" max="15878" width="16.5703125" style="23" customWidth="1"/>
    <col min="15879" max="15879" width="18.7109375" style="23" customWidth="1"/>
    <col min="15880" max="15880" width="16.5703125" style="23" customWidth="1"/>
    <col min="15881" max="16126" width="9.140625" style="23"/>
    <col min="16127" max="16127" width="27.7109375" style="23" customWidth="1"/>
    <col min="16128" max="16129" width="9.140625" style="23"/>
    <col min="16130" max="16133" width="0" style="23" hidden="1" customWidth="1"/>
    <col min="16134" max="16134" width="16.5703125" style="23" customWidth="1"/>
    <col min="16135" max="16135" width="18.7109375" style="23" customWidth="1"/>
    <col min="16136" max="16136" width="16.5703125" style="23" customWidth="1"/>
    <col min="16137" max="16384" width="9.140625" style="23"/>
  </cols>
  <sheetData>
    <row r="1" spans="1:11" s="5" customFormat="1" x14ac:dyDescent="0.2">
      <c r="A1" s="24" t="s">
        <v>119</v>
      </c>
      <c r="B1" s="23"/>
      <c r="C1" s="23"/>
      <c r="D1" s="83"/>
      <c r="E1" s="83"/>
      <c r="F1" s="83"/>
      <c r="G1" s="83"/>
      <c r="H1" s="83"/>
      <c r="I1" s="23"/>
      <c r="J1" s="23"/>
      <c r="K1" s="23"/>
    </row>
    <row r="2" spans="1:11" s="5" customFormat="1" x14ac:dyDescent="0.2">
      <c r="A2" s="14" t="s">
        <v>120</v>
      </c>
      <c r="B2" s="23"/>
      <c r="C2" s="23"/>
      <c r="D2" s="23"/>
      <c r="E2" s="23"/>
      <c r="F2" s="23"/>
      <c r="G2" s="23"/>
      <c r="H2" s="23"/>
      <c r="I2" s="23"/>
      <c r="J2" s="23"/>
      <c r="K2" s="23"/>
    </row>
    <row r="3" spans="1:11" s="5" customFormat="1" x14ac:dyDescent="0.2">
      <c r="A3" s="24" t="s">
        <v>56</v>
      </c>
      <c r="B3" s="23"/>
      <c r="C3" s="23"/>
      <c r="D3" s="23"/>
      <c r="E3" s="23"/>
      <c r="F3" s="23"/>
      <c r="G3" s="23" t="s">
        <v>45</v>
      </c>
      <c r="H3" s="23"/>
      <c r="I3" s="23"/>
      <c r="J3" s="23"/>
      <c r="K3" s="23"/>
    </row>
    <row r="4" spans="1:11" s="5" customFormat="1" x14ac:dyDescent="0.2">
      <c r="A4" s="23"/>
      <c r="B4" s="23"/>
      <c r="C4" s="23"/>
      <c r="D4" s="23"/>
      <c r="E4" s="23"/>
      <c r="F4" s="23"/>
      <c r="G4" s="23"/>
      <c r="H4" s="23"/>
      <c r="I4" s="78"/>
      <c r="J4" s="78"/>
      <c r="K4" s="23"/>
    </row>
    <row r="5" spans="1:11" s="5" customFormat="1" x14ac:dyDescent="0.2">
      <c r="A5" s="24"/>
      <c r="B5" s="24"/>
      <c r="C5" s="24"/>
      <c r="D5" s="24"/>
      <c r="E5" s="24"/>
      <c r="F5" s="24"/>
      <c r="G5" s="24"/>
      <c r="H5" s="24"/>
      <c r="I5" s="79" t="s">
        <v>57</v>
      </c>
      <c r="J5" s="79" t="s">
        <v>57</v>
      </c>
      <c r="K5" s="23"/>
    </row>
    <row r="6" spans="1:11" s="5" customFormat="1" x14ac:dyDescent="0.2">
      <c r="A6" s="23"/>
      <c r="B6" s="23"/>
      <c r="C6" s="23"/>
      <c r="D6" s="23"/>
      <c r="E6" s="23"/>
      <c r="F6" s="23"/>
      <c r="G6" s="23"/>
      <c r="H6" s="23"/>
      <c r="I6" s="79" t="s">
        <v>58</v>
      </c>
      <c r="J6" s="79" t="s">
        <v>58</v>
      </c>
      <c r="K6" s="80"/>
    </row>
    <row r="7" spans="1:11" s="5" customFormat="1" x14ac:dyDescent="0.2">
      <c r="A7" s="91" t="s">
        <v>59</v>
      </c>
      <c r="B7" s="91" t="s">
        <v>60</v>
      </c>
      <c r="C7" s="91" t="s">
        <v>61</v>
      </c>
      <c r="D7" s="91" t="s">
        <v>61</v>
      </c>
      <c r="E7" s="91" t="s">
        <v>3</v>
      </c>
      <c r="F7" s="91" t="s">
        <v>62</v>
      </c>
      <c r="G7" s="91" t="s">
        <v>63</v>
      </c>
      <c r="H7" s="91" t="s">
        <v>64</v>
      </c>
      <c r="I7" s="81">
        <v>45627</v>
      </c>
      <c r="J7" s="81">
        <v>45992</v>
      </c>
      <c r="K7" s="82" t="s">
        <v>136</v>
      </c>
    </row>
    <row r="8" spans="1:11" s="5" customFormat="1" x14ac:dyDescent="0.2">
      <c r="A8" s="23"/>
      <c r="B8" s="23"/>
      <c r="C8" s="23"/>
      <c r="D8" s="23"/>
      <c r="E8" s="23"/>
      <c r="F8" s="23"/>
      <c r="G8" s="23"/>
      <c r="H8" s="23"/>
      <c r="I8" s="83" t="s">
        <v>45</v>
      </c>
      <c r="J8" s="83" t="s">
        <v>45</v>
      </c>
      <c r="K8" s="23"/>
    </row>
    <row r="9" spans="1:11" s="5" customFormat="1" x14ac:dyDescent="0.2">
      <c r="A9" s="24" t="s">
        <v>65</v>
      </c>
      <c r="B9" s="23"/>
      <c r="C9" s="23"/>
      <c r="D9" s="23"/>
      <c r="E9" s="23"/>
      <c r="F9" s="23"/>
      <c r="G9" s="23"/>
      <c r="H9" s="23"/>
      <c r="I9" s="23"/>
      <c r="J9" s="23"/>
      <c r="K9" s="23"/>
    </row>
    <row r="10" spans="1:11" s="5" customFormat="1" x14ac:dyDescent="0.2">
      <c r="A10" s="24"/>
      <c r="B10" s="23"/>
      <c r="C10" s="23"/>
      <c r="D10" s="23"/>
      <c r="E10" s="23"/>
      <c r="F10" s="23"/>
      <c r="G10" s="23"/>
      <c r="H10" s="23"/>
      <c r="I10" s="23"/>
      <c r="J10" s="23"/>
      <c r="K10" s="23"/>
    </row>
    <row r="11" spans="1:11" s="5" customFormat="1" x14ac:dyDescent="0.2">
      <c r="A11" s="24" t="s">
        <v>66</v>
      </c>
      <c r="B11" s="23"/>
      <c r="C11" s="23"/>
      <c r="D11" s="23"/>
      <c r="E11" s="23"/>
      <c r="F11" s="23"/>
      <c r="G11" s="23"/>
      <c r="H11" s="23"/>
      <c r="I11" s="23"/>
      <c r="J11" s="23"/>
      <c r="K11" s="23"/>
    </row>
    <row r="12" spans="1:11" s="5" customFormat="1" x14ac:dyDescent="0.2">
      <c r="A12" s="44" t="s">
        <v>67</v>
      </c>
      <c r="B12" s="23" t="s">
        <v>11</v>
      </c>
      <c r="C12" s="22" t="str">
        <f>D12</f>
        <v>CAGE</v>
      </c>
      <c r="D12" s="23" t="s">
        <v>12</v>
      </c>
      <c r="E12" s="23" t="s">
        <v>68</v>
      </c>
      <c r="F12" s="23" t="s">
        <v>69</v>
      </c>
      <c r="G12" s="23" t="str">
        <f t="shared" ref="G12:G17" si="0">E12&amp;F12&amp;D12</f>
        <v>DSTMPCAGE</v>
      </c>
      <c r="H12" s="23" t="str">
        <f t="shared" ref="H12:H17" si="1">B12&amp;D12</f>
        <v>108SPCAGE</v>
      </c>
      <c r="I12" s="5">
        <v>-3126010553.5948439</v>
      </c>
      <c r="J12" s="5">
        <v>-3350675391.6482215</v>
      </c>
      <c r="K12" s="5">
        <f>J12-I12</f>
        <v>-224664838.05337763</v>
      </c>
    </row>
    <row r="13" spans="1:11" s="5" customFormat="1" x14ac:dyDescent="0.2">
      <c r="A13" s="44" t="s">
        <v>70</v>
      </c>
      <c r="B13" s="23" t="s">
        <v>11</v>
      </c>
      <c r="C13" s="22" t="str">
        <f t="shared" ref="C13:C17" si="2">D13</f>
        <v>CAGW</v>
      </c>
      <c r="D13" s="23" t="s">
        <v>13</v>
      </c>
      <c r="E13" s="23" t="s">
        <v>68</v>
      </c>
      <c r="F13" s="23" t="s">
        <v>69</v>
      </c>
      <c r="G13" s="23" t="str">
        <f t="shared" si="0"/>
        <v>DSTMPCAGW</v>
      </c>
      <c r="H13" s="23" t="str">
        <f t="shared" si="1"/>
        <v>108SPCAGW</v>
      </c>
      <c r="I13" s="5">
        <v>8.3673262537705013E-9</v>
      </c>
      <c r="J13" s="5">
        <v>1.2550989380655752E-8</v>
      </c>
      <c r="K13" s="5">
        <f t="shared" ref="K13:K17" si="3">J13-I13</f>
        <v>4.1836631268852507E-9</v>
      </c>
    </row>
    <row r="14" spans="1:11" s="5" customFormat="1" x14ac:dyDescent="0.2">
      <c r="A14" s="44" t="s">
        <v>71</v>
      </c>
      <c r="B14" s="23" t="s">
        <v>11</v>
      </c>
      <c r="C14" s="22" t="str">
        <f t="shared" si="2"/>
        <v>SG</v>
      </c>
      <c r="D14" s="23" t="s">
        <v>14</v>
      </c>
      <c r="E14" s="23" t="s">
        <v>68</v>
      </c>
      <c r="F14" s="23" t="s">
        <v>69</v>
      </c>
      <c r="G14" s="23" t="str">
        <f t="shared" si="0"/>
        <v>DSTMPSG</v>
      </c>
      <c r="H14" s="23" t="str">
        <f t="shared" si="1"/>
        <v>108SPSG</v>
      </c>
      <c r="I14" s="5">
        <v>-3848522.8603171743</v>
      </c>
      <c r="J14" s="5">
        <v>-5872828.2767960718</v>
      </c>
      <c r="K14" s="5">
        <f t="shared" si="3"/>
        <v>-2024305.4164788974</v>
      </c>
    </row>
    <row r="15" spans="1:11" s="5" customFormat="1" x14ac:dyDescent="0.2">
      <c r="A15" s="44" t="s">
        <v>72</v>
      </c>
      <c r="B15" s="23" t="s">
        <v>11</v>
      </c>
      <c r="C15" s="22" t="s">
        <v>14</v>
      </c>
      <c r="D15" s="23" t="s">
        <v>12</v>
      </c>
      <c r="E15" s="23" t="s">
        <v>68</v>
      </c>
      <c r="F15" s="23" t="s">
        <v>73</v>
      </c>
      <c r="G15" s="23" t="str">
        <f t="shared" si="0"/>
        <v>DSTMPBCAGE</v>
      </c>
      <c r="H15" s="23" t="str">
        <f t="shared" si="1"/>
        <v>108SPCAGE</v>
      </c>
      <c r="I15" s="5">
        <v>-86255049.119988307</v>
      </c>
      <c r="J15" s="5">
        <v>-92460436.48302336</v>
      </c>
      <c r="K15" s="5">
        <f t="shared" si="3"/>
        <v>-6205387.363035053</v>
      </c>
    </row>
    <row r="16" spans="1:11" s="5" customFormat="1" x14ac:dyDescent="0.2">
      <c r="A16" s="44" t="s">
        <v>74</v>
      </c>
      <c r="B16" s="23" t="s">
        <v>11</v>
      </c>
      <c r="C16" s="22" t="s">
        <v>14</v>
      </c>
      <c r="D16" s="23" t="s">
        <v>12</v>
      </c>
      <c r="E16" s="23" t="s">
        <v>68</v>
      </c>
      <c r="F16" s="23" t="s">
        <v>75</v>
      </c>
      <c r="G16" s="23" t="str">
        <f t="shared" si="0"/>
        <v>DSTMPRCAGE</v>
      </c>
      <c r="H16" s="23" t="str">
        <f t="shared" si="1"/>
        <v>108SPCAGE</v>
      </c>
      <c r="I16" s="5">
        <v>-13302877.12838068</v>
      </c>
      <c r="J16" s="5">
        <v>-14167773.227571018</v>
      </c>
      <c r="K16" s="5">
        <f t="shared" si="3"/>
        <v>-864896.09919033758</v>
      </c>
    </row>
    <row r="17" spans="1:20" x14ac:dyDescent="0.2">
      <c r="A17" s="44" t="s">
        <v>76</v>
      </c>
      <c r="B17" s="23" t="s">
        <v>11</v>
      </c>
      <c r="C17" s="22" t="str">
        <f t="shared" si="2"/>
        <v>JBG</v>
      </c>
      <c r="D17" s="23" t="s">
        <v>15</v>
      </c>
      <c r="E17" s="23" t="s">
        <v>68</v>
      </c>
      <c r="F17" s="23" t="s">
        <v>69</v>
      </c>
      <c r="G17" s="23" t="str">
        <f t="shared" si="0"/>
        <v>DSTMPJBG</v>
      </c>
      <c r="H17" s="23" t="str">
        <f t="shared" si="1"/>
        <v>108SPJBG</v>
      </c>
      <c r="I17" s="5">
        <v>1.505790017738241E-8</v>
      </c>
      <c r="J17" s="5">
        <v>2.258685026607363E-8</v>
      </c>
      <c r="K17" s="5">
        <f t="shared" si="3"/>
        <v>7.5289500886912199E-9</v>
      </c>
    </row>
    <row r="18" spans="1:20" x14ac:dyDescent="0.2">
      <c r="A18" s="23" t="s">
        <v>77</v>
      </c>
      <c r="I18" s="27">
        <f>SUBTOTAL(9,I12:I17)</f>
        <v>-3229417002.7035303</v>
      </c>
      <c r="J18" s="27">
        <f>SUBTOTAL(9,J12:J17)</f>
        <v>-3463176429.6356115</v>
      </c>
      <c r="K18" s="27">
        <f>SUBTOTAL(9,K12:K17)</f>
        <v>-233759426.93208191</v>
      </c>
    </row>
    <row r="19" spans="1:20" x14ac:dyDescent="0.2">
      <c r="I19" s="5"/>
      <c r="J19" s="5"/>
      <c r="K19" s="5"/>
    </row>
    <row r="20" spans="1:20" x14ac:dyDescent="0.2">
      <c r="A20" s="24" t="s">
        <v>78</v>
      </c>
      <c r="I20" s="5"/>
      <c r="J20" s="5"/>
      <c r="K20" s="5"/>
    </row>
    <row r="21" spans="1:20" x14ac:dyDescent="0.2">
      <c r="A21" s="107" t="s">
        <v>71</v>
      </c>
      <c r="B21" s="23" t="s">
        <v>17</v>
      </c>
      <c r="C21" s="22" t="str">
        <f t="shared" ref="C21:C23" si="4">D21</f>
        <v>SG-U</v>
      </c>
      <c r="D21" s="23" t="s">
        <v>19</v>
      </c>
      <c r="E21" s="23" t="s">
        <v>68</v>
      </c>
      <c r="F21" s="23" t="s">
        <v>79</v>
      </c>
      <c r="G21" s="23" t="str">
        <f>E21&amp;F21&amp;D21</f>
        <v>DHYDPSG-U</v>
      </c>
      <c r="H21" s="23" t="str">
        <f>B21&amp;D21</f>
        <v>108HPSG-U</v>
      </c>
      <c r="I21" s="5">
        <v>-116326121.22409225</v>
      </c>
      <c r="J21" s="5">
        <v>-125198503.37894692</v>
      </c>
      <c r="K21" s="5">
        <f t="shared" ref="K21:K23" si="5">J21-I21</f>
        <v>-8872382.1548546702</v>
      </c>
    </row>
    <row r="22" spans="1:20" x14ac:dyDescent="0.2">
      <c r="A22" s="107" t="s">
        <v>71</v>
      </c>
      <c r="B22" s="23" t="s">
        <v>17</v>
      </c>
      <c r="C22" s="22" t="str">
        <f t="shared" si="4"/>
        <v>SG-P</v>
      </c>
      <c r="D22" s="23" t="s">
        <v>18</v>
      </c>
      <c r="E22" s="23" t="s">
        <v>68</v>
      </c>
      <c r="F22" s="23" t="s">
        <v>79</v>
      </c>
      <c r="G22" s="23" t="str">
        <f>E22&amp;F22&amp;D22</f>
        <v>DHYDPSG-P</v>
      </c>
      <c r="H22" s="23" t="str">
        <f>B22&amp;D22</f>
        <v>108HPSG-P</v>
      </c>
      <c r="I22" s="5">
        <v>-364181407.20099443</v>
      </c>
      <c r="J22" s="5">
        <v>-382904794.8440032</v>
      </c>
      <c r="K22" s="5">
        <f t="shared" si="5"/>
        <v>-18723387.643008769</v>
      </c>
    </row>
    <row r="23" spans="1:20" x14ac:dyDescent="0.2">
      <c r="A23" s="44" t="s">
        <v>80</v>
      </c>
      <c r="B23" s="23" t="s">
        <v>17</v>
      </c>
      <c r="C23" s="22" t="str">
        <f t="shared" si="4"/>
        <v>SG-P</v>
      </c>
      <c r="D23" s="23" t="s">
        <v>18</v>
      </c>
      <c r="E23" s="23" t="s">
        <v>68</v>
      </c>
      <c r="F23" s="23" t="s">
        <v>81</v>
      </c>
      <c r="G23" s="23" t="str">
        <f>E23&amp;F23&amp;D23</f>
        <v>DHYDPKDSG-P</v>
      </c>
      <c r="H23" s="23" t="str">
        <f>B23&amp;D23</f>
        <v>108HPSG-P</v>
      </c>
      <c r="I23" s="5">
        <v>-94309988.960000023</v>
      </c>
      <c r="J23" s="5">
        <v>-94309988.960000023</v>
      </c>
      <c r="K23" s="5">
        <f t="shared" si="5"/>
        <v>0</v>
      </c>
    </row>
    <row r="24" spans="1:20" x14ac:dyDescent="0.2">
      <c r="A24" s="23" t="s">
        <v>82</v>
      </c>
      <c r="I24" s="27">
        <f>SUBTOTAL(9,I21:I23)</f>
        <v>-574817517.38508666</v>
      </c>
      <c r="J24" s="27">
        <f>SUBTOTAL(9,J21:J23)</f>
        <v>-602413287.18295014</v>
      </c>
      <c r="K24" s="27">
        <f>SUBTOTAL(9,K21:K23)</f>
        <v>-27595769.797863439</v>
      </c>
    </row>
    <row r="25" spans="1:20" x14ac:dyDescent="0.2">
      <c r="I25" s="5"/>
      <c r="J25" s="5"/>
      <c r="K25" s="5"/>
    </row>
    <row r="26" spans="1:20" x14ac:dyDescent="0.2">
      <c r="A26" s="24" t="s">
        <v>83</v>
      </c>
      <c r="I26" s="5"/>
      <c r="J26" s="5"/>
      <c r="K26" s="5"/>
    </row>
    <row r="27" spans="1:20" x14ac:dyDescent="0.2">
      <c r="A27" s="44" t="s">
        <v>67</v>
      </c>
      <c r="B27" s="23" t="s">
        <v>21</v>
      </c>
      <c r="C27" s="22" t="str">
        <f t="shared" ref="C27:C30" si="6">D27</f>
        <v>CAGE</v>
      </c>
      <c r="D27" s="44" t="s">
        <v>12</v>
      </c>
      <c r="E27" s="44" t="s">
        <v>68</v>
      </c>
      <c r="F27" s="44" t="s">
        <v>84</v>
      </c>
      <c r="G27" s="44" t="str">
        <f>E27&amp;F27&amp;D27</f>
        <v>DOTHPCAGE</v>
      </c>
      <c r="H27" s="44" t="str">
        <f>B27&amp;D27</f>
        <v>108OPCAGE</v>
      </c>
      <c r="I27" s="5">
        <v>-381573029.59589934</v>
      </c>
      <c r="J27" s="5">
        <v>-416024421.21612692</v>
      </c>
      <c r="K27" s="5">
        <f t="shared" ref="K27:K30" si="7">J27-I27</f>
        <v>-34451391.620227575</v>
      </c>
      <c r="T27" s="5"/>
    </row>
    <row r="28" spans="1:20" x14ac:dyDescent="0.2">
      <c r="A28" s="44" t="s">
        <v>70</v>
      </c>
      <c r="B28" s="23" t="s">
        <v>21</v>
      </c>
      <c r="C28" s="22" t="str">
        <f t="shared" si="6"/>
        <v>CAGW</v>
      </c>
      <c r="D28" s="44" t="s">
        <v>13</v>
      </c>
      <c r="E28" s="44" t="s">
        <v>68</v>
      </c>
      <c r="F28" s="44" t="s">
        <v>84</v>
      </c>
      <c r="G28" s="44" t="str">
        <f>E28&amp;F28&amp;D28</f>
        <v>DOTHPCAGW</v>
      </c>
      <c r="H28" s="44" t="str">
        <f>B28&amp;D28</f>
        <v>108OPCAGW</v>
      </c>
      <c r="I28" s="5">
        <v>-292728137.93787813</v>
      </c>
      <c r="J28" s="5">
        <v>-312733440.03417784</v>
      </c>
      <c r="K28" s="5">
        <f t="shared" si="7"/>
        <v>-20005302.096299708</v>
      </c>
      <c r="T28" s="5"/>
    </row>
    <row r="29" spans="1:20" x14ac:dyDescent="0.2">
      <c r="A29" s="44" t="s">
        <v>71</v>
      </c>
      <c r="B29" s="23" t="s">
        <v>21</v>
      </c>
      <c r="C29" s="22" t="str">
        <f t="shared" si="6"/>
        <v>SG</v>
      </c>
      <c r="D29" s="44" t="s">
        <v>14</v>
      </c>
      <c r="E29" s="44" t="s">
        <v>68</v>
      </c>
      <c r="F29" s="44" t="s">
        <v>84</v>
      </c>
      <c r="G29" s="44" t="str">
        <f>E29&amp;F29&amp;D29</f>
        <v>DOTHPSG</v>
      </c>
      <c r="H29" s="44" t="str">
        <f>B29&amp;D29</f>
        <v>108OPSG</v>
      </c>
      <c r="I29" s="5">
        <v>-64788.00784452154</v>
      </c>
      <c r="J29" s="5">
        <v>-23533.070940986985</v>
      </c>
      <c r="K29" s="5">
        <f t="shared" si="7"/>
        <v>41254.936903534559</v>
      </c>
      <c r="T29" s="5"/>
    </row>
    <row r="30" spans="1:20" x14ac:dyDescent="0.2">
      <c r="A30" s="107" t="s">
        <v>137</v>
      </c>
      <c r="B30" s="23" t="s">
        <v>21</v>
      </c>
      <c r="C30" s="22" t="str">
        <f t="shared" si="6"/>
        <v>SG-W</v>
      </c>
      <c r="D30" s="44" t="s">
        <v>23</v>
      </c>
      <c r="E30" s="44" t="s">
        <v>68</v>
      </c>
      <c r="F30" s="44" t="s">
        <v>84</v>
      </c>
      <c r="G30" s="44" t="str">
        <f>E30&amp;F30&amp;D30</f>
        <v>DOTHPSG-W</v>
      </c>
      <c r="H30" s="44" t="str">
        <f>B30&amp;D30</f>
        <v>108OPSG-W</v>
      </c>
      <c r="I30" s="5">
        <v>-28467033.017380122</v>
      </c>
      <c r="J30" s="5">
        <v>-175690674.95991668</v>
      </c>
      <c r="K30" s="5">
        <f t="shared" si="7"/>
        <v>-147223641.94253656</v>
      </c>
      <c r="T30" s="5"/>
    </row>
    <row r="31" spans="1:20" x14ac:dyDescent="0.2">
      <c r="A31" s="23" t="s">
        <v>85</v>
      </c>
      <c r="I31" s="27">
        <f>SUBTOTAL(9,I27:I30)</f>
        <v>-702832988.55900216</v>
      </c>
      <c r="J31" s="27">
        <f>SUBTOTAL(9,J27:J30)</f>
        <v>-904472069.28116238</v>
      </c>
      <c r="K31" s="27">
        <f>SUBTOTAL(9,K27:K30)</f>
        <v>-201639080.72216031</v>
      </c>
    </row>
    <row r="32" spans="1:20" x14ac:dyDescent="0.2">
      <c r="I32" s="5"/>
      <c r="J32" s="5"/>
      <c r="K32" s="5"/>
    </row>
    <row r="33" spans="1:11" x14ac:dyDescent="0.2">
      <c r="A33" s="24" t="s">
        <v>86</v>
      </c>
      <c r="I33" s="5"/>
      <c r="J33" s="5"/>
      <c r="K33" s="5"/>
    </row>
    <row r="34" spans="1:11" x14ac:dyDescent="0.2">
      <c r="A34" s="44" t="s">
        <v>67</v>
      </c>
      <c r="B34" s="23" t="s">
        <v>25</v>
      </c>
      <c r="C34" s="22" t="str">
        <f t="shared" ref="C34:C37" si="8">D34</f>
        <v>CAGE</v>
      </c>
      <c r="D34" s="23" t="s">
        <v>12</v>
      </c>
      <c r="E34" s="23" t="s">
        <v>68</v>
      </c>
      <c r="F34" s="23" t="s">
        <v>87</v>
      </c>
      <c r="G34" s="23" t="str">
        <f>E34&amp;F34&amp;D34</f>
        <v>DTRNPCAGE</v>
      </c>
      <c r="H34" s="23" t="str">
        <f>B34&amp;D34</f>
        <v>108TPCAGE</v>
      </c>
      <c r="I34" s="5">
        <v>-53781115.342640601</v>
      </c>
      <c r="J34" s="5">
        <v>-56675036.06396091</v>
      </c>
      <c r="K34" s="5">
        <f t="shared" ref="K34:K37" si="9">J34-I34</f>
        <v>-2893920.7213203087</v>
      </c>
    </row>
    <row r="35" spans="1:11" x14ac:dyDescent="0.2">
      <c r="A35" s="44" t="s">
        <v>70</v>
      </c>
      <c r="B35" s="23" t="s">
        <v>25</v>
      </c>
      <c r="C35" s="22" t="str">
        <f t="shared" si="8"/>
        <v>CAGW</v>
      </c>
      <c r="D35" s="23" t="s">
        <v>13</v>
      </c>
      <c r="E35" s="23" t="s">
        <v>68</v>
      </c>
      <c r="F35" s="23" t="s">
        <v>87</v>
      </c>
      <c r="G35" s="23" t="str">
        <f>E35&amp;F35&amp;D35</f>
        <v>DTRNPCAGW</v>
      </c>
      <c r="H35" s="23" t="str">
        <f>B35&amp;D35</f>
        <v>108TPCAGW</v>
      </c>
      <c r="I35" s="5">
        <v>-4530727.8126415024</v>
      </c>
      <c r="J35" s="5">
        <v>-4822407.8576385034</v>
      </c>
      <c r="K35" s="5">
        <f t="shared" si="9"/>
        <v>-291680.04499700107</v>
      </c>
    </row>
    <row r="36" spans="1:11" x14ac:dyDescent="0.2">
      <c r="A36" s="44" t="s">
        <v>76</v>
      </c>
      <c r="B36" s="23" t="s">
        <v>25</v>
      </c>
      <c r="C36" s="22" t="str">
        <f t="shared" si="8"/>
        <v>JBG</v>
      </c>
      <c r="D36" s="23" t="s">
        <v>15</v>
      </c>
      <c r="E36" s="23" t="s">
        <v>68</v>
      </c>
      <c r="F36" s="23" t="s">
        <v>87</v>
      </c>
      <c r="G36" s="23" t="str">
        <f t="shared" ref="G36:G37" si="10">E36&amp;F36&amp;D36</f>
        <v>DTRNPJBG</v>
      </c>
      <c r="H36" s="23" t="str">
        <f t="shared" ref="H36:H37" si="11">B36&amp;D36</f>
        <v>108TPJBG</v>
      </c>
      <c r="I36" s="5">
        <v>0</v>
      </c>
      <c r="J36" s="5">
        <v>0</v>
      </c>
      <c r="K36" s="5">
        <f t="shared" si="9"/>
        <v>0</v>
      </c>
    </row>
    <row r="37" spans="1:11" x14ac:dyDescent="0.2">
      <c r="A37" s="44" t="s">
        <v>71</v>
      </c>
      <c r="B37" s="23" t="s">
        <v>25</v>
      </c>
      <c r="C37" s="22" t="str">
        <f t="shared" si="8"/>
        <v>SG</v>
      </c>
      <c r="D37" s="23" t="s">
        <v>14</v>
      </c>
      <c r="E37" s="23" t="s">
        <v>68</v>
      </c>
      <c r="F37" s="23" t="s">
        <v>87</v>
      </c>
      <c r="G37" s="23" t="str">
        <f t="shared" si="10"/>
        <v>DTRNPSG</v>
      </c>
      <c r="H37" s="23" t="str">
        <f t="shared" si="11"/>
        <v>108TPSG</v>
      </c>
      <c r="I37" s="5">
        <v>-2251137248.4557533</v>
      </c>
      <c r="J37" s="5">
        <v>-2371085286.7723804</v>
      </c>
      <c r="K37" s="5">
        <f t="shared" si="9"/>
        <v>-119948038.31662703</v>
      </c>
    </row>
    <row r="38" spans="1:11" hidden="1" x14ac:dyDescent="0.2">
      <c r="A38" s="44"/>
      <c r="C38" s="22"/>
      <c r="I38" s="5"/>
      <c r="J38" s="5"/>
      <c r="K38" s="5"/>
    </row>
    <row r="39" spans="1:11" hidden="1" x14ac:dyDescent="0.2">
      <c r="A39" s="44"/>
      <c r="C39" s="22"/>
      <c r="I39" s="5"/>
      <c r="J39" s="5"/>
      <c r="K39" s="5"/>
    </row>
    <row r="40" spans="1:11" hidden="1" x14ac:dyDescent="0.2">
      <c r="A40" s="44"/>
      <c r="C40" s="22"/>
      <c r="I40" s="5"/>
      <c r="J40" s="5"/>
      <c r="K40" s="5"/>
    </row>
    <row r="41" spans="1:11" hidden="1" x14ac:dyDescent="0.2">
      <c r="A41" s="44"/>
      <c r="C41" s="22"/>
      <c r="I41" s="5"/>
      <c r="J41" s="5"/>
      <c r="K41" s="5"/>
    </row>
    <row r="42" spans="1:11" x14ac:dyDescent="0.2">
      <c r="A42" s="23" t="s">
        <v>88</v>
      </c>
      <c r="I42" s="27">
        <f>SUBTOTAL(9,I34:I41)</f>
        <v>-2309449091.6110353</v>
      </c>
      <c r="J42" s="27">
        <f>SUBTOTAL(9,J34:J41)</f>
        <v>-2432582730.6939797</v>
      </c>
      <c r="K42" s="27">
        <f>SUBTOTAL(9,K34:K41)</f>
        <v>-123133639.08294433</v>
      </c>
    </row>
    <row r="43" spans="1:11" x14ac:dyDescent="0.2">
      <c r="I43" s="5"/>
      <c r="J43" s="5"/>
      <c r="K43" s="5"/>
    </row>
    <row r="44" spans="1:11" x14ac:dyDescent="0.2">
      <c r="A44" s="24" t="s">
        <v>89</v>
      </c>
      <c r="I44" s="5"/>
      <c r="J44" s="5"/>
      <c r="K44" s="5"/>
    </row>
    <row r="45" spans="1:11" x14ac:dyDescent="0.2">
      <c r="A45" s="23" t="s">
        <v>90</v>
      </c>
      <c r="B45" s="22">
        <v>108364</v>
      </c>
      <c r="C45" s="22" t="str">
        <f t="shared" ref="C45:C51" si="12">D45</f>
        <v>CA</v>
      </c>
      <c r="D45" s="23" t="s">
        <v>27</v>
      </c>
      <c r="E45" s="23" t="s">
        <v>68</v>
      </c>
      <c r="F45" s="23" t="s">
        <v>91</v>
      </c>
      <c r="G45" s="23" t="str">
        <f t="shared" ref="G45:G51" si="13">E45&amp;F45&amp;D45</f>
        <v>DDSTPCA</v>
      </c>
      <c r="H45" s="23" t="str">
        <f t="shared" ref="H45:H51" si="14">B45&amp;D45</f>
        <v>108364CA</v>
      </c>
      <c r="I45" s="5">
        <v>-168547803.91318157</v>
      </c>
      <c r="J45" s="5">
        <v>-177464835.35844752</v>
      </c>
      <c r="K45" s="5">
        <f t="shared" ref="K45:K51" si="15">J45-I45</f>
        <v>-8917031.4452659488</v>
      </c>
    </row>
    <row r="46" spans="1:11" x14ac:dyDescent="0.2">
      <c r="A46" s="23" t="s">
        <v>92</v>
      </c>
      <c r="B46" s="22">
        <v>108364</v>
      </c>
      <c r="C46" s="22" t="str">
        <f t="shared" si="12"/>
        <v>OR</v>
      </c>
      <c r="D46" s="23" t="s">
        <v>29</v>
      </c>
      <c r="E46" s="23" t="s">
        <v>68</v>
      </c>
      <c r="F46" s="23" t="s">
        <v>91</v>
      </c>
      <c r="G46" s="23" t="str">
        <f t="shared" si="13"/>
        <v>DDSTPOR</v>
      </c>
      <c r="H46" s="23" t="str">
        <f t="shared" si="14"/>
        <v>108364OR</v>
      </c>
      <c r="I46" s="5">
        <v>-1164634698.356359</v>
      </c>
      <c r="J46" s="5">
        <v>-1195401885.428128</v>
      </c>
      <c r="K46" s="5">
        <f t="shared" si="15"/>
        <v>-30767187.071768999</v>
      </c>
    </row>
    <row r="47" spans="1:11" x14ac:dyDescent="0.2">
      <c r="A47" s="23" t="s">
        <v>93</v>
      </c>
      <c r="B47" s="22">
        <v>108364</v>
      </c>
      <c r="C47" s="22" t="str">
        <f t="shared" si="12"/>
        <v>WA</v>
      </c>
      <c r="D47" s="23" t="s">
        <v>31</v>
      </c>
      <c r="E47" s="23" t="s">
        <v>68</v>
      </c>
      <c r="F47" s="23" t="s">
        <v>91</v>
      </c>
      <c r="G47" s="23" t="str">
        <f t="shared" si="13"/>
        <v>DDSTPWA</v>
      </c>
      <c r="H47" s="23" t="str">
        <f t="shared" si="14"/>
        <v>108364WA</v>
      </c>
      <c r="I47" s="5">
        <v>-307459029.15371388</v>
      </c>
      <c r="J47" s="5">
        <v>-319793240.18307108</v>
      </c>
      <c r="K47" s="5">
        <f t="shared" si="15"/>
        <v>-12334211.029357195</v>
      </c>
    </row>
    <row r="48" spans="1:11" x14ac:dyDescent="0.2">
      <c r="A48" s="23" t="s">
        <v>94</v>
      </c>
      <c r="B48" s="22">
        <v>108364</v>
      </c>
      <c r="C48" s="22" t="str">
        <f t="shared" si="12"/>
        <v>WYP</v>
      </c>
      <c r="D48" s="23" t="s">
        <v>32</v>
      </c>
      <c r="E48" s="23" t="s">
        <v>68</v>
      </c>
      <c r="F48" s="23" t="s">
        <v>91</v>
      </c>
      <c r="G48" s="23" t="str">
        <f t="shared" si="13"/>
        <v>DDSTPWYP</v>
      </c>
      <c r="H48" s="23" t="str">
        <f t="shared" si="14"/>
        <v>108364WYP</v>
      </c>
      <c r="I48" s="5">
        <v>-328082505.66922659</v>
      </c>
      <c r="J48" s="5">
        <v>-342370662.64709431</v>
      </c>
      <c r="K48" s="5">
        <f t="shared" si="15"/>
        <v>-14288156.977867723</v>
      </c>
    </row>
    <row r="49" spans="1:11" x14ac:dyDescent="0.2">
      <c r="A49" s="23" t="s">
        <v>95</v>
      </c>
      <c r="B49" s="22">
        <v>108364</v>
      </c>
      <c r="C49" s="22" t="str">
        <f t="shared" si="12"/>
        <v>UT</v>
      </c>
      <c r="D49" s="23" t="s">
        <v>30</v>
      </c>
      <c r="E49" s="23" t="s">
        <v>68</v>
      </c>
      <c r="F49" s="23" t="s">
        <v>91</v>
      </c>
      <c r="G49" s="23" t="str">
        <f t="shared" si="13"/>
        <v>DDSTPUT</v>
      </c>
      <c r="H49" s="23" t="str">
        <f t="shared" si="14"/>
        <v>108364UT</v>
      </c>
      <c r="I49" s="5">
        <v>-1241524739.3600399</v>
      </c>
      <c r="J49" s="5">
        <v>-1317942156.721184</v>
      </c>
      <c r="K49" s="5">
        <f t="shared" si="15"/>
        <v>-76417417.361144066</v>
      </c>
    </row>
    <row r="50" spans="1:11" x14ac:dyDescent="0.2">
      <c r="A50" s="23" t="s">
        <v>96</v>
      </c>
      <c r="B50" s="22">
        <v>108364</v>
      </c>
      <c r="C50" s="22" t="str">
        <f t="shared" si="12"/>
        <v>ID</v>
      </c>
      <c r="D50" s="23" t="s">
        <v>28</v>
      </c>
      <c r="E50" s="23" t="s">
        <v>68</v>
      </c>
      <c r="F50" s="23" t="s">
        <v>91</v>
      </c>
      <c r="G50" s="23" t="str">
        <f t="shared" si="13"/>
        <v>DDSTPID</v>
      </c>
      <c r="H50" s="23" t="str">
        <f t="shared" si="14"/>
        <v>108364ID</v>
      </c>
      <c r="I50" s="5">
        <v>-174378185.25655422</v>
      </c>
      <c r="J50" s="5">
        <v>-182869607.45084551</v>
      </c>
      <c r="K50" s="5">
        <f t="shared" si="15"/>
        <v>-8491422.1942912936</v>
      </c>
    </row>
    <row r="51" spans="1:11" x14ac:dyDescent="0.2">
      <c r="A51" s="23" t="s">
        <v>97</v>
      </c>
      <c r="B51" s="22">
        <v>108364</v>
      </c>
      <c r="C51" s="22" t="str">
        <f t="shared" si="12"/>
        <v>WYU</v>
      </c>
      <c r="D51" s="23" t="s">
        <v>38</v>
      </c>
      <c r="E51" s="23" t="s">
        <v>68</v>
      </c>
      <c r="F51" s="23" t="s">
        <v>91</v>
      </c>
      <c r="G51" s="23" t="str">
        <f t="shared" si="13"/>
        <v>DDSTPWYU</v>
      </c>
      <c r="H51" s="23" t="str">
        <f t="shared" si="14"/>
        <v>108364WYU</v>
      </c>
      <c r="I51" s="5">
        <v>-71883886.566199943</v>
      </c>
      <c r="J51" s="5">
        <v>-75512001.66479668</v>
      </c>
      <c r="K51" s="5">
        <f t="shared" si="15"/>
        <v>-3628115.0985967368</v>
      </c>
    </row>
    <row r="52" spans="1:11" x14ac:dyDescent="0.2">
      <c r="A52" s="23" t="s">
        <v>98</v>
      </c>
      <c r="I52" s="27">
        <f>SUBTOTAL(9,I45:I51)</f>
        <v>-3456510848.2752752</v>
      </c>
      <c r="J52" s="27">
        <f>SUBTOTAL(9,J45:J51)</f>
        <v>-3611354389.4535675</v>
      </c>
      <c r="K52" s="27">
        <f>SUBTOTAL(9,K45:K51)</f>
        <v>-154843541.17829198</v>
      </c>
    </row>
    <row r="53" spans="1:11" x14ac:dyDescent="0.2">
      <c r="I53" s="5"/>
      <c r="J53" s="5"/>
      <c r="K53" s="5"/>
    </row>
    <row r="54" spans="1:11" x14ac:dyDescent="0.2">
      <c r="A54" s="24" t="s">
        <v>99</v>
      </c>
      <c r="I54" s="5"/>
      <c r="J54" s="5"/>
      <c r="K54" s="5"/>
    </row>
    <row r="55" spans="1:11" x14ac:dyDescent="0.2">
      <c r="A55" s="23" t="s">
        <v>90</v>
      </c>
      <c r="B55" s="23" t="s">
        <v>37</v>
      </c>
      <c r="C55" s="22" t="str">
        <f t="shared" ref="C55:C80" si="16">D55</f>
        <v>CA</v>
      </c>
      <c r="D55" s="23" t="s">
        <v>27</v>
      </c>
      <c r="E55" s="23" t="s">
        <v>68</v>
      </c>
      <c r="F55" s="23" t="s">
        <v>100</v>
      </c>
      <c r="G55" s="23" t="str">
        <f t="shared" ref="G55:G80" si="17">E55&amp;F55&amp;D55</f>
        <v>DGNLPCA</v>
      </c>
      <c r="H55" s="23" t="str">
        <f t="shared" ref="H55:H80" si="18">B55&amp;D55</f>
        <v>108GPCA</v>
      </c>
      <c r="I55" s="5">
        <v>-7940820.7948302031</v>
      </c>
      <c r="J55" s="5">
        <v>-8308724.3279910916</v>
      </c>
      <c r="K55" s="5">
        <f t="shared" ref="K55:K80" si="19">J55-I55</f>
        <v>-367903.53316088859</v>
      </c>
    </row>
    <row r="56" spans="1:11" x14ac:dyDescent="0.2">
      <c r="A56" s="23" t="s">
        <v>92</v>
      </c>
      <c r="B56" s="23" t="s">
        <v>37</v>
      </c>
      <c r="C56" s="22" t="str">
        <f t="shared" si="16"/>
        <v>OR</v>
      </c>
      <c r="D56" s="23" t="s">
        <v>29</v>
      </c>
      <c r="E56" s="23" t="s">
        <v>68</v>
      </c>
      <c r="F56" s="23" t="s">
        <v>100</v>
      </c>
      <c r="G56" s="23" t="str">
        <f t="shared" si="17"/>
        <v>DGNLPOR</v>
      </c>
      <c r="H56" s="23" t="str">
        <f t="shared" si="18"/>
        <v>108GPOR</v>
      </c>
      <c r="I56" s="5">
        <v>-92370050.486899748</v>
      </c>
      <c r="J56" s="5">
        <v>-95569468.119457364</v>
      </c>
      <c r="K56" s="5">
        <f t="shared" si="19"/>
        <v>-3199417.6325576156</v>
      </c>
    </row>
    <row r="57" spans="1:11" x14ac:dyDescent="0.2">
      <c r="A57" s="23" t="s">
        <v>93</v>
      </c>
      <c r="B57" s="23" t="s">
        <v>37</v>
      </c>
      <c r="C57" s="22" t="str">
        <f t="shared" si="16"/>
        <v>WA</v>
      </c>
      <c r="D57" s="23" t="s">
        <v>31</v>
      </c>
      <c r="E57" s="23" t="s">
        <v>68</v>
      </c>
      <c r="F57" s="23" t="s">
        <v>100</v>
      </c>
      <c r="G57" s="23" t="str">
        <f t="shared" si="17"/>
        <v>DGNLPWA</v>
      </c>
      <c r="H57" s="23" t="str">
        <f t="shared" si="18"/>
        <v>108GPWA</v>
      </c>
      <c r="I57" s="5">
        <v>-27158521.971492723</v>
      </c>
      <c r="J57" s="5">
        <v>-27984078.493161891</v>
      </c>
      <c r="K57" s="5">
        <f t="shared" si="19"/>
        <v>-825556.52166916803</v>
      </c>
    </row>
    <row r="58" spans="1:11" x14ac:dyDescent="0.2">
      <c r="A58" s="23" t="s">
        <v>94</v>
      </c>
      <c r="B58" s="23" t="s">
        <v>37</v>
      </c>
      <c r="C58" s="22" t="str">
        <f t="shared" si="16"/>
        <v>WYP</v>
      </c>
      <c r="D58" s="23" t="s">
        <v>32</v>
      </c>
      <c r="E58" s="23" t="s">
        <v>68</v>
      </c>
      <c r="F58" s="23" t="s">
        <v>100</v>
      </c>
      <c r="G58" s="23" t="str">
        <f t="shared" si="17"/>
        <v>DGNLPWYP</v>
      </c>
      <c r="H58" s="23" t="str">
        <f t="shared" si="18"/>
        <v>108GPWYP</v>
      </c>
      <c r="I58" s="5">
        <v>-35726199.254599772</v>
      </c>
      <c r="J58" s="5">
        <v>-38646652.573352344</v>
      </c>
      <c r="K58" s="5">
        <f t="shared" si="19"/>
        <v>-2920453.3187525719</v>
      </c>
    </row>
    <row r="59" spans="1:11" x14ac:dyDescent="0.2">
      <c r="A59" s="23" t="s">
        <v>95</v>
      </c>
      <c r="B59" s="23" t="s">
        <v>37</v>
      </c>
      <c r="C59" s="22" t="str">
        <f t="shared" si="16"/>
        <v>UT</v>
      </c>
      <c r="D59" s="23" t="s">
        <v>30</v>
      </c>
      <c r="E59" s="23" t="s">
        <v>68</v>
      </c>
      <c r="F59" s="23" t="s">
        <v>100</v>
      </c>
      <c r="G59" s="23" t="str">
        <f t="shared" si="17"/>
        <v>DGNLPUT</v>
      </c>
      <c r="H59" s="23" t="str">
        <f t="shared" si="18"/>
        <v>108GPUT</v>
      </c>
      <c r="I59" s="5">
        <v>-119195187.92652471</v>
      </c>
      <c r="J59" s="5">
        <v>-127200743.89690399</v>
      </c>
      <c r="K59" s="5">
        <f t="shared" si="19"/>
        <v>-8005555.9703792781</v>
      </c>
    </row>
    <row r="60" spans="1:11" x14ac:dyDescent="0.2">
      <c r="A60" s="23" t="s">
        <v>96</v>
      </c>
      <c r="B60" s="23" t="s">
        <v>37</v>
      </c>
      <c r="C60" s="22" t="str">
        <f t="shared" si="16"/>
        <v>ID</v>
      </c>
      <c r="D60" s="23" t="s">
        <v>28</v>
      </c>
      <c r="E60" s="23" t="s">
        <v>68</v>
      </c>
      <c r="F60" s="23" t="s">
        <v>100</v>
      </c>
      <c r="G60" s="23" t="str">
        <f t="shared" si="17"/>
        <v>DGNLPID</v>
      </c>
      <c r="H60" s="23" t="str">
        <f t="shared" si="18"/>
        <v>108GPID</v>
      </c>
      <c r="I60" s="5">
        <v>-26165917.869142655</v>
      </c>
      <c r="J60" s="5">
        <v>-28157491.425640475</v>
      </c>
      <c r="K60" s="5">
        <f t="shared" si="19"/>
        <v>-1991573.5564978197</v>
      </c>
    </row>
    <row r="61" spans="1:11" x14ac:dyDescent="0.2">
      <c r="A61" s="23" t="s">
        <v>97</v>
      </c>
      <c r="B61" s="23" t="s">
        <v>37</v>
      </c>
      <c r="C61" s="22" t="str">
        <f t="shared" si="16"/>
        <v>WYU</v>
      </c>
      <c r="D61" s="23" t="s">
        <v>38</v>
      </c>
      <c r="E61" s="23" t="s">
        <v>68</v>
      </c>
      <c r="F61" s="23" t="s">
        <v>100</v>
      </c>
      <c r="G61" s="23" t="str">
        <f t="shared" si="17"/>
        <v>DGNLPWYU</v>
      </c>
      <c r="H61" s="23" t="str">
        <f t="shared" si="18"/>
        <v>108GPWYU</v>
      </c>
      <c r="I61" s="5">
        <v>-8302738.1467446731</v>
      </c>
      <c r="J61" s="5">
        <v>-8837321.197284095</v>
      </c>
      <c r="K61" s="5">
        <f t="shared" si="19"/>
        <v>-534583.05053942185</v>
      </c>
    </row>
    <row r="62" spans="1:11" x14ac:dyDescent="0.2">
      <c r="A62" s="44" t="s">
        <v>67</v>
      </c>
      <c r="B62" s="23" t="s">
        <v>37</v>
      </c>
      <c r="C62" s="22" t="str">
        <f t="shared" si="16"/>
        <v>CAGE</v>
      </c>
      <c r="D62" s="44" t="s">
        <v>12</v>
      </c>
      <c r="E62" s="44" t="s">
        <v>68</v>
      </c>
      <c r="F62" s="44" t="s">
        <v>100</v>
      </c>
      <c r="G62" s="44" t="str">
        <f t="shared" si="17"/>
        <v>DGNLPCAGE</v>
      </c>
      <c r="H62" s="44" t="str">
        <f t="shared" si="18"/>
        <v>108GPCAGE</v>
      </c>
      <c r="I62" s="5">
        <v>-46126126.724854499</v>
      </c>
      <c r="J62" s="5">
        <v>-47319317.360726476</v>
      </c>
      <c r="K62" s="5">
        <f t="shared" si="19"/>
        <v>-1193190.6358719766</v>
      </c>
    </row>
    <row r="63" spans="1:11" x14ac:dyDescent="0.2">
      <c r="A63" s="44" t="s">
        <v>70</v>
      </c>
      <c r="B63" s="23" t="s">
        <v>37</v>
      </c>
      <c r="C63" s="22" t="str">
        <f t="shared" si="16"/>
        <v>CAGW</v>
      </c>
      <c r="D63" s="44" t="s">
        <v>13</v>
      </c>
      <c r="E63" s="44" t="s">
        <v>68</v>
      </c>
      <c r="F63" s="44" t="s">
        <v>100</v>
      </c>
      <c r="G63" s="44" t="str">
        <f t="shared" si="17"/>
        <v>DGNLPCAGW</v>
      </c>
      <c r="H63" s="44" t="str">
        <f t="shared" si="18"/>
        <v>108GPCAGW</v>
      </c>
      <c r="I63" s="5">
        <v>-1768665.7015829904</v>
      </c>
      <c r="J63" s="5">
        <v>-2040379.0477142551</v>
      </c>
      <c r="K63" s="5">
        <f t="shared" si="19"/>
        <v>-271713.3461312647</v>
      </c>
    </row>
    <row r="64" spans="1:11" x14ac:dyDescent="0.2">
      <c r="A64" s="44" t="s">
        <v>71</v>
      </c>
      <c r="B64" s="23" t="s">
        <v>37</v>
      </c>
      <c r="C64" s="22" t="str">
        <f t="shared" si="16"/>
        <v>SG</v>
      </c>
      <c r="D64" s="44" t="s">
        <v>14</v>
      </c>
      <c r="E64" s="44" t="s">
        <v>68</v>
      </c>
      <c r="F64" s="44" t="s">
        <v>100</v>
      </c>
      <c r="G64" s="44" t="str">
        <f t="shared" si="17"/>
        <v>DGNLPSG</v>
      </c>
      <c r="H64" s="44" t="str">
        <f t="shared" si="18"/>
        <v>108GPSG</v>
      </c>
      <c r="I64" s="5">
        <v>-91603181.45580636</v>
      </c>
      <c r="J64" s="5">
        <v>-96852275.324819386</v>
      </c>
      <c r="K64" s="5">
        <f t="shared" si="19"/>
        <v>-5249093.8690130264</v>
      </c>
    </row>
    <row r="65" spans="1:11" s="5" customFormat="1" x14ac:dyDescent="0.2">
      <c r="A65" s="23" t="s">
        <v>101</v>
      </c>
      <c r="B65" s="23" t="s">
        <v>37</v>
      </c>
      <c r="C65" s="22" t="str">
        <f t="shared" si="16"/>
        <v>SO</v>
      </c>
      <c r="D65" s="23" t="s">
        <v>39</v>
      </c>
      <c r="E65" s="23" t="s">
        <v>68</v>
      </c>
      <c r="F65" s="23" t="s">
        <v>100</v>
      </c>
      <c r="G65" s="23" t="str">
        <f t="shared" si="17"/>
        <v>DGNLPSO</v>
      </c>
      <c r="H65" s="23" t="str">
        <f t="shared" si="18"/>
        <v>108GPSO</v>
      </c>
      <c r="I65" s="5">
        <v>-132919129.9441328</v>
      </c>
      <c r="J65" s="5">
        <v>-139697104.61900571</v>
      </c>
      <c r="K65" s="5">
        <f t="shared" si="19"/>
        <v>-6777974.674872905</v>
      </c>
    </row>
    <row r="66" spans="1:11" s="5" customFormat="1" hidden="1" x14ac:dyDescent="0.2">
      <c r="A66" s="23"/>
      <c r="B66" s="23"/>
      <c r="C66" s="22"/>
      <c r="D66" s="23"/>
      <c r="E66" s="23"/>
      <c r="F66" s="23"/>
      <c r="G66" s="23"/>
      <c r="H66" s="23"/>
    </row>
    <row r="67" spans="1:11" s="5" customFormat="1" hidden="1" x14ac:dyDescent="0.2">
      <c r="A67" s="23"/>
      <c r="B67" s="23"/>
      <c r="C67" s="22"/>
      <c r="D67" s="23"/>
      <c r="E67" s="23"/>
      <c r="F67" s="23"/>
      <c r="G67" s="23"/>
      <c r="H67" s="23"/>
    </row>
    <row r="68" spans="1:11" s="5" customFormat="1" hidden="1" x14ac:dyDescent="0.2">
      <c r="A68" s="23"/>
      <c r="B68" s="23"/>
      <c r="C68" s="22"/>
      <c r="D68" s="23"/>
      <c r="E68" s="23"/>
      <c r="F68" s="23"/>
      <c r="G68" s="23"/>
      <c r="H68" s="23"/>
    </row>
    <row r="69" spans="1:11" s="5" customFormat="1" hidden="1" x14ac:dyDescent="0.2">
      <c r="A69" s="23"/>
      <c r="B69" s="23"/>
      <c r="C69" s="22"/>
      <c r="D69" s="23"/>
      <c r="E69" s="23"/>
      <c r="F69" s="23"/>
      <c r="G69" s="23"/>
      <c r="H69" s="23"/>
    </row>
    <row r="70" spans="1:11" s="5" customFormat="1" hidden="1" x14ac:dyDescent="0.2">
      <c r="A70" s="23"/>
      <c r="B70" s="23"/>
      <c r="C70" s="22"/>
      <c r="D70" s="23"/>
      <c r="E70" s="23"/>
      <c r="F70" s="23"/>
      <c r="G70" s="23"/>
      <c r="H70" s="23"/>
    </row>
    <row r="71" spans="1:11" s="5" customFormat="1" hidden="1" x14ac:dyDescent="0.2">
      <c r="A71" s="23"/>
      <c r="B71" s="23"/>
      <c r="C71" s="22"/>
      <c r="D71" s="23"/>
      <c r="E71" s="23"/>
      <c r="F71" s="23"/>
      <c r="G71" s="23"/>
      <c r="H71" s="23"/>
    </row>
    <row r="72" spans="1:11" s="5" customFormat="1" hidden="1" x14ac:dyDescent="0.2">
      <c r="A72" s="23"/>
      <c r="B72" s="23"/>
      <c r="C72" s="22"/>
      <c r="D72" s="23"/>
      <c r="E72" s="23"/>
      <c r="F72" s="23"/>
      <c r="G72" s="23"/>
      <c r="H72" s="23"/>
    </row>
    <row r="73" spans="1:11" s="5" customFormat="1" hidden="1" x14ac:dyDescent="0.2">
      <c r="A73" s="23"/>
      <c r="B73" s="23"/>
      <c r="C73" s="22"/>
      <c r="D73" s="23"/>
      <c r="E73" s="23"/>
      <c r="F73" s="23"/>
      <c r="G73" s="23"/>
      <c r="H73" s="23"/>
    </row>
    <row r="74" spans="1:11" s="5" customFormat="1" hidden="1" x14ac:dyDescent="0.2">
      <c r="A74" s="23"/>
      <c r="B74" s="23"/>
      <c r="C74" s="22"/>
      <c r="D74" s="23"/>
      <c r="E74" s="23"/>
      <c r="F74" s="23"/>
      <c r="G74" s="23"/>
      <c r="H74" s="23"/>
    </row>
    <row r="75" spans="1:11" s="5" customFormat="1" hidden="1" x14ac:dyDescent="0.2">
      <c r="A75" s="23"/>
      <c r="B75" s="23"/>
      <c r="C75" s="22"/>
      <c r="D75" s="23"/>
      <c r="E75" s="23"/>
      <c r="F75" s="23"/>
      <c r="G75" s="23"/>
      <c r="H75" s="23"/>
    </row>
    <row r="76" spans="1:11" s="5" customFormat="1" hidden="1" x14ac:dyDescent="0.2">
      <c r="A76" s="44"/>
      <c r="B76" s="23"/>
      <c r="C76" s="22"/>
      <c r="D76" s="44"/>
      <c r="E76" s="44"/>
      <c r="F76" s="44"/>
      <c r="G76" s="44"/>
      <c r="H76" s="44"/>
    </row>
    <row r="77" spans="1:11" s="5" customFormat="1" x14ac:dyDescent="0.2">
      <c r="A77" s="44" t="s">
        <v>76</v>
      </c>
      <c r="B77" s="23" t="s">
        <v>37</v>
      </c>
      <c r="C77" s="22" t="str">
        <f t="shared" si="16"/>
        <v>JBG</v>
      </c>
      <c r="D77" s="44" t="s">
        <v>15</v>
      </c>
      <c r="E77" s="44" t="s">
        <v>68</v>
      </c>
      <c r="F77" s="44" t="s">
        <v>100</v>
      </c>
      <c r="G77" s="44" t="str">
        <f t="shared" si="17"/>
        <v>DGNLPJBG</v>
      </c>
      <c r="H77" s="44" t="str">
        <f t="shared" si="18"/>
        <v>108GPJBG</v>
      </c>
      <c r="I77" s="5">
        <v>-7789442.9507872313</v>
      </c>
      <c r="J77" s="5">
        <v>-7737970.7938352013</v>
      </c>
      <c r="K77" s="5">
        <f t="shared" si="19"/>
        <v>51472.156952030025</v>
      </c>
    </row>
    <row r="78" spans="1:11" s="5" customFormat="1" x14ac:dyDescent="0.2">
      <c r="A78" s="44" t="s">
        <v>102</v>
      </c>
      <c r="B78" s="23" t="s">
        <v>37</v>
      </c>
      <c r="C78" s="22" t="str">
        <f t="shared" si="16"/>
        <v>JBE</v>
      </c>
      <c r="D78" s="44" t="s">
        <v>103</v>
      </c>
      <c r="E78" s="44" t="s">
        <v>68</v>
      </c>
      <c r="F78" s="44" t="s">
        <v>100</v>
      </c>
      <c r="G78" s="44" t="str">
        <f t="shared" si="17"/>
        <v>DGNLPJBE</v>
      </c>
      <c r="H78" s="44" t="str">
        <f t="shared" si="18"/>
        <v>108GPJBE</v>
      </c>
      <c r="I78" s="5">
        <v>0</v>
      </c>
      <c r="J78" s="5">
        <v>0</v>
      </c>
      <c r="K78" s="5">
        <f t="shared" si="19"/>
        <v>0</v>
      </c>
    </row>
    <row r="79" spans="1:11" s="5" customFormat="1" x14ac:dyDescent="0.2">
      <c r="A79" s="44" t="s">
        <v>104</v>
      </c>
      <c r="B79" s="23" t="s">
        <v>37</v>
      </c>
      <c r="C79" s="22" t="str">
        <f t="shared" si="16"/>
        <v>CN</v>
      </c>
      <c r="D79" s="44" t="s">
        <v>40</v>
      </c>
      <c r="E79" s="44" t="s">
        <v>68</v>
      </c>
      <c r="F79" s="44" t="s">
        <v>100</v>
      </c>
      <c r="G79" s="44" t="str">
        <f t="shared" si="17"/>
        <v>DGNLPCN</v>
      </c>
      <c r="H79" s="44" t="str">
        <f t="shared" si="18"/>
        <v>108GPCN</v>
      </c>
      <c r="I79" s="5">
        <v>-6673272.5231807968</v>
      </c>
      <c r="J79" s="5">
        <v>-6330829.8315139869</v>
      </c>
      <c r="K79" s="5">
        <f t="shared" si="19"/>
        <v>342442.69166680984</v>
      </c>
    </row>
    <row r="80" spans="1:11" s="5" customFormat="1" x14ac:dyDescent="0.2">
      <c r="A80" s="44" t="s">
        <v>105</v>
      </c>
      <c r="B80" s="23" t="s">
        <v>37</v>
      </c>
      <c r="C80" s="22" t="str">
        <f t="shared" si="16"/>
        <v>CAEE</v>
      </c>
      <c r="D80" s="44" t="s">
        <v>41</v>
      </c>
      <c r="E80" s="44" t="s">
        <v>68</v>
      </c>
      <c r="F80" s="44" t="s">
        <v>100</v>
      </c>
      <c r="G80" s="44" t="str">
        <f t="shared" si="17"/>
        <v>DGNLPCAEE</v>
      </c>
      <c r="H80" s="44" t="str">
        <f t="shared" si="18"/>
        <v>108GPCAEE</v>
      </c>
      <c r="I80" s="5">
        <v>-1690464.5190340551</v>
      </c>
      <c r="J80" s="5">
        <v>-1696496.1820619507</v>
      </c>
      <c r="K80" s="5">
        <f t="shared" si="19"/>
        <v>-6031.6630278956145</v>
      </c>
    </row>
    <row r="81" spans="1:19" x14ac:dyDescent="0.2">
      <c r="A81" s="23" t="s">
        <v>106</v>
      </c>
      <c r="I81" s="27">
        <f>SUBTOTAL(9,I55:I80)</f>
        <v>-605429720.26961315</v>
      </c>
      <c r="J81" s="27">
        <f>SUBTOTAL(9,J55:J80)</f>
        <v>-636378853.19346809</v>
      </c>
      <c r="K81" s="27">
        <f>SUBTOTAL(9,K55:K80)</f>
        <v>-30949132.923854992</v>
      </c>
    </row>
    <row r="82" spans="1:19" x14ac:dyDescent="0.2">
      <c r="I82" s="5"/>
      <c r="J82" s="5"/>
      <c r="K82" s="5"/>
    </row>
    <row r="83" spans="1:19" x14ac:dyDescent="0.2">
      <c r="A83" s="24" t="s">
        <v>107</v>
      </c>
      <c r="I83" s="5"/>
      <c r="J83" s="5"/>
      <c r="K83" s="5"/>
    </row>
    <row r="84" spans="1:19" x14ac:dyDescent="0.2">
      <c r="A84" s="44" t="s">
        <v>105</v>
      </c>
      <c r="B84" s="23" t="s">
        <v>43</v>
      </c>
      <c r="C84" s="22" t="str">
        <f t="shared" ref="C84" si="20">D84</f>
        <v>CAEE</v>
      </c>
      <c r="D84" s="23" t="s">
        <v>41</v>
      </c>
      <c r="E84" s="23" t="s">
        <v>68</v>
      </c>
      <c r="F84" s="23" t="s">
        <v>108</v>
      </c>
      <c r="G84" s="23" t="str">
        <f>E84&amp;F84&amp;D84</f>
        <v>DMNGPCAEE</v>
      </c>
      <c r="H84" s="23" t="str">
        <f>B84&amp;D84</f>
        <v>108MPCAEE</v>
      </c>
      <c r="I84" s="5">
        <v>0</v>
      </c>
      <c r="J84" s="5">
        <v>0</v>
      </c>
      <c r="K84" s="5">
        <f>J84-I84</f>
        <v>0</v>
      </c>
    </row>
    <row r="85" spans="1:19" x14ac:dyDescent="0.2">
      <c r="A85" s="23" t="s">
        <v>109</v>
      </c>
      <c r="I85" s="27">
        <f>SUBTOTAL(9,I84)</f>
        <v>0</v>
      </c>
      <c r="J85" s="27">
        <f>SUBTOTAL(9,J84)</f>
        <v>0</v>
      </c>
      <c r="K85" s="27">
        <f>SUBTOTAL(9,K84)</f>
        <v>0</v>
      </c>
    </row>
    <row r="86" spans="1:19" x14ac:dyDescent="0.2">
      <c r="I86" s="5"/>
      <c r="J86" s="5"/>
      <c r="K86" s="5"/>
    </row>
    <row r="87" spans="1:19" x14ac:dyDescent="0.2">
      <c r="A87" s="24" t="s">
        <v>44</v>
      </c>
      <c r="I87" s="27">
        <f>SUBTOTAL(9,I12:I86)</f>
        <v>-10878457168.803543</v>
      </c>
      <c r="J87" s="27">
        <f>SUBTOTAL(9,J12:J86)</f>
        <v>-11650377759.440742</v>
      </c>
      <c r="K87" s="28">
        <f>SUBTOTAL(9,K12:K86)</f>
        <v>-771920590.63719666</v>
      </c>
    </row>
    <row r="88" spans="1:19" x14ac:dyDescent="0.2">
      <c r="A88" s="24"/>
      <c r="I88" s="5"/>
      <c r="J88" s="5"/>
      <c r="K88" s="84" t="s">
        <v>141</v>
      </c>
    </row>
    <row r="89" spans="1:19" x14ac:dyDescent="0.2">
      <c r="I89" s="5"/>
      <c r="J89" s="5"/>
      <c r="K89" s="5"/>
    </row>
    <row r="90" spans="1:19" x14ac:dyDescent="0.2">
      <c r="A90" s="24" t="s">
        <v>110</v>
      </c>
      <c r="I90" s="5"/>
      <c r="J90" s="5"/>
      <c r="K90" s="5"/>
    </row>
    <row r="91" spans="1:19" x14ac:dyDescent="0.2">
      <c r="A91" s="24"/>
      <c r="I91" s="5"/>
      <c r="J91" s="5"/>
      <c r="K91" s="5"/>
    </row>
    <row r="92" spans="1:19" x14ac:dyDescent="0.2">
      <c r="A92" s="24" t="s">
        <v>111</v>
      </c>
      <c r="I92" s="5"/>
      <c r="J92" s="5"/>
      <c r="K92" s="5"/>
      <c r="S92" s="5"/>
    </row>
    <row r="93" spans="1:19" x14ac:dyDescent="0.2">
      <c r="A93" s="23" t="s">
        <v>90</v>
      </c>
      <c r="B93" s="23" t="s">
        <v>47</v>
      </c>
      <c r="C93" s="4" t="str">
        <f>D93</f>
        <v>CA</v>
      </c>
      <c r="D93" s="4" t="s">
        <v>27</v>
      </c>
      <c r="E93" s="4" t="s">
        <v>112</v>
      </c>
      <c r="F93" s="4" t="s">
        <v>113</v>
      </c>
      <c r="G93" s="4" t="str">
        <f t="shared" ref="G93:G116" si="21">E93&amp;F93&amp;D93</f>
        <v>AINTPCA</v>
      </c>
      <c r="H93" s="4" t="str">
        <f t="shared" ref="H93:H116" si="22">B93&amp;D93</f>
        <v>111IPCA</v>
      </c>
      <c r="I93" s="5">
        <v>-8151.3299999999945</v>
      </c>
      <c r="J93" s="5">
        <v>-8243.1899999999969</v>
      </c>
      <c r="K93" s="5">
        <f t="shared" ref="K93:K116" si="23">J93-I93</f>
        <v>-91.860000000002401</v>
      </c>
      <c r="S93" s="5"/>
    </row>
    <row r="94" spans="1:19" x14ac:dyDescent="0.2">
      <c r="A94" s="23" t="s">
        <v>104</v>
      </c>
      <c r="B94" s="23" t="s">
        <v>47</v>
      </c>
      <c r="C94" s="4" t="str">
        <f t="shared" ref="C94:C116" si="24">D94</f>
        <v>CN</v>
      </c>
      <c r="D94" s="4" t="s">
        <v>40</v>
      </c>
      <c r="E94" s="4" t="s">
        <v>112</v>
      </c>
      <c r="F94" s="4" t="s">
        <v>113</v>
      </c>
      <c r="G94" s="4" t="str">
        <f t="shared" si="21"/>
        <v>AINTPCN</v>
      </c>
      <c r="H94" s="4" t="str">
        <f t="shared" si="22"/>
        <v>111IPCN</v>
      </c>
      <c r="I94" s="5">
        <v>-196424868.05373573</v>
      </c>
      <c r="J94" s="5">
        <v>-209392852.40656576</v>
      </c>
      <c r="K94" s="5">
        <f t="shared" si="23"/>
        <v>-12967984.352830023</v>
      </c>
      <c r="S94" s="5"/>
    </row>
    <row r="95" spans="1:19" x14ac:dyDescent="0.2">
      <c r="A95" s="23" t="s">
        <v>96</v>
      </c>
      <c r="B95" s="23" t="s">
        <v>47</v>
      </c>
      <c r="C95" s="4" t="str">
        <f t="shared" si="24"/>
        <v>ID</v>
      </c>
      <c r="D95" s="92" t="s">
        <v>28</v>
      </c>
      <c r="E95" s="92" t="s">
        <v>112</v>
      </c>
      <c r="F95" s="92" t="s">
        <v>113</v>
      </c>
      <c r="G95" s="92" t="str">
        <f t="shared" si="21"/>
        <v>AINTPID</v>
      </c>
      <c r="H95" s="92" t="str">
        <f t="shared" si="22"/>
        <v>111IPID</v>
      </c>
      <c r="I95" s="5">
        <v>-1041192.9425446078</v>
      </c>
      <c r="J95" s="5">
        <v>-1062719.4058701287</v>
      </c>
      <c r="K95" s="5">
        <f t="shared" si="23"/>
        <v>-21526.463325520861</v>
      </c>
      <c r="S95" s="5"/>
    </row>
    <row r="96" spans="1:19" x14ac:dyDescent="0.2">
      <c r="A96" s="44" t="s">
        <v>76</v>
      </c>
      <c r="B96" s="23" t="s">
        <v>47</v>
      </c>
      <c r="C96" s="4" t="str">
        <f t="shared" si="24"/>
        <v>JBG</v>
      </c>
      <c r="D96" s="92" t="s">
        <v>15</v>
      </c>
      <c r="E96" s="92" t="s">
        <v>112</v>
      </c>
      <c r="F96" s="92" t="s">
        <v>113</v>
      </c>
      <c r="G96" s="92" t="str">
        <f t="shared" si="21"/>
        <v>AINTPJBG</v>
      </c>
      <c r="H96" s="92" t="str">
        <f t="shared" si="22"/>
        <v>111IPJBG</v>
      </c>
      <c r="I96" s="5">
        <v>-2710571.2200000021</v>
      </c>
      <c r="J96" s="5">
        <v>-3017379.4200000032</v>
      </c>
      <c r="K96" s="5">
        <f t="shared" si="23"/>
        <v>-306808.20000000112</v>
      </c>
      <c r="S96" s="5"/>
    </row>
    <row r="97" spans="1:19" x14ac:dyDescent="0.2">
      <c r="A97" s="23" t="s">
        <v>92</v>
      </c>
      <c r="B97" s="23" t="s">
        <v>47</v>
      </c>
      <c r="C97" s="4" t="str">
        <f t="shared" si="24"/>
        <v>OR</v>
      </c>
      <c r="D97" s="4" t="s">
        <v>29</v>
      </c>
      <c r="E97" s="4" t="s">
        <v>112</v>
      </c>
      <c r="F97" s="4" t="s">
        <v>113</v>
      </c>
      <c r="G97" s="4" t="str">
        <f t="shared" si="21"/>
        <v>AINTPOR</v>
      </c>
      <c r="H97" s="4" t="str">
        <f t="shared" si="22"/>
        <v>111IPOR</v>
      </c>
      <c r="I97" s="5">
        <v>-154491.45867676332</v>
      </c>
      <c r="J97" s="5">
        <v>-161596.46073627524</v>
      </c>
      <c r="K97" s="5">
        <f t="shared" si="23"/>
        <v>-7105.0020595119277</v>
      </c>
      <c r="S97" s="5"/>
    </row>
    <row r="98" spans="1:19" x14ac:dyDescent="0.2">
      <c r="A98" s="44" t="s">
        <v>105</v>
      </c>
      <c r="B98" s="23" t="s">
        <v>47</v>
      </c>
      <c r="C98" s="4" t="str">
        <f t="shared" si="24"/>
        <v>CAEE</v>
      </c>
      <c r="D98" s="4" t="s">
        <v>41</v>
      </c>
      <c r="E98" s="4" t="s">
        <v>112</v>
      </c>
      <c r="F98" s="4" t="s">
        <v>113</v>
      </c>
      <c r="G98" s="4" t="str">
        <f t="shared" si="21"/>
        <v>AINTPCAEE</v>
      </c>
      <c r="H98" s="4" t="str">
        <f t="shared" si="22"/>
        <v>111IPCAEE</v>
      </c>
      <c r="I98" s="5">
        <v>3862.2141897688002</v>
      </c>
      <c r="J98" s="5">
        <v>9030.9393073095271</v>
      </c>
      <c r="K98" s="5">
        <f t="shared" si="23"/>
        <v>5168.7251175407273</v>
      </c>
      <c r="S98" s="5"/>
    </row>
    <row r="99" spans="1:19" x14ac:dyDescent="0.2">
      <c r="A99" s="44" t="s">
        <v>71</v>
      </c>
      <c r="B99" s="23" t="s">
        <v>47</v>
      </c>
      <c r="C99" s="4" t="str">
        <f t="shared" si="24"/>
        <v>SG</v>
      </c>
      <c r="D99" s="4" t="s">
        <v>14</v>
      </c>
      <c r="E99" s="4" t="s">
        <v>112</v>
      </c>
      <c r="F99" s="4" t="s">
        <v>113</v>
      </c>
      <c r="G99" s="4" t="str">
        <f t="shared" si="21"/>
        <v>AINTPSG</v>
      </c>
      <c r="H99" s="4" t="str">
        <f t="shared" si="22"/>
        <v>111IPSG</v>
      </c>
      <c r="I99" s="5">
        <v>-66852830.822778225</v>
      </c>
      <c r="J99" s="5">
        <v>-70281209.015826106</v>
      </c>
      <c r="K99" s="5">
        <f t="shared" si="23"/>
        <v>-3428378.1930478811</v>
      </c>
      <c r="S99" s="5"/>
    </row>
    <row r="100" spans="1:19" x14ac:dyDescent="0.2">
      <c r="A100" s="44" t="s">
        <v>67</v>
      </c>
      <c r="B100" s="23" t="s">
        <v>47</v>
      </c>
      <c r="C100" s="4" t="str">
        <f t="shared" si="24"/>
        <v>CAGE</v>
      </c>
      <c r="D100" s="4" t="s">
        <v>12</v>
      </c>
      <c r="E100" s="4" t="s">
        <v>112</v>
      </c>
      <c r="F100" s="4" t="s">
        <v>113</v>
      </c>
      <c r="G100" s="4" t="str">
        <f t="shared" si="21"/>
        <v>AINTPCAGE</v>
      </c>
      <c r="H100" s="4" t="str">
        <f t="shared" si="22"/>
        <v>111IPCAGE</v>
      </c>
      <c r="I100" s="5">
        <v>-36060360.169418775</v>
      </c>
      <c r="J100" s="5">
        <v>-38717823.772723742</v>
      </c>
      <c r="K100" s="5">
        <f t="shared" si="23"/>
        <v>-2657463.6033049673</v>
      </c>
      <c r="S100" s="5"/>
    </row>
    <row r="101" spans="1:19" x14ac:dyDescent="0.2">
      <c r="A101" s="44" t="s">
        <v>70</v>
      </c>
      <c r="B101" s="23" t="s">
        <v>47</v>
      </c>
      <c r="C101" s="4" t="str">
        <f t="shared" si="24"/>
        <v>CAGW</v>
      </c>
      <c r="D101" s="4" t="s">
        <v>13</v>
      </c>
      <c r="E101" s="4" t="s">
        <v>112</v>
      </c>
      <c r="F101" s="4" t="s">
        <v>113</v>
      </c>
      <c r="G101" s="4" t="str">
        <f t="shared" si="21"/>
        <v>AINTPCAGW</v>
      </c>
      <c r="H101" s="4" t="str">
        <f t="shared" si="22"/>
        <v>111IPCAGW</v>
      </c>
      <c r="I101" s="5">
        <v>-22101968.056426536</v>
      </c>
      <c r="J101" s="5">
        <v>-22606755.524338838</v>
      </c>
      <c r="K101" s="5">
        <f t="shared" si="23"/>
        <v>-504787.46791230142</v>
      </c>
      <c r="S101" s="5"/>
    </row>
    <row r="102" spans="1:19" x14ac:dyDescent="0.2">
      <c r="A102" s="23" t="s">
        <v>101</v>
      </c>
      <c r="B102" s="23" t="s">
        <v>47</v>
      </c>
      <c r="C102" s="4" t="str">
        <f t="shared" si="24"/>
        <v>SO</v>
      </c>
      <c r="D102" s="4" t="s">
        <v>39</v>
      </c>
      <c r="E102" s="4" t="s">
        <v>112</v>
      </c>
      <c r="F102" s="4" t="s">
        <v>113</v>
      </c>
      <c r="G102" s="4" t="str">
        <f t="shared" si="21"/>
        <v>AINTPSO</v>
      </c>
      <c r="H102" s="4" t="str">
        <f t="shared" si="22"/>
        <v>111IPSO</v>
      </c>
      <c r="I102" s="5">
        <v>-395449752.07847857</v>
      </c>
      <c r="J102" s="5">
        <v>-430067433.68769026</v>
      </c>
      <c r="K102" s="5">
        <f t="shared" si="23"/>
        <v>-34617681.609211683</v>
      </c>
      <c r="S102" s="5"/>
    </row>
    <row r="103" spans="1:19" hidden="1" x14ac:dyDescent="0.2">
      <c r="C103" s="4"/>
      <c r="D103" s="4"/>
      <c r="E103" s="4"/>
      <c r="F103" s="4"/>
      <c r="G103" s="4"/>
      <c r="H103" s="4"/>
      <c r="I103" s="5"/>
      <c r="J103" s="5"/>
      <c r="K103" s="5"/>
      <c r="S103" s="5"/>
    </row>
    <row r="104" spans="1:19" x14ac:dyDescent="0.2">
      <c r="A104" s="44" t="s">
        <v>71</v>
      </c>
      <c r="B104" s="23" t="s">
        <v>47</v>
      </c>
      <c r="C104" s="4" t="str">
        <f t="shared" si="24"/>
        <v>SG-P</v>
      </c>
      <c r="D104" s="4" t="s">
        <v>18</v>
      </c>
      <c r="E104" s="4" t="s">
        <v>112</v>
      </c>
      <c r="F104" s="4" t="s">
        <v>113</v>
      </c>
      <c r="G104" s="4" t="str">
        <f t="shared" si="21"/>
        <v>AINTPSG-P</v>
      </c>
      <c r="H104" s="4" t="str">
        <f t="shared" si="22"/>
        <v>111IPSG-P</v>
      </c>
      <c r="I104" s="5">
        <v>-48380075.593698256</v>
      </c>
      <c r="J104" s="5">
        <v>-51002902.147430874</v>
      </c>
      <c r="K104" s="5">
        <f t="shared" si="23"/>
        <v>-2622826.5537326187</v>
      </c>
      <c r="S104" s="5"/>
    </row>
    <row r="105" spans="1:19" x14ac:dyDescent="0.2">
      <c r="A105" s="44" t="s">
        <v>71</v>
      </c>
      <c r="B105" s="23" t="s">
        <v>47</v>
      </c>
      <c r="C105" s="4" t="str">
        <f t="shared" si="24"/>
        <v>SG-U</v>
      </c>
      <c r="D105" s="4" t="s">
        <v>19</v>
      </c>
      <c r="E105" s="4" t="s">
        <v>112</v>
      </c>
      <c r="F105" s="4" t="s">
        <v>113</v>
      </c>
      <c r="G105" s="4" t="str">
        <f t="shared" si="21"/>
        <v>AINTPSG-U</v>
      </c>
      <c r="H105" s="4" t="str">
        <f t="shared" si="22"/>
        <v>111IPSG-U</v>
      </c>
      <c r="I105" s="5">
        <v>-6739864.1194554074</v>
      </c>
      <c r="J105" s="5">
        <v>-6855592.3449784704</v>
      </c>
      <c r="K105" s="5">
        <f t="shared" si="23"/>
        <v>-115728.22552306298</v>
      </c>
      <c r="S105" s="5"/>
    </row>
    <row r="106" spans="1:19" hidden="1" x14ac:dyDescent="0.2">
      <c r="C106" s="4"/>
      <c r="D106" s="4"/>
      <c r="E106" s="4"/>
      <c r="F106" s="4"/>
      <c r="G106" s="4"/>
      <c r="H106" s="4"/>
      <c r="I106" s="5"/>
      <c r="J106" s="5"/>
      <c r="K106" s="5"/>
      <c r="S106" s="5"/>
    </row>
    <row r="107" spans="1:19" hidden="1" x14ac:dyDescent="0.2">
      <c r="C107" s="4"/>
      <c r="D107" s="4"/>
      <c r="E107" s="4"/>
      <c r="F107" s="4"/>
      <c r="G107" s="4"/>
      <c r="H107" s="4"/>
      <c r="I107" s="5"/>
      <c r="J107" s="5"/>
      <c r="K107" s="5"/>
      <c r="S107" s="5"/>
    </row>
    <row r="108" spans="1:19" hidden="1" x14ac:dyDescent="0.2">
      <c r="C108" s="4"/>
      <c r="D108" s="4"/>
      <c r="E108" s="4"/>
      <c r="F108" s="4"/>
      <c r="G108" s="4"/>
      <c r="H108" s="4"/>
      <c r="I108" s="5"/>
      <c r="J108" s="5"/>
      <c r="K108" s="5"/>
      <c r="S108" s="5"/>
    </row>
    <row r="109" spans="1:19" hidden="1" x14ac:dyDescent="0.2">
      <c r="C109" s="4"/>
      <c r="D109" s="4"/>
      <c r="E109" s="4"/>
      <c r="F109" s="4"/>
      <c r="G109" s="4"/>
      <c r="H109" s="4"/>
      <c r="I109" s="5"/>
      <c r="J109" s="5"/>
      <c r="K109" s="5"/>
      <c r="S109" s="5"/>
    </row>
    <row r="110" spans="1:19" hidden="1" x14ac:dyDescent="0.2">
      <c r="C110" s="4"/>
      <c r="D110" s="4"/>
      <c r="E110" s="4"/>
      <c r="F110" s="4"/>
      <c r="G110" s="4"/>
      <c r="H110" s="4"/>
      <c r="I110" s="5"/>
      <c r="J110" s="5"/>
      <c r="K110" s="5"/>
      <c r="S110" s="5"/>
    </row>
    <row r="111" spans="1:19" hidden="1" x14ac:dyDescent="0.2">
      <c r="C111" s="4"/>
      <c r="D111" s="4"/>
      <c r="E111" s="4"/>
      <c r="F111" s="4"/>
      <c r="G111" s="4"/>
      <c r="H111" s="4"/>
      <c r="I111" s="5"/>
      <c r="J111" s="5"/>
      <c r="K111" s="5"/>
      <c r="S111" s="5"/>
    </row>
    <row r="112" spans="1:19" x14ac:dyDescent="0.2">
      <c r="A112" s="44" t="s">
        <v>114</v>
      </c>
      <c r="B112" s="23" t="s">
        <v>47</v>
      </c>
      <c r="C112" s="4" t="str">
        <f t="shared" si="24"/>
        <v>SG-P</v>
      </c>
      <c r="D112" s="92" t="s">
        <v>18</v>
      </c>
      <c r="E112" s="92" t="s">
        <v>112</v>
      </c>
      <c r="F112" s="92" t="s">
        <v>115</v>
      </c>
      <c r="G112" s="92" t="str">
        <f t="shared" si="21"/>
        <v>AHYDPKASG-P</v>
      </c>
      <c r="H112" s="92" t="str">
        <f t="shared" si="22"/>
        <v>111IPSG-P</v>
      </c>
      <c r="I112" s="5">
        <v>-74111749.809999973</v>
      </c>
      <c r="J112" s="5">
        <v>-74111749.809999973</v>
      </c>
      <c r="K112" s="5">
        <f t="shared" si="23"/>
        <v>0</v>
      </c>
      <c r="S112" s="5"/>
    </row>
    <row r="113" spans="1:19" x14ac:dyDescent="0.2">
      <c r="A113" s="23" t="s">
        <v>95</v>
      </c>
      <c r="B113" s="23" t="s">
        <v>47</v>
      </c>
      <c r="C113" s="4" t="str">
        <f t="shared" si="24"/>
        <v>UT</v>
      </c>
      <c r="D113" s="4" t="s">
        <v>30</v>
      </c>
      <c r="E113" s="4" t="s">
        <v>112</v>
      </c>
      <c r="F113" s="4" t="s">
        <v>113</v>
      </c>
      <c r="G113" s="4" t="str">
        <f t="shared" si="21"/>
        <v>AINTPUT</v>
      </c>
      <c r="H113" s="4" t="str">
        <f t="shared" si="22"/>
        <v>111IPUT</v>
      </c>
      <c r="I113" s="5">
        <v>31901537.914767027</v>
      </c>
      <c r="J113" s="5">
        <v>31876300.871672828</v>
      </c>
      <c r="K113" s="5">
        <f t="shared" si="23"/>
        <v>-25237.043094199151</v>
      </c>
      <c r="S113" s="5"/>
    </row>
    <row r="114" spans="1:19" x14ac:dyDescent="0.2">
      <c r="A114" s="23" t="s">
        <v>93</v>
      </c>
      <c r="B114" s="23" t="s">
        <v>47</v>
      </c>
      <c r="C114" s="4" t="str">
        <f t="shared" si="24"/>
        <v>WA</v>
      </c>
      <c r="D114" s="4" t="s">
        <v>31</v>
      </c>
      <c r="E114" s="4" t="s">
        <v>112</v>
      </c>
      <c r="F114" s="4" t="s">
        <v>113</v>
      </c>
      <c r="G114" s="4" t="str">
        <f t="shared" si="21"/>
        <v>AINTPWA</v>
      </c>
      <c r="H114" s="4" t="str">
        <f t="shared" si="22"/>
        <v>111IPWA</v>
      </c>
      <c r="I114" s="5">
        <v>-14089.289999999981</v>
      </c>
      <c r="J114" s="5">
        <v>-14213.959999999972</v>
      </c>
      <c r="K114" s="5">
        <f t="shared" si="23"/>
        <v>-124.66999999999098</v>
      </c>
      <c r="S114" s="5"/>
    </row>
    <row r="115" spans="1:19" x14ac:dyDescent="0.2">
      <c r="A115" s="23" t="s">
        <v>94</v>
      </c>
      <c r="B115" s="23" t="s">
        <v>47</v>
      </c>
      <c r="C115" s="4" t="str">
        <f t="shared" si="24"/>
        <v>WYP</v>
      </c>
      <c r="D115" s="4" t="s">
        <v>32</v>
      </c>
      <c r="E115" s="4" t="s">
        <v>112</v>
      </c>
      <c r="F115" s="4" t="s">
        <v>113</v>
      </c>
      <c r="G115" s="4" t="str">
        <f t="shared" si="21"/>
        <v>AINTPWYP</v>
      </c>
      <c r="H115" s="4" t="str">
        <f t="shared" si="22"/>
        <v>111IPWYP</v>
      </c>
      <c r="I115" s="5">
        <v>-742907.82153550908</v>
      </c>
      <c r="J115" s="5">
        <v>-870968.60230326373</v>
      </c>
      <c r="K115" s="5">
        <f t="shared" si="23"/>
        <v>-128060.78076775465</v>
      </c>
      <c r="S115" s="5"/>
    </row>
    <row r="116" spans="1:19" x14ac:dyDescent="0.2">
      <c r="A116" s="23" t="s">
        <v>97</v>
      </c>
      <c r="B116" s="23" t="s">
        <v>47</v>
      </c>
      <c r="C116" s="4" t="str">
        <f t="shared" si="24"/>
        <v>WYU</v>
      </c>
      <c r="D116" s="4" t="s">
        <v>38</v>
      </c>
      <c r="E116" s="4" t="s">
        <v>112</v>
      </c>
      <c r="F116" s="4" t="s">
        <v>113</v>
      </c>
      <c r="G116" s="4" t="str">
        <f t="shared" si="21"/>
        <v>AINTPWYU</v>
      </c>
      <c r="H116" s="4" t="str">
        <f t="shared" si="22"/>
        <v>111IPWYU</v>
      </c>
      <c r="I116" s="5">
        <v>0</v>
      </c>
      <c r="J116" s="5">
        <v>0</v>
      </c>
      <c r="K116" s="5">
        <f t="shared" si="23"/>
        <v>0</v>
      </c>
      <c r="S116" s="5"/>
    </row>
    <row r="117" spans="1:19" x14ac:dyDescent="0.2">
      <c r="A117" s="23" t="s">
        <v>116</v>
      </c>
      <c r="C117" s="4"/>
      <c r="D117" s="4"/>
      <c r="E117" s="4"/>
      <c r="F117" s="4"/>
      <c r="G117" s="4"/>
      <c r="H117" s="4"/>
      <c r="I117" s="27">
        <f>SUBTOTAL(9,I93:I116)</f>
        <v>-818887472.63779151</v>
      </c>
      <c r="J117" s="27">
        <f>SUBTOTAL(9,J93:J116)</f>
        <v>-876286107.93748355</v>
      </c>
      <c r="K117" s="27">
        <f>SUBTOTAL(9,K93:K116)</f>
        <v>-57398635.29969199</v>
      </c>
      <c r="S117" s="5"/>
    </row>
    <row r="118" spans="1:19" x14ac:dyDescent="0.2">
      <c r="I118" s="5"/>
      <c r="J118" s="5"/>
      <c r="K118" s="5"/>
      <c r="S118" s="5"/>
    </row>
    <row r="119" spans="1:19" x14ac:dyDescent="0.2">
      <c r="A119" s="24" t="s">
        <v>78</v>
      </c>
      <c r="I119" s="5"/>
      <c r="J119" s="5"/>
      <c r="K119" s="5"/>
      <c r="S119" s="5"/>
    </row>
    <row r="120" spans="1:19" x14ac:dyDescent="0.2">
      <c r="A120" s="44" t="s">
        <v>71</v>
      </c>
      <c r="B120" s="23" t="s">
        <v>50</v>
      </c>
      <c r="C120" s="22" t="str">
        <f t="shared" ref="C120:C121" si="25">D120</f>
        <v>SG-U</v>
      </c>
      <c r="D120" s="23" t="s">
        <v>19</v>
      </c>
      <c r="E120" s="23" t="s">
        <v>112</v>
      </c>
      <c r="F120" s="23" t="s">
        <v>79</v>
      </c>
      <c r="G120" s="23" t="str">
        <f>E120&amp;F120&amp;D120</f>
        <v>AHYDPSG-U</v>
      </c>
      <c r="H120" s="23" t="str">
        <f>B120&amp;D120</f>
        <v>111HPSG-U</v>
      </c>
      <c r="I120" s="5">
        <v>0</v>
      </c>
      <c r="J120" s="5">
        <v>0</v>
      </c>
      <c r="K120" s="5">
        <f t="shared" ref="K120:K121" si="26">J120-I120</f>
        <v>0</v>
      </c>
    </row>
    <row r="121" spans="1:19" x14ac:dyDescent="0.2">
      <c r="A121" s="44" t="s">
        <v>71</v>
      </c>
      <c r="B121" s="23" t="s">
        <v>50</v>
      </c>
      <c r="C121" s="22" t="str">
        <f t="shared" si="25"/>
        <v>SG-P</v>
      </c>
      <c r="D121" s="23" t="s">
        <v>18</v>
      </c>
      <c r="E121" s="23" t="s">
        <v>112</v>
      </c>
      <c r="F121" s="23" t="s">
        <v>79</v>
      </c>
      <c r="G121" s="23" t="str">
        <f>E121&amp;F121&amp;D121</f>
        <v>AHYDPSG-P</v>
      </c>
      <c r="H121" s="23" t="str">
        <f>B121&amp;D121</f>
        <v>111HPSG-P</v>
      </c>
      <c r="I121" s="5">
        <v>-4075917.7793684993</v>
      </c>
      <c r="J121" s="5">
        <v>-4388293.299052746</v>
      </c>
      <c r="K121" s="5">
        <f t="shared" si="26"/>
        <v>-312375.51968424674</v>
      </c>
    </row>
    <row r="122" spans="1:19" x14ac:dyDescent="0.2">
      <c r="A122" s="23" t="s">
        <v>82</v>
      </c>
      <c r="I122" s="27">
        <f>SUBTOTAL(9,I120:I121)</f>
        <v>-4075917.7793684993</v>
      </c>
      <c r="J122" s="27">
        <f>SUBTOTAL(9,J120:J121)</f>
        <v>-4388293.299052746</v>
      </c>
      <c r="K122" s="27">
        <f>SUBTOTAL(9,K120:K121)</f>
        <v>-312375.51968424674</v>
      </c>
    </row>
    <row r="123" spans="1:19" x14ac:dyDescent="0.2">
      <c r="I123" s="5"/>
      <c r="J123" s="5"/>
      <c r="K123" s="5"/>
    </row>
    <row r="124" spans="1:19" x14ac:dyDescent="0.2">
      <c r="A124" s="24" t="s">
        <v>83</v>
      </c>
      <c r="I124" s="5"/>
      <c r="J124" s="5"/>
      <c r="K124" s="5"/>
    </row>
    <row r="125" spans="1:19" x14ac:dyDescent="0.2">
      <c r="A125" s="44" t="s">
        <v>67</v>
      </c>
      <c r="B125" s="23" t="s">
        <v>52</v>
      </c>
      <c r="C125" s="22" t="str">
        <f>D125</f>
        <v>CAGE</v>
      </c>
      <c r="D125" s="23" t="s">
        <v>12</v>
      </c>
      <c r="E125" s="23" t="s">
        <v>112</v>
      </c>
      <c r="F125" s="23" t="s">
        <v>84</v>
      </c>
      <c r="G125" s="23" t="str">
        <f>E125&amp;F125&amp;D125</f>
        <v>AOTHPCAGE</v>
      </c>
      <c r="H125" s="23" t="str">
        <f>B125&amp;D125</f>
        <v>111OPCAGE</v>
      </c>
      <c r="I125" s="5">
        <v>0</v>
      </c>
      <c r="J125" s="5">
        <v>0</v>
      </c>
      <c r="K125" s="5">
        <f>J125-I125</f>
        <v>0</v>
      </c>
    </row>
    <row r="126" spans="1:19" x14ac:dyDescent="0.2">
      <c r="A126" s="23" t="s">
        <v>85</v>
      </c>
      <c r="I126" s="27">
        <f>SUBTOTAL(9,I125)</f>
        <v>0</v>
      </c>
      <c r="J126" s="27">
        <f>SUBTOTAL(9,J125)</f>
        <v>0</v>
      </c>
      <c r="K126" s="27">
        <f>SUBTOTAL(9,K125)</f>
        <v>0</v>
      </c>
    </row>
    <row r="127" spans="1:19" x14ac:dyDescent="0.2">
      <c r="I127" s="5"/>
      <c r="J127" s="5"/>
      <c r="K127" s="5"/>
    </row>
    <row r="128" spans="1:19" x14ac:dyDescent="0.2">
      <c r="A128" s="24" t="s">
        <v>99</v>
      </c>
      <c r="I128" s="5"/>
      <c r="J128" s="5"/>
      <c r="K128" s="5"/>
    </row>
    <row r="129" spans="1:11" x14ac:dyDescent="0.2">
      <c r="A129" s="23" t="s">
        <v>90</v>
      </c>
      <c r="B129" s="23" t="s">
        <v>54</v>
      </c>
      <c r="C129" s="22" t="str">
        <f t="shared" ref="C129:C138" si="27">D129</f>
        <v>CA</v>
      </c>
      <c r="D129" s="23" t="s">
        <v>27</v>
      </c>
      <c r="E129" s="23" t="s">
        <v>112</v>
      </c>
      <c r="F129" s="23" t="s">
        <v>100</v>
      </c>
      <c r="G129" s="23" t="str">
        <f t="shared" ref="G129:G138" si="28">E129&amp;F129&amp;D129</f>
        <v>AGNLPCA</v>
      </c>
      <c r="H129" s="23" t="str">
        <f t="shared" ref="H129:H138" si="29">B129&amp;D129</f>
        <v>111GPCA</v>
      </c>
      <c r="I129" s="5">
        <v>-505859.57000000007</v>
      </c>
      <c r="J129" s="5">
        <v>-505859.57000000007</v>
      </c>
      <c r="K129" s="5">
        <f t="shared" ref="K129:K138" si="30">J129-I129</f>
        <v>0</v>
      </c>
    </row>
    <row r="130" spans="1:11" x14ac:dyDescent="0.2">
      <c r="A130" s="23" t="s">
        <v>101</v>
      </c>
      <c r="B130" s="23" t="s">
        <v>54</v>
      </c>
      <c r="C130" s="22" t="str">
        <f t="shared" si="27"/>
        <v>CN</v>
      </c>
      <c r="D130" s="23" t="s">
        <v>40</v>
      </c>
      <c r="E130" s="23" t="s">
        <v>112</v>
      </c>
      <c r="F130" s="23" t="s">
        <v>100</v>
      </c>
      <c r="G130" s="23" t="str">
        <f t="shared" si="28"/>
        <v>AGNLPCN</v>
      </c>
      <c r="H130" s="23" t="str">
        <f t="shared" si="29"/>
        <v>111GPCN</v>
      </c>
      <c r="I130" s="5">
        <v>0</v>
      </c>
      <c r="J130" s="5">
        <v>0</v>
      </c>
      <c r="K130" s="5">
        <f t="shared" si="30"/>
        <v>0</v>
      </c>
    </row>
    <row r="131" spans="1:11" x14ac:dyDescent="0.2">
      <c r="A131" s="44" t="s">
        <v>71</v>
      </c>
      <c r="B131" s="23" t="s">
        <v>54</v>
      </c>
      <c r="C131" s="22" t="str">
        <f t="shared" si="27"/>
        <v>SG</v>
      </c>
      <c r="D131" s="23" t="s">
        <v>14</v>
      </c>
      <c r="E131" s="23" t="s">
        <v>112</v>
      </c>
      <c r="F131" s="23" t="s">
        <v>100</v>
      </c>
      <c r="G131" s="23" t="str">
        <f t="shared" si="28"/>
        <v>AGNLPSG</v>
      </c>
      <c r="H131" s="23" t="str">
        <f t="shared" si="29"/>
        <v>111GPSG</v>
      </c>
      <c r="I131" s="5">
        <v>0</v>
      </c>
      <c r="J131" s="5">
        <v>0</v>
      </c>
      <c r="K131" s="5">
        <f t="shared" si="30"/>
        <v>0</v>
      </c>
    </row>
    <row r="132" spans="1:11" x14ac:dyDescent="0.2">
      <c r="A132" s="23" t="s">
        <v>92</v>
      </c>
      <c r="B132" s="23" t="s">
        <v>54</v>
      </c>
      <c r="C132" s="22" t="str">
        <f t="shared" si="27"/>
        <v>OR</v>
      </c>
      <c r="D132" s="23" t="s">
        <v>29</v>
      </c>
      <c r="E132" s="23" t="s">
        <v>112</v>
      </c>
      <c r="F132" s="23" t="s">
        <v>100</v>
      </c>
      <c r="G132" s="23" t="str">
        <f t="shared" si="28"/>
        <v>AGNLPOR</v>
      </c>
      <c r="H132" s="23" t="str">
        <f t="shared" si="29"/>
        <v>111GPOR</v>
      </c>
      <c r="I132" s="5">
        <v>-5206564.2000000095</v>
      </c>
      <c r="J132" s="5">
        <v>-5350205.3200000143</v>
      </c>
      <c r="K132" s="5">
        <f t="shared" si="30"/>
        <v>-143641.12000000477</v>
      </c>
    </row>
    <row r="133" spans="1:11" x14ac:dyDescent="0.2">
      <c r="A133" s="23" t="s">
        <v>101</v>
      </c>
      <c r="B133" s="23" t="s">
        <v>54</v>
      </c>
      <c r="C133" s="22" t="str">
        <f t="shared" si="27"/>
        <v>SO</v>
      </c>
      <c r="D133" s="23" t="s">
        <v>39</v>
      </c>
      <c r="E133" s="23" t="s">
        <v>112</v>
      </c>
      <c r="F133" s="23" t="s">
        <v>100</v>
      </c>
      <c r="G133" s="23" t="str">
        <f t="shared" si="28"/>
        <v>AGNLPSO</v>
      </c>
      <c r="H133" s="23" t="str">
        <f t="shared" si="29"/>
        <v>111GPSO</v>
      </c>
      <c r="I133" s="5">
        <v>-1499732.7200000023</v>
      </c>
      <c r="J133" s="5">
        <v>-1608024.7500000035</v>
      </c>
      <c r="K133" s="5">
        <f t="shared" si="30"/>
        <v>-108292.03000000119</v>
      </c>
    </row>
    <row r="134" spans="1:11" x14ac:dyDescent="0.2">
      <c r="A134" s="23" t="s">
        <v>96</v>
      </c>
      <c r="B134" s="23" t="s">
        <v>54</v>
      </c>
      <c r="C134" s="22" t="str">
        <f t="shared" si="27"/>
        <v>ID</v>
      </c>
      <c r="D134" s="23" t="s">
        <v>28</v>
      </c>
      <c r="E134" s="23" t="s">
        <v>112</v>
      </c>
      <c r="F134" s="23" t="s">
        <v>100</v>
      </c>
      <c r="G134" s="23" t="str">
        <f t="shared" si="28"/>
        <v>AGNLPID</v>
      </c>
      <c r="H134" s="23" t="str">
        <f t="shared" si="29"/>
        <v>111GPID</v>
      </c>
      <c r="I134" s="5">
        <v>-333770.70000000007</v>
      </c>
      <c r="J134" s="5">
        <v>-333770.70000000007</v>
      </c>
      <c r="K134" s="5">
        <f t="shared" si="30"/>
        <v>0</v>
      </c>
    </row>
    <row r="135" spans="1:11" x14ac:dyDescent="0.2">
      <c r="A135" s="23" t="s">
        <v>95</v>
      </c>
      <c r="B135" s="23" t="s">
        <v>54</v>
      </c>
      <c r="C135" s="22" t="str">
        <f t="shared" si="27"/>
        <v>UT</v>
      </c>
      <c r="D135" s="23" t="s">
        <v>30</v>
      </c>
      <c r="E135" s="23" t="s">
        <v>112</v>
      </c>
      <c r="F135" s="23" t="s">
        <v>100</v>
      </c>
      <c r="G135" s="23" t="str">
        <f t="shared" si="28"/>
        <v>AGNLPUT</v>
      </c>
      <c r="H135" s="23" t="str">
        <f t="shared" si="29"/>
        <v>111GPUT</v>
      </c>
      <c r="I135" s="5">
        <v>-33126.81</v>
      </c>
      <c r="J135" s="5">
        <v>-33126.81</v>
      </c>
      <c r="K135" s="5">
        <f t="shared" si="30"/>
        <v>0</v>
      </c>
    </row>
    <row r="136" spans="1:11" x14ac:dyDescent="0.2">
      <c r="A136" s="23" t="s">
        <v>93</v>
      </c>
      <c r="B136" s="23" t="s">
        <v>54</v>
      </c>
      <c r="C136" s="22" t="str">
        <f t="shared" si="27"/>
        <v>WA</v>
      </c>
      <c r="D136" s="23" t="s">
        <v>31</v>
      </c>
      <c r="E136" s="23" t="s">
        <v>112</v>
      </c>
      <c r="F136" s="23" t="s">
        <v>100</v>
      </c>
      <c r="G136" s="23" t="str">
        <f t="shared" si="28"/>
        <v>AGNLPWA</v>
      </c>
      <c r="H136" s="23" t="str">
        <f t="shared" si="29"/>
        <v>111GPWA</v>
      </c>
      <c r="I136" s="5">
        <v>-2144258.85</v>
      </c>
      <c r="J136" s="5">
        <v>-2240498.359999998</v>
      </c>
      <c r="K136" s="5">
        <f t="shared" si="30"/>
        <v>-96239.509999997914</v>
      </c>
    </row>
    <row r="137" spans="1:11" x14ac:dyDescent="0.2">
      <c r="A137" s="23" t="s">
        <v>94</v>
      </c>
      <c r="B137" s="23" t="s">
        <v>54</v>
      </c>
      <c r="C137" s="22" t="str">
        <f t="shared" si="27"/>
        <v>WYP</v>
      </c>
      <c r="D137" s="23" t="s">
        <v>32</v>
      </c>
      <c r="E137" s="23" t="s">
        <v>112</v>
      </c>
      <c r="F137" s="23" t="s">
        <v>100</v>
      </c>
      <c r="G137" s="23" t="str">
        <f t="shared" si="28"/>
        <v>AGNLPWYP</v>
      </c>
      <c r="H137" s="23" t="str">
        <f t="shared" si="29"/>
        <v>111GPWYP</v>
      </c>
      <c r="I137" s="5">
        <v>-4665404.8128962992</v>
      </c>
      <c r="J137" s="5">
        <v>-4742504.2843444487</v>
      </c>
      <c r="K137" s="5">
        <f t="shared" si="30"/>
        <v>-77099.471448149532</v>
      </c>
    </row>
    <row r="138" spans="1:11" x14ac:dyDescent="0.2">
      <c r="A138" s="23" t="s">
        <v>97</v>
      </c>
      <c r="B138" s="23" t="s">
        <v>54</v>
      </c>
      <c r="C138" s="22" t="str">
        <f t="shared" si="27"/>
        <v>WYU</v>
      </c>
      <c r="D138" s="23" t="s">
        <v>38</v>
      </c>
      <c r="E138" s="23" t="s">
        <v>112</v>
      </c>
      <c r="F138" s="23" t="s">
        <v>100</v>
      </c>
      <c r="G138" s="23" t="str">
        <f t="shared" si="28"/>
        <v>AGNLPWYU</v>
      </c>
      <c r="H138" s="23" t="str">
        <f t="shared" si="29"/>
        <v>111GPWYU</v>
      </c>
      <c r="I138" s="5">
        <v>0</v>
      </c>
      <c r="J138" s="5">
        <v>0</v>
      </c>
      <c r="K138" s="5">
        <f t="shared" si="30"/>
        <v>0</v>
      </c>
    </row>
    <row r="139" spans="1:11" x14ac:dyDescent="0.2">
      <c r="A139" s="23" t="s">
        <v>106</v>
      </c>
      <c r="I139" s="27">
        <f>SUBTOTAL(9,I129:I138)</f>
        <v>-14388717.662896313</v>
      </c>
      <c r="J139" s="27">
        <f>SUBTOTAL(9,J129:J138)</f>
        <v>-14813989.794344466</v>
      </c>
      <c r="K139" s="27">
        <f>SUBTOTAL(9,K129:K138)</f>
        <v>-425272.13144815341</v>
      </c>
    </row>
    <row r="141" spans="1:11" x14ac:dyDescent="0.2">
      <c r="A141" s="24" t="s">
        <v>117</v>
      </c>
      <c r="I141" s="27">
        <f>SUBTOTAL(9,I93:I140)</f>
        <v>-837352108.08005643</v>
      </c>
      <c r="J141" s="27">
        <f>SUBTOTAL(9,J93:J140)</f>
        <v>-895488391.03088081</v>
      </c>
      <c r="K141" s="28">
        <f>SUBTOTAL(9,K93:K140)</f>
        <v>-58136282.950824395</v>
      </c>
    </row>
    <row r="142" spans="1:11" x14ac:dyDescent="0.2">
      <c r="K142" s="85" t="s">
        <v>140</v>
      </c>
    </row>
    <row r="144" spans="1:11" x14ac:dyDescent="0.2">
      <c r="A144" s="24" t="s">
        <v>118</v>
      </c>
      <c r="I144" s="27">
        <f>SUBTOTAL(9,I12:I143)</f>
        <v>-11715809276.883602</v>
      </c>
      <c r="J144" s="27">
        <f>SUBTOTAL(9,J12:J143)</f>
        <v>-12545866150.471622</v>
      </c>
      <c r="K144" s="27">
        <f>SUBTOTAL(9,K12:K143)</f>
        <v>-830056873.58802104</v>
      </c>
    </row>
    <row r="145" spans="2:15" x14ac:dyDescent="0.2">
      <c r="I145" s="86" t="s">
        <v>139</v>
      </c>
      <c r="J145" s="86" t="s">
        <v>139</v>
      </c>
    </row>
    <row r="146" spans="2:15" x14ac:dyDescent="0.2">
      <c r="I146" s="93" t="s">
        <v>138</v>
      </c>
      <c r="J146" s="93" t="s">
        <v>138</v>
      </c>
      <c r="K146" s="5"/>
    </row>
    <row r="147" spans="2:15" x14ac:dyDescent="0.2">
      <c r="I147" s="86"/>
      <c r="J147" s="86"/>
    </row>
    <row r="148" spans="2:15" x14ac:dyDescent="0.2">
      <c r="B148" s="87"/>
      <c r="I148" s="88"/>
      <c r="J148" s="88"/>
      <c r="K148" s="89"/>
      <c r="L148" s="6"/>
      <c r="M148" s="6"/>
      <c r="N148" s="6"/>
      <c r="O148" s="6"/>
    </row>
    <row r="149" spans="2:15" x14ac:dyDescent="0.2">
      <c r="B149" s="87"/>
      <c r="I149" s="88"/>
      <c r="J149" s="88"/>
      <c r="K149" s="89"/>
      <c r="L149" s="6"/>
      <c r="M149" s="6"/>
      <c r="N149" s="6"/>
      <c r="O149" s="6"/>
    </row>
    <row r="150" spans="2:15" x14ac:dyDescent="0.2">
      <c r="B150" s="87"/>
      <c r="I150" s="88"/>
      <c r="J150" s="88"/>
      <c r="K150" s="89"/>
      <c r="L150" s="6"/>
      <c r="M150" s="6"/>
      <c r="N150" s="6"/>
      <c r="O150" s="6"/>
    </row>
    <row r="151" spans="2:15" x14ac:dyDescent="0.2">
      <c r="B151" s="87"/>
      <c r="I151" s="88"/>
      <c r="J151" s="88"/>
      <c r="K151" s="89"/>
      <c r="L151" s="6"/>
      <c r="M151" s="6"/>
      <c r="N151" s="6"/>
      <c r="O151" s="6"/>
    </row>
    <row r="152" spans="2:15" x14ac:dyDescent="0.2">
      <c r="B152" s="87"/>
      <c r="I152" s="88"/>
      <c r="J152" s="88"/>
      <c r="K152" s="89"/>
      <c r="L152" s="6"/>
      <c r="M152" s="6"/>
      <c r="N152" s="6"/>
      <c r="O152" s="6"/>
    </row>
    <row r="153" spans="2:15" x14ac:dyDescent="0.2">
      <c r="B153" s="87"/>
      <c r="I153" s="88"/>
      <c r="J153" s="88"/>
      <c r="K153" s="89"/>
      <c r="L153" s="6"/>
      <c r="M153" s="6"/>
      <c r="N153" s="6"/>
      <c r="O153" s="6"/>
    </row>
    <row r="154" spans="2:15" x14ac:dyDescent="0.2">
      <c r="B154" s="87"/>
      <c r="I154" s="88"/>
      <c r="J154" s="88"/>
      <c r="K154" s="89"/>
      <c r="L154" s="6"/>
      <c r="M154" s="6"/>
      <c r="N154" s="6"/>
      <c r="O154" s="6"/>
    </row>
    <row r="155" spans="2:15" x14ac:dyDescent="0.2">
      <c r="B155" s="87"/>
      <c r="I155" s="88"/>
      <c r="J155" s="88"/>
      <c r="K155" s="89"/>
      <c r="L155" s="6"/>
      <c r="M155" s="6"/>
      <c r="N155" s="6"/>
      <c r="O155" s="6"/>
    </row>
    <row r="156" spans="2:15" x14ac:dyDescent="0.2">
      <c r="B156" s="87"/>
      <c r="I156" s="88"/>
      <c r="J156" s="88"/>
      <c r="K156" s="89"/>
      <c r="L156" s="6"/>
      <c r="M156" s="6"/>
      <c r="N156" s="6"/>
      <c r="O156" s="6"/>
    </row>
    <row r="157" spans="2:15" x14ac:dyDescent="0.2">
      <c r="B157" s="87"/>
      <c r="I157" s="88"/>
      <c r="J157" s="88"/>
      <c r="K157" s="89"/>
      <c r="L157" s="6"/>
      <c r="M157" s="6"/>
      <c r="N157" s="6"/>
      <c r="O157" s="6"/>
    </row>
    <row r="158" spans="2:15" x14ac:dyDescent="0.2">
      <c r="B158" s="87"/>
      <c r="I158" s="88"/>
      <c r="J158" s="88"/>
      <c r="K158" s="89"/>
      <c r="L158" s="6"/>
      <c r="M158" s="6"/>
      <c r="N158" s="6"/>
      <c r="O158" s="6"/>
    </row>
    <row r="159" spans="2:15" x14ac:dyDescent="0.2">
      <c r="B159" s="87"/>
      <c r="I159" s="88"/>
      <c r="J159" s="88"/>
      <c r="K159" s="89"/>
      <c r="L159" s="6"/>
      <c r="M159" s="6"/>
      <c r="N159" s="6"/>
      <c r="O159" s="6"/>
    </row>
    <row r="160" spans="2:15" x14ac:dyDescent="0.2">
      <c r="B160" s="87"/>
      <c r="I160" s="88"/>
      <c r="J160" s="88"/>
      <c r="K160" s="89"/>
      <c r="L160" s="6"/>
      <c r="M160" s="6"/>
      <c r="N160" s="6"/>
      <c r="O160" s="6"/>
    </row>
    <row r="161" spans="2:15" x14ac:dyDescent="0.2">
      <c r="B161" s="87"/>
      <c r="I161" s="88"/>
      <c r="J161" s="88"/>
      <c r="K161" s="89"/>
      <c r="L161" s="6"/>
      <c r="M161" s="6"/>
      <c r="N161" s="6"/>
      <c r="O161" s="6"/>
    </row>
    <row r="162" spans="2:15" x14ac:dyDescent="0.2">
      <c r="B162" s="87"/>
      <c r="I162" s="89"/>
      <c r="J162" s="89"/>
      <c r="K162" s="89"/>
      <c r="L162" s="6"/>
      <c r="M162" s="6"/>
      <c r="N162" s="6"/>
      <c r="O162" s="6"/>
    </row>
    <row r="163" spans="2:15" x14ac:dyDescent="0.2">
      <c r="L163" s="6"/>
      <c r="M163" s="6"/>
      <c r="N163" s="6"/>
      <c r="O163" s="6"/>
    </row>
    <row r="164" spans="2:15" x14ac:dyDescent="0.2">
      <c r="I164" s="6"/>
      <c r="J164" s="6"/>
      <c r="K164" s="90"/>
      <c r="L164" s="22"/>
      <c r="M164" s="6"/>
      <c r="N164" s="6"/>
      <c r="O164" s="6"/>
    </row>
    <row r="165" spans="2:15" x14ac:dyDescent="0.2">
      <c r="I165" s="89"/>
      <c r="J165" s="89"/>
      <c r="K165" s="89"/>
      <c r="L165" s="23"/>
      <c r="M165" s="6"/>
      <c r="N165" s="6"/>
      <c r="O165" s="6"/>
    </row>
    <row r="166" spans="2:15" x14ac:dyDescent="0.2">
      <c r="B166" s="87"/>
      <c r="I166" s="6"/>
      <c r="J166" s="6"/>
      <c r="K166" s="6"/>
      <c r="L166" s="6"/>
      <c r="M166" s="6"/>
      <c r="N166" s="6"/>
      <c r="O166" s="6"/>
    </row>
    <row r="167" spans="2:15" x14ac:dyDescent="0.2">
      <c r="L167" s="23"/>
      <c r="M167" s="6"/>
      <c r="N167" s="6"/>
      <c r="O167" s="6"/>
    </row>
    <row r="168" spans="2:15" x14ac:dyDescent="0.2">
      <c r="B168" s="87"/>
      <c r="L168" s="23"/>
      <c r="M168" s="6"/>
      <c r="N168" s="6"/>
      <c r="O168" s="6"/>
    </row>
    <row r="169" spans="2:15" x14ac:dyDescent="0.2">
      <c r="L169" s="23"/>
      <c r="M169" s="6"/>
      <c r="N169" s="6"/>
      <c r="O169" s="6"/>
    </row>
    <row r="170" spans="2:15" x14ac:dyDescent="0.2">
      <c r="L170" s="23"/>
    </row>
    <row r="171" spans="2:15" x14ac:dyDescent="0.2">
      <c r="L171" s="23"/>
    </row>
  </sheetData>
  <pageMargins left="1" right="1" top="1" bottom="1" header="0.75" footer="0.5"/>
  <pageSetup scale="70" firstPageNumber="2" fitToHeight="2" orientation="portrait" useFirstPageNumber="1" r:id="rId1"/>
  <headerFooter alignWithMargins="0">
    <oddHeader xml:space="preserve">&amp;RPage 14.3.&amp;P_R
</oddHeader>
  </headerFooter>
  <rowBreaks count="1" manualBreakCount="1">
    <brk id="8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E33E-680D-445D-B0E9-2A6D34E62699}">
  <sheetPr>
    <pageSetUpPr fitToPage="1"/>
  </sheetPr>
  <dimension ref="A1:R74"/>
  <sheetViews>
    <sheetView view="pageBreakPreview" zoomScaleNormal="100" zoomScaleSheetLayoutView="100" workbookViewId="0">
      <selection activeCell="A5" sqref="A5"/>
    </sheetView>
  </sheetViews>
  <sheetFormatPr defaultColWidth="9.28515625" defaultRowHeight="12.75" x14ac:dyDescent="0.2"/>
  <cols>
    <col min="1" max="1" width="2.42578125" style="107" customWidth="1"/>
    <col min="2" max="2" width="15" style="107" customWidth="1"/>
    <col min="3" max="3" width="12.28515625" style="107" customWidth="1"/>
    <col min="4" max="4" width="10.85546875" style="107" customWidth="1"/>
    <col min="5" max="5" width="12.7109375" style="107" customWidth="1"/>
    <col min="6" max="6" width="0.5703125" style="59" customWidth="1"/>
    <col min="7" max="7" width="15.140625" style="107" customWidth="1"/>
    <col min="8" max="8" width="12.28515625" style="107" customWidth="1"/>
    <col min="9" max="9" width="11.85546875" style="107" customWidth="1"/>
    <col min="10" max="10" width="12" style="107" customWidth="1"/>
    <col min="11" max="11" width="0.42578125" style="107" customWidth="1"/>
    <col min="12" max="12" width="14.85546875" style="107" customWidth="1"/>
    <col min="13" max="13" width="12.28515625" style="107" customWidth="1"/>
    <col min="14" max="14" width="11.5703125" style="107" customWidth="1"/>
    <col min="15" max="15" width="11.85546875" style="107" customWidth="1"/>
    <col min="16" max="16" width="7.140625" style="107" bestFit="1" customWidth="1"/>
    <col min="17" max="17" width="13.28515625" style="108" customWidth="1"/>
    <col min="18" max="18" width="16" style="107" bestFit="1" customWidth="1"/>
    <col min="19" max="16384" width="9.28515625" style="107"/>
  </cols>
  <sheetData>
    <row r="1" spans="1:18" x14ac:dyDescent="0.2">
      <c r="A1" s="2" t="s">
        <v>119</v>
      </c>
    </row>
    <row r="2" spans="1:18" x14ac:dyDescent="0.2">
      <c r="A2" s="1" t="s">
        <v>120</v>
      </c>
    </row>
    <row r="3" spans="1:18" x14ac:dyDescent="0.2">
      <c r="A3" s="1" t="s">
        <v>128</v>
      </c>
    </row>
    <row r="4" spans="1:18" x14ac:dyDescent="0.2">
      <c r="A4" s="1" t="s">
        <v>129</v>
      </c>
    </row>
    <row r="7" spans="1:18" ht="21" customHeight="1" x14ac:dyDescent="0.2">
      <c r="B7" s="60" t="s">
        <v>130</v>
      </c>
      <c r="C7" s="61" t="s">
        <v>131</v>
      </c>
      <c r="D7" s="61" t="s">
        <v>132</v>
      </c>
      <c r="E7" s="62" t="s">
        <v>133</v>
      </c>
      <c r="G7" s="60" t="s">
        <v>134</v>
      </c>
      <c r="H7" s="61" t="s">
        <v>131</v>
      </c>
      <c r="I7" s="61" t="s">
        <v>132</v>
      </c>
      <c r="J7" s="62" t="s">
        <v>133</v>
      </c>
      <c r="K7" s="59"/>
      <c r="L7" s="60" t="s">
        <v>135</v>
      </c>
      <c r="M7" s="61" t="s">
        <v>131</v>
      </c>
      <c r="N7" s="61" t="s">
        <v>132</v>
      </c>
      <c r="O7" s="62" t="s">
        <v>133</v>
      </c>
    </row>
    <row r="8" spans="1:18" x14ac:dyDescent="0.2">
      <c r="B8" s="109">
        <v>45261</v>
      </c>
      <c r="C8" s="110">
        <v>0</v>
      </c>
      <c r="D8" s="110">
        <v>0</v>
      </c>
      <c r="E8" s="66">
        <v>-4899818.5200000023</v>
      </c>
      <c r="G8" s="109">
        <v>45261</v>
      </c>
      <c r="H8" s="110">
        <v>0</v>
      </c>
      <c r="I8" s="110">
        <v>0</v>
      </c>
      <c r="J8" s="66">
        <v>-990156.95999999763</v>
      </c>
      <c r="K8" s="59"/>
      <c r="L8" s="109">
        <v>45261</v>
      </c>
      <c r="M8" s="110">
        <v>0</v>
      </c>
      <c r="N8" s="110">
        <v>0</v>
      </c>
      <c r="O8" s="66">
        <v>-5889975.4800000004</v>
      </c>
      <c r="P8" s="63"/>
      <c r="Q8" s="111"/>
      <c r="R8" s="112"/>
    </row>
    <row r="9" spans="1:18" x14ac:dyDescent="0.2">
      <c r="B9" s="109">
        <v>45292</v>
      </c>
      <c r="C9" s="110">
        <v>0</v>
      </c>
      <c r="D9" s="110">
        <v>60699.7</v>
      </c>
      <c r="E9" s="66">
        <v>-4839118.8200000022</v>
      </c>
      <c r="G9" s="109">
        <v>45292</v>
      </c>
      <c r="H9" s="110">
        <v>0</v>
      </c>
      <c r="I9" s="110">
        <v>-23355.96</v>
      </c>
      <c r="J9" s="66">
        <v>-1013512.9199999976</v>
      </c>
      <c r="K9" s="59"/>
      <c r="L9" s="109">
        <v>45292</v>
      </c>
      <c r="M9" s="110">
        <v>0</v>
      </c>
      <c r="N9" s="110">
        <v>37343.74</v>
      </c>
      <c r="O9" s="66">
        <v>-5852631.7400000002</v>
      </c>
      <c r="P9" s="63"/>
      <c r="Q9" s="111"/>
      <c r="R9" s="112"/>
    </row>
    <row r="10" spans="1:18" x14ac:dyDescent="0.2">
      <c r="B10" s="109">
        <v>45323</v>
      </c>
      <c r="C10" s="110">
        <v>0</v>
      </c>
      <c r="D10" s="110">
        <v>60699.7</v>
      </c>
      <c r="E10" s="66">
        <v>-4778419.120000002</v>
      </c>
      <c r="G10" s="109">
        <v>45323</v>
      </c>
      <c r="H10" s="110">
        <v>0</v>
      </c>
      <c r="I10" s="110">
        <v>-23355.96</v>
      </c>
      <c r="J10" s="66">
        <v>-1036868.8799999976</v>
      </c>
      <c r="K10" s="59"/>
      <c r="L10" s="109">
        <v>45323</v>
      </c>
      <c r="M10" s="110">
        <v>0</v>
      </c>
      <c r="N10" s="110">
        <v>37343.74</v>
      </c>
      <c r="O10" s="66">
        <v>-5815288</v>
      </c>
      <c r="P10" s="63"/>
      <c r="Q10" s="111"/>
      <c r="R10" s="112"/>
    </row>
    <row r="11" spans="1:18" x14ac:dyDescent="0.2">
      <c r="B11" s="109">
        <v>45352</v>
      </c>
      <c r="C11" s="110">
        <v>0</v>
      </c>
      <c r="D11" s="110">
        <v>60699.7</v>
      </c>
      <c r="E11" s="66">
        <v>-4717719.4200000018</v>
      </c>
      <c r="F11" s="64"/>
      <c r="G11" s="109">
        <v>45352</v>
      </c>
      <c r="H11" s="110">
        <v>0</v>
      </c>
      <c r="I11" s="110">
        <v>-23355.96</v>
      </c>
      <c r="J11" s="66">
        <v>-1060224.8399999975</v>
      </c>
      <c r="K11" s="64"/>
      <c r="L11" s="109">
        <v>45352</v>
      </c>
      <c r="M11" s="110">
        <v>0</v>
      </c>
      <c r="N11" s="110">
        <v>37343.74</v>
      </c>
      <c r="O11" s="66">
        <v>-5777944.2599999998</v>
      </c>
      <c r="P11" s="64"/>
      <c r="Q11" s="111"/>
      <c r="R11" s="112"/>
    </row>
    <row r="12" spans="1:18" x14ac:dyDescent="0.2">
      <c r="B12" s="109">
        <v>45383</v>
      </c>
      <c r="C12" s="110">
        <v>0</v>
      </c>
      <c r="D12" s="110">
        <v>60699.7</v>
      </c>
      <c r="E12" s="66">
        <v>-4657019.7200000016</v>
      </c>
      <c r="F12" s="64"/>
      <c r="G12" s="109">
        <v>45383</v>
      </c>
      <c r="H12" s="110">
        <v>0</v>
      </c>
      <c r="I12" s="110">
        <v>-23355.96</v>
      </c>
      <c r="J12" s="66">
        <v>-1083580.7999999975</v>
      </c>
      <c r="K12" s="64"/>
      <c r="L12" s="109">
        <v>45383</v>
      </c>
      <c r="M12" s="110">
        <v>0</v>
      </c>
      <c r="N12" s="110">
        <v>37343.74</v>
      </c>
      <c r="O12" s="66">
        <v>-5740600.5199999996</v>
      </c>
      <c r="P12" s="64"/>
      <c r="Q12" s="111"/>
      <c r="R12" s="112"/>
    </row>
    <row r="13" spans="1:18" x14ac:dyDescent="0.2">
      <c r="B13" s="109">
        <v>45413</v>
      </c>
      <c r="C13" s="110">
        <v>0</v>
      </c>
      <c r="D13" s="110">
        <v>60699.7</v>
      </c>
      <c r="E13" s="66">
        <v>-4596320.0200000014</v>
      </c>
      <c r="F13" s="65"/>
      <c r="G13" s="109">
        <v>45413</v>
      </c>
      <c r="H13" s="110">
        <v>0</v>
      </c>
      <c r="I13" s="110">
        <v>-23355.96</v>
      </c>
      <c r="J13" s="66">
        <v>-1106936.7599999974</v>
      </c>
      <c r="K13" s="65"/>
      <c r="L13" s="109">
        <v>45413</v>
      </c>
      <c r="M13" s="110">
        <v>0</v>
      </c>
      <c r="N13" s="110">
        <v>37343.74</v>
      </c>
      <c r="O13" s="66">
        <v>-5703256.7799999993</v>
      </c>
      <c r="R13" s="112"/>
    </row>
    <row r="14" spans="1:18" x14ac:dyDescent="0.2">
      <c r="B14" s="109">
        <v>45444</v>
      </c>
      <c r="C14" s="110">
        <v>0</v>
      </c>
      <c r="D14" s="110">
        <v>60699.7</v>
      </c>
      <c r="E14" s="66">
        <v>-4535620.3200000012</v>
      </c>
      <c r="F14" s="65"/>
      <c r="G14" s="109">
        <v>45444</v>
      </c>
      <c r="H14" s="110">
        <v>0</v>
      </c>
      <c r="I14" s="110">
        <v>-23355.96</v>
      </c>
      <c r="J14" s="66">
        <v>-1130292.7199999974</v>
      </c>
      <c r="K14" s="65"/>
      <c r="L14" s="109">
        <v>45444</v>
      </c>
      <c r="M14" s="110">
        <v>0</v>
      </c>
      <c r="N14" s="110">
        <v>37343.74</v>
      </c>
      <c r="O14" s="66">
        <v>-5665913.0399999991</v>
      </c>
      <c r="R14" s="112"/>
    </row>
    <row r="15" spans="1:18" x14ac:dyDescent="0.2">
      <c r="B15" s="109">
        <v>45474</v>
      </c>
      <c r="C15" s="110">
        <v>0</v>
      </c>
      <c r="D15" s="110">
        <v>60699.7</v>
      </c>
      <c r="E15" s="66">
        <v>-4474920.620000001</v>
      </c>
      <c r="F15" s="65"/>
      <c r="G15" s="109">
        <v>45474</v>
      </c>
      <c r="H15" s="110">
        <v>0</v>
      </c>
      <c r="I15" s="110">
        <v>-23355.96</v>
      </c>
      <c r="J15" s="66">
        <v>-1153648.6799999974</v>
      </c>
      <c r="K15" s="65"/>
      <c r="L15" s="109">
        <v>45474</v>
      </c>
      <c r="M15" s="110">
        <v>0</v>
      </c>
      <c r="N15" s="110">
        <v>37343.74</v>
      </c>
      <c r="O15" s="66">
        <v>-5628569.2999999989</v>
      </c>
      <c r="R15" s="112"/>
    </row>
    <row r="16" spans="1:18" x14ac:dyDescent="0.2">
      <c r="B16" s="109">
        <v>45505</v>
      </c>
      <c r="C16" s="110">
        <v>0</v>
      </c>
      <c r="D16" s="110">
        <v>60699.7</v>
      </c>
      <c r="E16" s="66">
        <v>-4414220.9200000009</v>
      </c>
      <c r="F16" s="65"/>
      <c r="G16" s="109">
        <v>45505</v>
      </c>
      <c r="H16" s="110">
        <v>0</v>
      </c>
      <c r="I16" s="110">
        <v>-23355.96</v>
      </c>
      <c r="J16" s="66">
        <v>-1177004.6399999973</v>
      </c>
      <c r="K16" s="65"/>
      <c r="L16" s="109">
        <v>45505</v>
      </c>
      <c r="M16" s="110">
        <v>0</v>
      </c>
      <c r="N16" s="110">
        <v>37343.74</v>
      </c>
      <c r="O16" s="66">
        <v>-5591225.5599999987</v>
      </c>
      <c r="R16" s="112"/>
    </row>
    <row r="17" spans="2:18" x14ac:dyDescent="0.2">
      <c r="B17" s="109">
        <v>45536</v>
      </c>
      <c r="C17" s="110">
        <v>0</v>
      </c>
      <c r="D17" s="110">
        <v>60699.7</v>
      </c>
      <c r="E17" s="66">
        <v>-4353521.2200000007</v>
      </c>
      <c r="F17" s="65"/>
      <c r="G17" s="109">
        <v>45536</v>
      </c>
      <c r="H17" s="110">
        <v>0</v>
      </c>
      <c r="I17" s="110">
        <v>-23355.96</v>
      </c>
      <c r="J17" s="66">
        <v>-1200360.5999999973</v>
      </c>
      <c r="K17" s="65"/>
      <c r="L17" s="109">
        <v>45536</v>
      </c>
      <c r="M17" s="110">
        <v>0</v>
      </c>
      <c r="N17" s="110">
        <v>37343.74</v>
      </c>
      <c r="O17" s="66">
        <v>-5553881.8199999984</v>
      </c>
      <c r="R17" s="112"/>
    </row>
    <row r="18" spans="2:18" x14ac:dyDescent="0.2">
      <c r="B18" s="109">
        <v>45566</v>
      </c>
      <c r="C18" s="110">
        <v>0</v>
      </c>
      <c r="D18" s="110">
        <v>60699.7</v>
      </c>
      <c r="E18" s="66">
        <v>-4292821.5200000005</v>
      </c>
      <c r="F18" s="65"/>
      <c r="G18" s="109">
        <v>45566</v>
      </c>
      <c r="H18" s="110">
        <v>0</v>
      </c>
      <c r="I18" s="110">
        <v>-23355.96</v>
      </c>
      <c r="J18" s="66">
        <v>-1223716.5599999973</v>
      </c>
      <c r="K18" s="120"/>
      <c r="L18" s="109">
        <v>45566</v>
      </c>
      <c r="M18" s="110">
        <v>0</v>
      </c>
      <c r="N18" s="110">
        <v>37343.74</v>
      </c>
      <c r="O18" s="66">
        <v>-5516538.0799999982</v>
      </c>
      <c r="R18" s="112"/>
    </row>
    <row r="19" spans="2:18" x14ac:dyDescent="0.2">
      <c r="B19" s="109">
        <v>45597</v>
      </c>
      <c r="C19" s="110">
        <v>0</v>
      </c>
      <c r="D19" s="110">
        <v>60699.7</v>
      </c>
      <c r="E19" s="66">
        <v>-4232121.82</v>
      </c>
      <c r="G19" s="109">
        <v>45597</v>
      </c>
      <c r="H19" s="110">
        <v>0</v>
      </c>
      <c r="I19" s="110">
        <v>-23355.96</v>
      </c>
      <c r="J19" s="66">
        <v>-1247072.5199999972</v>
      </c>
      <c r="K19" s="13"/>
      <c r="L19" s="109">
        <v>45597</v>
      </c>
      <c r="M19" s="110">
        <v>0</v>
      </c>
      <c r="N19" s="110">
        <v>37343.74</v>
      </c>
      <c r="O19" s="66">
        <v>-5479194.339999998</v>
      </c>
      <c r="P19" s="121"/>
      <c r="R19" s="112"/>
    </row>
    <row r="20" spans="2:18" x14ac:dyDescent="0.2">
      <c r="B20" s="109">
        <v>45627</v>
      </c>
      <c r="C20" s="67">
        <v>0</v>
      </c>
      <c r="D20" s="110">
        <v>60699.7</v>
      </c>
      <c r="E20" s="113">
        <v>-4171422.12</v>
      </c>
      <c r="F20" s="3"/>
      <c r="G20" s="109">
        <v>45627</v>
      </c>
      <c r="H20" s="110">
        <v>0</v>
      </c>
      <c r="I20" s="110">
        <v>-23355.96</v>
      </c>
      <c r="J20" s="113">
        <v>-1270428.4799999972</v>
      </c>
      <c r="K20" s="3"/>
      <c r="L20" s="109">
        <v>45627</v>
      </c>
      <c r="M20" s="110">
        <v>0</v>
      </c>
      <c r="N20" s="110">
        <v>37343.74</v>
      </c>
      <c r="O20" s="66">
        <v>-5441850.5999999978</v>
      </c>
      <c r="P20" s="3"/>
      <c r="R20" s="112"/>
    </row>
    <row r="21" spans="2:18" ht="13.9" customHeight="1" x14ac:dyDescent="0.2">
      <c r="B21" s="114"/>
      <c r="C21" s="115"/>
      <c r="D21" s="115"/>
      <c r="E21" s="116"/>
      <c r="F21" s="117"/>
      <c r="G21" s="114"/>
      <c r="H21" s="115"/>
      <c r="I21" s="115"/>
      <c r="J21" s="116"/>
      <c r="K21" s="117"/>
      <c r="L21" s="114"/>
      <c r="M21" s="115"/>
      <c r="N21" s="115"/>
      <c r="O21" s="116"/>
      <c r="P21" s="68"/>
      <c r="R21" s="112"/>
    </row>
    <row r="22" spans="2:18" ht="20.25" customHeight="1" x14ac:dyDescent="0.2">
      <c r="F22" s="117"/>
      <c r="K22" s="3"/>
      <c r="P22" s="118"/>
      <c r="R22" s="112"/>
    </row>
    <row r="23" spans="2:18" x14ac:dyDescent="0.2">
      <c r="B23" s="60" t="s">
        <v>130</v>
      </c>
      <c r="C23" s="61" t="s">
        <v>131</v>
      </c>
      <c r="D23" s="61" t="s">
        <v>132</v>
      </c>
      <c r="E23" s="62" t="s">
        <v>133</v>
      </c>
      <c r="F23" s="3"/>
      <c r="G23" s="60" t="s">
        <v>134</v>
      </c>
      <c r="H23" s="61" t="s">
        <v>131</v>
      </c>
      <c r="I23" s="61" t="s">
        <v>132</v>
      </c>
      <c r="J23" s="62" t="s">
        <v>133</v>
      </c>
      <c r="K23" s="3"/>
      <c r="L23" s="60" t="s">
        <v>135</v>
      </c>
      <c r="M23" s="61" t="s">
        <v>131</v>
      </c>
      <c r="N23" s="61" t="s">
        <v>132</v>
      </c>
      <c r="O23" s="62" t="s">
        <v>133</v>
      </c>
      <c r="P23" s="64"/>
      <c r="R23" s="112"/>
    </row>
    <row r="24" spans="2:18" x14ac:dyDescent="0.2">
      <c r="B24" s="109">
        <v>45627</v>
      </c>
      <c r="C24" s="69">
        <v>0</v>
      </c>
      <c r="D24" s="69">
        <v>60699.7</v>
      </c>
      <c r="E24" s="70">
        <v>-4171422.12</v>
      </c>
      <c r="F24" s="3"/>
      <c r="G24" s="109">
        <v>45627</v>
      </c>
      <c r="H24" s="69">
        <v>0</v>
      </c>
      <c r="I24" s="69">
        <v>-23355.96</v>
      </c>
      <c r="J24" s="70">
        <v>-1270428.4799999972</v>
      </c>
      <c r="K24" s="3"/>
      <c r="L24" s="109">
        <v>45627</v>
      </c>
      <c r="M24" s="69">
        <v>0</v>
      </c>
      <c r="N24" s="69">
        <v>37343.74</v>
      </c>
      <c r="O24" s="70">
        <v>-5441850.5999999978</v>
      </c>
      <c r="P24" s="64"/>
      <c r="R24" s="112"/>
    </row>
    <row r="25" spans="2:18" x14ac:dyDescent="0.2">
      <c r="B25" s="109">
        <v>45658</v>
      </c>
      <c r="C25" s="69">
        <v>0</v>
      </c>
      <c r="D25" s="69">
        <v>60699.7</v>
      </c>
      <c r="E25" s="70">
        <v>-4110722.42</v>
      </c>
      <c r="F25" s="3"/>
      <c r="G25" s="109">
        <v>45658</v>
      </c>
      <c r="H25" s="69">
        <v>0</v>
      </c>
      <c r="I25" s="69">
        <v>-23355.96</v>
      </c>
      <c r="J25" s="70">
        <v>-1293784.4399999972</v>
      </c>
      <c r="K25" s="3"/>
      <c r="L25" s="109">
        <v>45658</v>
      </c>
      <c r="M25" s="69">
        <v>0</v>
      </c>
      <c r="N25" s="69">
        <v>37343.74</v>
      </c>
      <c r="O25" s="70">
        <v>-5404506.8599999975</v>
      </c>
      <c r="P25" s="64"/>
      <c r="Q25" s="122"/>
      <c r="R25" s="112"/>
    </row>
    <row r="26" spans="2:18" x14ac:dyDescent="0.2">
      <c r="B26" s="109">
        <v>45689</v>
      </c>
      <c r="C26" s="69">
        <v>0</v>
      </c>
      <c r="D26" s="69">
        <v>60699.7</v>
      </c>
      <c r="E26" s="70">
        <v>-4050022.7199999997</v>
      </c>
      <c r="F26" s="3"/>
      <c r="G26" s="109">
        <v>45689</v>
      </c>
      <c r="H26" s="69">
        <v>0</v>
      </c>
      <c r="I26" s="69">
        <v>-23355.96</v>
      </c>
      <c r="J26" s="70">
        <v>-1317140.3999999971</v>
      </c>
      <c r="K26" s="3"/>
      <c r="L26" s="109">
        <v>45689</v>
      </c>
      <c r="M26" s="69">
        <v>0</v>
      </c>
      <c r="N26" s="69">
        <v>37343.74</v>
      </c>
      <c r="O26" s="70">
        <v>-5367163.1199999973</v>
      </c>
      <c r="P26" s="65"/>
      <c r="R26" s="112"/>
    </row>
    <row r="27" spans="2:18" x14ac:dyDescent="0.2">
      <c r="B27" s="109">
        <v>45717</v>
      </c>
      <c r="C27" s="69">
        <v>0</v>
      </c>
      <c r="D27" s="69">
        <v>60699.7</v>
      </c>
      <c r="E27" s="70">
        <v>-3989323.0199999996</v>
      </c>
      <c r="F27" s="3"/>
      <c r="G27" s="109">
        <v>45717</v>
      </c>
      <c r="H27" s="69">
        <v>0</v>
      </c>
      <c r="I27" s="69">
        <v>-23355.96</v>
      </c>
      <c r="J27" s="70">
        <v>-1340496.3599999971</v>
      </c>
      <c r="K27" s="3"/>
      <c r="L27" s="109">
        <v>45717</v>
      </c>
      <c r="M27" s="69">
        <v>0</v>
      </c>
      <c r="N27" s="69">
        <v>37343.74</v>
      </c>
      <c r="O27" s="70">
        <v>-5329819.3799999971</v>
      </c>
      <c r="P27" s="67"/>
      <c r="Q27" s="123"/>
      <c r="R27" s="112"/>
    </row>
    <row r="28" spans="2:18" x14ac:dyDescent="0.2">
      <c r="B28" s="109">
        <v>45748</v>
      </c>
      <c r="C28" s="69">
        <v>0</v>
      </c>
      <c r="D28" s="69">
        <v>60699.7</v>
      </c>
      <c r="E28" s="70">
        <v>-3928623.3199999994</v>
      </c>
      <c r="F28" s="3"/>
      <c r="G28" s="109">
        <v>45748</v>
      </c>
      <c r="H28" s="69">
        <v>0</v>
      </c>
      <c r="I28" s="69">
        <v>-23355.96</v>
      </c>
      <c r="J28" s="70">
        <v>-1363852.319999997</v>
      </c>
      <c r="K28" s="3"/>
      <c r="L28" s="109">
        <v>45748</v>
      </c>
      <c r="M28" s="69">
        <v>0</v>
      </c>
      <c r="N28" s="69">
        <v>37343.74</v>
      </c>
      <c r="O28" s="70">
        <v>-5292475.6399999969</v>
      </c>
      <c r="R28" s="112"/>
    </row>
    <row r="29" spans="2:18" x14ac:dyDescent="0.2">
      <c r="B29" s="109">
        <v>45778</v>
      </c>
      <c r="C29" s="69">
        <v>0</v>
      </c>
      <c r="D29" s="69">
        <v>60699.7</v>
      </c>
      <c r="E29" s="70">
        <v>-3867923.6199999992</v>
      </c>
      <c r="F29" s="3"/>
      <c r="G29" s="109">
        <v>45778</v>
      </c>
      <c r="H29" s="69">
        <v>0</v>
      </c>
      <c r="I29" s="69">
        <v>-23355.96</v>
      </c>
      <c r="J29" s="70">
        <v>-1387208.279999997</v>
      </c>
      <c r="K29" s="3"/>
      <c r="L29" s="109">
        <v>45778</v>
      </c>
      <c r="M29" s="69">
        <v>0</v>
      </c>
      <c r="N29" s="69">
        <v>37343.74</v>
      </c>
      <c r="O29" s="70">
        <v>-5255131.8999999966</v>
      </c>
      <c r="P29" s="59"/>
      <c r="R29" s="112"/>
    </row>
    <row r="30" spans="2:18" x14ac:dyDescent="0.2">
      <c r="B30" s="109">
        <v>45809</v>
      </c>
      <c r="C30" s="69">
        <v>0</v>
      </c>
      <c r="D30" s="69">
        <v>60699.7</v>
      </c>
      <c r="E30" s="70">
        <v>-3807223.919999999</v>
      </c>
      <c r="F30" s="3"/>
      <c r="G30" s="109">
        <v>45809</v>
      </c>
      <c r="H30" s="69">
        <v>0</v>
      </c>
      <c r="I30" s="69">
        <v>-23355.96</v>
      </c>
      <c r="J30" s="70">
        <v>-1410564.239999997</v>
      </c>
      <c r="K30" s="3"/>
      <c r="L30" s="109">
        <v>45809</v>
      </c>
      <c r="M30" s="69">
        <v>0</v>
      </c>
      <c r="N30" s="69">
        <v>37343.74</v>
      </c>
      <c r="O30" s="70">
        <v>-5217788.1599999964</v>
      </c>
      <c r="P30" s="122"/>
      <c r="R30" s="112"/>
    </row>
    <row r="31" spans="2:18" x14ac:dyDescent="0.2">
      <c r="B31" s="109">
        <v>45839</v>
      </c>
      <c r="C31" s="69">
        <v>0</v>
      </c>
      <c r="D31" s="69">
        <v>60699.7</v>
      </c>
      <c r="E31" s="70">
        <v>-3746524.2199999988</v>
      </c>
      <c r="F31" s="3"/>
      <c r="G31" s="109">
        <v>45839</v>
      </c>
      <c r="H31" s="69">
        <v>0</v>
      </c>
      <c r="I31" s="69">
        <v>-23355.96</v>
      </c>
      <c r="J31" s="70">
        <v>-1433920.1999999969</v>
      </c>
      <c r="K31" s="3"/>
      <c r="L31" s="109">
        <v>45839</v>
      </c>
      <c r="M31" s="69">
        <v>0</v>
      </c>
      <c r="N31" s="69">
        <v>37343.74</v>
      </c>
      <c r="O31" s="70">
        <v>-5180444.4199999962</v>
      </c>
      <c r="R31" s="112"/>
    </row>
    <row r="32" spans="2:18" x14ac:dyDescent="0.2">
      <c r="B32" s="109">
        <v>45870</v>
      </c>
      <c r="C32" s="69">
        <v>0</v>
      </c>
      <c r="D32" s="69">
        <v>60699.7</v>
      </c>
      <c r="E32" s="70">
        <v>-3685824.5199999986</v>
      </c>
      <c r="F32" s="3"/>
      <c r="G32" s="109">
        <v>45870</v>
      </c>
      <c r="H32" s="69">
        <v>0</v>
      </c>
      <c r="I32" s="69">
        <v>-23355.96</v>
      </c>
      <c r="J32" s="70">
        <v>-1457276.1599999969</v>
      </c>
      <c r="K32" s="3"/>
      <c r="L32" s="109">
        <v>45870</v>
      </c>
      <c r="M32" s="69">
        <v>0</v>
      </c>
      <c r="N32" s="69">
        <v>37343.74</v>
      </c>
      <c r="O32" s="70">
        <v>-5143100.679999996</v>
      </c>
      <c r="P32" s="59"/>
      <c r="R32" s="112"/>
    </row>
    <row r="33" spans="2:18" ht="13.5" customHeight="1" x14ac:dyDescent="0.2">
      <c r="B33" s="109">
        <v>45901</v>
      </c>
      <c r="C33" s="69">
        <v>0</v>
      </c>
      <c r="D33" s="69">
        <v>60699.7</v>
      </c>
      <c r="E33" s="70">
        <v>-3625124.8199999984</v>
      </c>
      <c r="F33" s="3"/>
      <c r="G33" s="109">
        <v>45901</v>
      </c>
      <c r="H33" s="69">
        <v>0</v>
      </c>
      <c r="I33" s="69">
        <v>-23355.96</v>
      </c>
      <c r="J33" s="70">
        <v>-1480632.1199999969</v>
      </c>
      <c r="K33" s="3"/>
      <c r="L33" s="109">
        <v>45901</v>
      </c>
      <c r="M33" s="69">
        <v>0</v>
      </c>
      <c r="N33" s="69">
        <v>37343.74</v>
      </c>
      <c r="O33" s="70">
        <v>-5105756.9399999958</v>
      </c>
      <c r="P33" s="59"/>
      <c r="R33" s="112"/>
    </row>
    <row r="34" spans="2:18" ht="13.5" customHeight="1" x14ac:dyDescent="0.2">
      <c r="B34" s="109">
        <v>45931</v>
      </c>
      <c r="C34" s="69">
        <v>0</v>
      </c>
      <c r="D34" s="69">
        <v>60699.7</v>
      </c>
      <c r="E34" s="70">
        <v>-3564425.1199999982</v>
      </c>
      <c r="F34" s="3"/>
      <c r="G34" s="109">
        <v>45931</v>
      </c>
      <c r="H34" s="69">
        <v>0</v>
      </c>
      <c r="I34" s="69">
        <v>-23355.96</v>
      </c>
      <c r="J34" s="70">
        <v>-1503988.0799999968</v>
      </c>
      <c r="K34" s="3"/>
      <c r="L34" s="109">
        <v>45931</v>
      </c>
      <c r="M34" s="69">
        <v>0</v>
      </c>
      <c r="N34" s="69">
        <v>37343.74</v>
      </c>
      <c r="O34" s="70">
        <v>-5068413.1999999955</v>
      </c>
      <c r="R34" s="112"/>
    </row>
    <row r="35" spans="2:18" ht="13.5" customHeight="1" x14ac:dyDescent="0.2">
      <c r="B35" s="109">
        <v>45962</v>
      </c>
      <c r="C35" s="69">
        <v>0</v>
      </c>
      <c r="D35" s="69">
        <v>60699.7</v>
      </c>
      <c r="E35" s="70">
        <v>-3503725.4199999981</v>
      </c>
      <c r="F35" s="3"/>
      <c r="G35" s="109">
        <v>45962</v>
      </c>
      <c r="H35" s="69">
        <v>0</v>
      </c>
      <c r="I35" s="69">
        <v>-23355.96</v>
      </c>
      <c r="J35" s="70">
        <v>-1527344.0399999968</v>
      </c>
      <c r="K35" s="3"/>
      <c r="L35" s="109">
        <v>45962</v>
      </c>
      <c r="M35" s="69">
        <v>0</v>
      </c>
      <c r="N35" s="69">
        <v>37343.74</v>
      </c>
      <c r="O35" s="70">
        <v>-5031069.4599999953</v>
      </c>
      <c r="R35" s="112"/>
    </row>
    <row r="36" spans="2:18" ht="13.5" customHeight="1" x14ac:dyDescent="0.2">
      <c r="B36" s="109">
        <v>45992</v>
      </c>
      <c r="C36" s="69">
        <v>0</v>
      </c>
      <c r="D36" s="69">
        <v>60699.7</v>
      </c>
      <c r="E36" s="70">
        <v>-3443025.7199999979</v>
      </c>
      <c r="F36" s="3"/>
      <c r="G36" s="109">
        <v>45992</v>
      </c>
      <c r="H36" s="69">
        <v>0</v>
      </c>
      <c r="I36" s="69">
        <v>-23355.96</v>
      </c>
      <c r="J36" s="70">
        <v>-1550699.9999999967</v>
      </c>
      <c r="K36" s="3"/>
      <c r="L36" s="109">
        <v>45992</v>
      </c>
      <c r="M36" s="69">
        <v>0</v>
      </c>
      <c r="N36" s="69">
        <v>37343.74</v>
      </c>
      <c r="O36" s="70">
        <v>-4993725.7199999951</v>
      </c>
      <c r="P36" s="121"/>
      <c r="R36" s="112"/>
    </row>
    <row r="37" spans="2:18" ht="13.5" customHeight="1" x14ac:dyDescent="0.2">
      <c r="B37" s="71"/>
      <c r="C37" s="110"/>
      <c r="D37" s="110"/>
      <c r="E37" s="72"/>
      <c r="G37" s="71"/>
      <c r="H37" s="110"/>
      <c r="I37" s="110"/>
      <c r="J37" s="72"/>
      <c r="K37" s="65"/>
      <c r="L37" s="71"/>
      <c r="M37" s="110"/>
      <c r="N37" s="110"/>
      <c r="O37" s="72"/>
      <c r="P37" s="122"/>
      <c r="R37" s="112"/>
    </row>
    <row r="38" spans="2:18" ht="13.5" customHeight="1" x14ac:dyDescent="0.2">
      <c r="B38" s="73"/>
      <c r="C38" s="115"/>
      <c r="D38" s="74"/>
      <c r="E38" s="75"/>
      <c r="F38" s="65"/>
      <c r="G38" s="76"/>
      <c r="H38" s="115"/>
      <c r="I38" s="74"/>
      <c r="J38" s="75"/>
      <c r="K38" s="65"/>
      <c r="L38" s="76"/>
      <c r="M38" s="115"/>
      <c r="N38" s="74"/>
      <c r="O38" s="75"/>
      <c r="P38" s="122"/>
      <c r="R38" s="112"/>
    </row>
    <row r="39" spans="2:18" ht="13.5" customHeight="1" x14ac:dyDescent="0.2">
      <c r="E39" s="119"/>
      <c r="F39" s="65"/>
      <c r="J39" s="119"/>
      <c r="K39" s="65"/>
      <c r="R39" s="112"/>
    </row>
    <row r="49" spans="1:18" s="108" customFormat="1" x14ac:dyDescent="0.2">
      <c r="A49" s="107"/>
      <c r="B49" s="107"/>
      <c r="C49" s="107"/>
      <c r="D49" s="107"/>
      <c r="E49" s="107"/>
      <c r="F49" s="59"/>
      <c r="G49" s="107"/>
      <c r="H49" s="107"/>
      <c r="I49" s="107"/>
      <c r="J49" s="107"/>
      <c r="K49" s="107"/>
      <c r="L49" s="107"/>
      <c r="M49" s="107"/>
      <c r="N49" s="107"/>
      <c r="O49" s="107"/>
      <c r="P49" s="107"/>
      <c r="R49" s="107"/>
    </row>
    <row r="50" spans="1:18" s="108" customFormat="1" x14ac:dyDescent="0.2">
      <c r="A50" s="107"/>
      <c r="B50" s="107"/>
      <c r="C50" s="107"/>
      <c r="D50" s="107"/>
      <c r="E50" s="107"/>
      <c r="F50" s="59"/>
      <c r="G50" s="107"/>
      <c r="H50" s="107"/>
      <c r="I50" s="107"/>
      <c r="J50" s="107"/>
      <c r="K50" s="107"/>
      <c r="L50" s="107"/>
      <c r="M50" s="107"/>
      <c r="N50" s="107"/>
      <c r="O50" s="107"/>
      <c r="P50" s="107"/>
      <c r="R50" s="107"/>
    </row>
    <row r="51" spans="1:18" s="108" customFormat="1" x14ac:dyDescent="0.2">
      <c r="A51" s="107"/>
      <c r="B51" s="107"/>
      <c r="C51" s="107"/>
      <c r="D51" s="107"/>
      <c r="E51" s="107"/>
      <c r="F51" s="59"/>
      <c r="G51" s="107"/>
      <c r="H51" s="107"/>
      <c r="I51" s="107"/>
      <c r="J51" s="107"/>
      <c r="K51" s="107"/>
      <c r="L51" s="107"/>
      <c r="M51" s="107"/>
      <c r="N51" s="107"/>
      <c r="O51" s="107"/>
      <c r="P51" s="107"/>
      <c r="R51" s="107"/>
    </row>
    <row r="52" spans="1:18" s="108" customFormat="1" x14ac:dyDescent="0.2">
      <c r="A52" s="107"/>
      <c r="B52" s="107"/>
      <c r="C52" s="107"/>
      <c r="D52" s="107"/>
      <c r="E52" s="107"/>
      <c r="F52" s="59"/>
      <c r="G52" s="107"/>
      <c r="H52" s="107"/>
      <c r="I52" s="107"/>
      <c r="J52" s="107"/>
      <c r="K52" s="107"/>
      <c r="L52" s="107"/>
      <c r="M52" s="107"/>
      <c r="N52" s="107"/>
      <c r="O52" s="107"/>
      <c r="P52" s="107"/>
      <c r="R52" s="107"/>
    </row>
    <row r="53" spans="1:18" s="108" customFormat="1" x14ac:dyDescent="0.2">
      <c r="A53" s="107"/>
      <c r="B53" s="107"/>
      <c r="C53" s="107"/>
      <c r="D53" s="107"/>
      <c r="E53" s="107"/>
      <c r="F53" s="59"/>
      <c r="G53" s="107"/>
      <c r="H53" s="107"/>
      <c r="I53" s="107"/>
      <c r="J53" s="107"/>
      <c r="K53" s="107"/>
      <c r="L53" s="107"/>
      <c r="M53" s="107"/>
      <c r="N53" s="107"/>
      <c r="O53" s="107"/>
      <c r="P53" s="107"/>
      <c r="R53" s="107"/>
    </row>
    <row r="54" spans="1:18" s="108" customFormat="1" x14ac:dyDescent="0.2">
      <c r="A54" s="107"/>
      <c r="B54" s="107"/>
      <c r="C54" s="107"/>
      <c r="D54" s="107"/>
      <c r="E54" s="107"/>
      <c r="F54" s="59"/>
      <c r="G54" s="107"/>
      <c r="H54" s="107"/>
      <c r="I54" s="107"/>
      <c r="J54" s="107"/>
      <c r="K54" s="107"/>
      <c r="L54" s="107"/>
      <c r="M54" s="107"/>
      <c r="N54" s="107"/>
      <c r="O54" s="107"/>
      <c r="P54" s="107"/>
      <c r="R54" s="107"/>
    </row>
    <row r="55" spans="1:18" s="108" customFormat="1" x14ac:dyDescent="0.2">
      <c r="A55" s="107"/>
      <c r="B55" s="107"/>
      <c r="C55" s="107"/>
      <c r="D55" s="107"/>
      <c r="E55" s="107"/>
      <c r="F55" s="59"/>
      <c r="G55" s="107"/>
      <c r="H55" s="107"/>
      <c r="I55" s="107"/>
      <c r="J55" s="107"/>
      <c r="K55" s="107"/>
      <c r="L55" s="107"/>
      <c r="M55" s="107"/>
      <c r="N55" s="107"/>
      <c r="O55" s="107"/>
      <c r="P55" s="107"/>
      <c r="R55" s="107"/>
    </row>
    <row r="56" spans="1:18" s="108" customFormat="1" x14ac:dyDescent="0.2">
      <c r="A56" s="107"/>
      <c r="B56" s="107"/>
      <c r="C56" s="107"/>
      <c r="D56" s="107"/>
      <c r="E56" s="107"/>
      <c r="F56" s="59"/>
      <c r="G56" s="107"/>
      <c r="H56" s="107"/>
      <c r="I56" s="107"/>
      <c r="J56" s="107"/>
      <c r="K56" s="107"/>
      <c r="L56" s="107"/>
      <c r="M56" s="107"/>
      <c r="N56" s="107"/>
      <c r="O56" s="107"/>
      <c r="P56" s="107"/>
      <c r="R56" s="107"/>
    </row>
    <row r="57" spans="1:18" s="108" customFormat="1" x14ac:dyDescent="0.2">
      <c r="A57" s="107"/>
      <c r="B57" s="107"/>
      <c r="C57" s="107"/>
      <c r="D57" s="107"/>
      <c r="E57" s="107"/>
      <c r="F57" s="59"/>
      <c r="G57" s="107"/>
      <c r="H57" s="107"/>
      <c r="I57" s="107"/>
      <c r="J57" s="107"/>
      <c r="K57" s="107"/>
      <c r="L57" s="107"/>
      <c r="M57" s="107"/>
      <c r="N57" s="107"/>
      <c r="O57" s="107"/>
      <c r="P57" s="107"/>
      <c r="R57" s="107"/>
    </row>
    <row r="58" spans="1:18" s="108" customFormat="1" x14ac:dyDescent="0.2">
      <c r="A58" s="107"/>
      <c r="B58" s="107"/>
      <c r="C58" s="107"/>
      <c r="D58" s="107"/>
      <c r="E58" s="107"/>
      <c r="F58" s="59"/>
      <c r="G58" s="107"/>
      <c r="H58" s="107"/>
      <c r="I58" s="107"/>
      <c r="J58" s="107"/>
      <c r="K58" s="107"/>
      <c r="L58" s="107"/>
      <c r="M58" s="107"/>
      <c r="N58" s="107"/>
      <c r="O58" s="107"/>
      <c r="P58" s="107"/>
      <c r="R58" s="107"/>
    </row>
    <row r="59" spans="1:18" s="108" customFormat="1" x14ac:dyDescent="0.2">
      <c r="A59" s="107"/>
      <c r="B59" s="107"/>
      <c r="C59" s="107"/>
      <c r="D59" s="107"/>
      <c r="E59" s="107"/>
      <c r="F59" s="59"/>
      <c r="G59" s="107"/>
      <c r="H59" s="107"/>
      <c r="I59" s="107"/>
      <c r="J59" s="107"/>
      <c r="K59" s="107"/>
      <c r="L59" s="107"/>
      <c r="M59" s="107"/>
      <c r="N59" s="107"/>
      <c r="O59" s="107"/>
      <c r="P59" s="107"/>
      <c r="R59" s="107"/>
    </row>
    <row r="60" spans="1:18" s="108" customFormat="1" x14ac:dyDescent="0.2">
      <c r="A60" s="107"/>
      <c r="B60" s="107"/>
      <c r="C60" s="107"/>
      <c r="D60" s="107"/>
      <c r="E60" s="107"/>
      <c r="F60" s="59"/>
      <c r="G60" s="107"/>
      <c r="H60" s="107"/>
      <c r="I60" s="107"/>
      <c r="J60" s="107"/>
      <c r="K60" s="107"/>
      <c r="L60" s="107"/>
      <c r="M60" s="107"/>
      <c r="N60" s="107"/>
      <c r="O60" s="107"/>
      <c r="P60" s="107"/>
      <c r="R60" s="107"/>
    </row>
    <row r="61" spans="1:18" s="108" customFormat="1" x14ac:dyDescent="0.2">
      <c r="A61" s="107"/>
      <c r="B61" s="107"/>
      <c r="C61" s="107"/>
      <c r="D61" s="107"/>
      <c r="E61" s="107"/>
      <c r="F61" s="59"/>
      <c r="G61" s="107"/>
      <c r="H61" s="107"/>
      <c r="I61" s="107"/>
      <c r="J61" s="107"/>
      <c r="K61" s="107"/>
      <c r="L61" s="107"/>
      <c r="M61" s="107"/>
      <c r="N61" s="107"/>
      <c r="O61" s="107"/>
      <c r="P61" s="107"/>
      <c r="R61" s="107"/>
    </row>
    <row r="62" spans="1:18" s="108" customFormat="1" x14ac:dyDescent="0.2">
      <c r="A62" s="107"/>
      <c r="B62" s="107"/>
      <c r="C62" s="107"/>
      <c r="D62" s="107"/>
      <c r="E62" s="107"/>
      <c r="F62" s="59"/>
      <c r="G62" s="107"/>
      <c r="H62" s="107"/>
      <c r="I62" s="107"/>
      <c r="J62" s="107"/>
      <c r="K62" s="107"/>
      <c r="L62" s="107"/>
      <c r="M62" s="107"/>
      <c r="N62" s="107"/>
      <c r="O62" s="107"/>
      <c r="P62" s="107"/>
      <c r="R62" s="107"/>
    </row>
    <row r="63" spans="1:18" s="108" customFormat="1" x14ac:dyDescent="0.2">
      <c r="A63" s="107"/>
      <c r="B63" s="107"/>
      <c r="C63" s="107"/>
      <c r="D63" s="107"/>
      <c r="E63" s="107"/>
      <c r="F63" s="59"/>
      <c r="G63" s="107"/>
      <c r="H63" s="107"/>
      <c r="I63" s="107"/>
      <c r="J63" s="107"/>
      <c r="K63" s="107"/>
      <c r="L63" s="107"/>
      <c r="M63" s="107"/>
      <c r="N63" s="107"/>
      <c r="O63" s="107"/>
      <c r="P63" s="107"/>
      <c r="R63" s="107"/>
    </row>
    <row r="64" spans="1:18" s="108" customFormat="1" x14ac:dyDescent="0.2">
      <c r="A64" s="107"/>
      <c r="B64" s="107"/>
      <c r="C64" s="107"/>
      <c r="D64" s="107"/>
      <c r="E64" s="107"/>
      <c r="F64" s="59"/>
      <c r="G64" s="107"/>
      <c r="H64" s="107"/>
      <c r="I64" s="107"/>
      <c r="J64" s="107"/>
      <c r="K64" s="107"/>
      <c r="L64" s="107"/>
      <c r="M64" s="107"/>
      <c r="N64" s="107"/>
      <c r="O64" s="107"/>
      <c r="P64" s="107"/>
      <c r="R64" s="107"/>
    </row>
    <row r="74" spans="6:6" x14ac:dyDescent="0.2">
      <c r="F74" s="77"/>
    </row>
  </sheetData>
  <pageMargins left="0.75" right="0.25" top="1" bottom="1" header="0.75" footer="0.5"/>
  <pageSetup scale="83" orientation="landscape" r:id="rId1"/>
  <headerFooter alignWithMargins="0">
    <oddFooter>&amp;C&amp;"Arial,Regular"&amp;10Page 14.3.4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CC50121-E1F0-4B85-8A70-D81C70FF2C1B}"/>
</file>

<file path=customXml/itemProps2.xml><?xml version="1.0" encoding="utf-8"?>
<ds:datastoreItem xmlns:ds="http://schemas.openxmlformats.org/officeDocument/2006/customXml" ds:itemID="{1806F907-8607-43EB-855A-9D7216626186}"/>
</file>

<file path=customXml/itemProps3.xml><?xml version="1.0" encoding="utf-8"?>
<ds:datastoreItem xmlns:ds="http://schemas.openxmlformats.org/officeDocument/2006/customXml" ds:itemID="{2644629B-076D-499F-A677-6AD4C25527B0}"/>
</file>

<file path=customXml/itemProps4.xml><?xml version="1.0" encoding="utf-8"?>
<ds:datastoreItem xmlns:ds="http://schemas.openxmlformats.org/officeDocument/2006/customXml" ds:itemID="{408D36D2-BF04-41D9-87BC-A5B248342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14.3_R</vt:lpstr>
      <vt:lpstr>14.3.1_R</vt:lpstr>
      <vt:lpstr>14.3.2_R &amp; 14.3.3_R</vt:lpstr>
      <vt:lpstr>14.3.4</vt:lpstr>
      <vt:lpstr>'14.3.1_R'!Print_Area</vt:lpstr>
      <vt:lpstr>'14.3.2_R &amp; 14.3.3_R'!Print_Area</vt:lpstr>
      <vt:lpstr>'14.3.4'!Print_Area</vt:lpstr>
      <vt:lpstr>'14.3_R'!Print_Area</vt:lpstr>
      <vt:lpstr>'14.3.2_R &amp; 14.3.3_R'!Print_Titles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2023-10-20T18:26:21Z</dcterms:created>
  <dcterms:modified xsi:type="dcterms:W3CDTF">2023-10-20T18:26:36Z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