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BA1B4C2-ED93-4107-A64B-755825BC5E67}" xr6:coauthVersionLast="47" xr6:coauthVersionMax="47" xr10:uidLastSave="{00000000-0000-0000-0000-000000000000}"/>
  <bookViews>
    <workbookView xWindow="28680" yWindow="-120" windowWidth="29040" windowHeight="15840" xr2:uid="{28C422E0-120F-41CF-92CC-B3C3C28EBF46}"/>
  </bookViews>
  <sheets>
    <sheet name="14.2_R" sheetId="1" r:id="rId1"/>
    <sheet name="14.2.1_R" sheetId="2" r:id="rId2"/>
    <sheet name="14.2.2_R &amp; 14.2.3_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[1]Jan!#REF!</definedName>
    <definedName name="\A">#REF!</definedName>
    <definedName name="\M">[1]Jan!#REF!</definedName>
    <definedName name="\P">#REF!</definedName>
    <definedName name="__123Graph_A" hidden="1">[2]Inputs!#REF!</definedName>
    <definedName name="__123Graph_B" hidden="1">[2]Inputs!#REF!</definedName>
    <definedName name="__123Graph_D" hidden="1">[2]Inputs!#REF!</definedName>
    <definedName name="__123Graph_E" hidden="1">[3]Input!$E$22:$E$37</definedName>
    <definedName name="__123Graph_F" hidden="1">[3]Input!$D$22:$D$37</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idahoshr">#REF!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[1]Jan!#REF!</definedName>
    <definedName name="_MEN3">[1]Jan!#REF!</definedName>
    <definedName name="_Order1" hidden="1">255</definedName>
    <definedName name="_Order2" hidden="1">0</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 hidden="1">'[4]DSM Output'!$J$21:$J$23</definedName>
    <definedName name="Access_Button1" hidden="1">"Headcount_Workbook_Schedules_List"</definedName>
    <definedName name="AccessDatabase" hidden="1">"P:\HR\SharonPlummer\Headcount Workbook.mdb"</definedName>
    <definedName name="AcctTable">[5]Variables!$AK$42:$AK$396</definedName>
    <definedName name="Additions_by_Function_Project_State_Month">'[6]Apr 05 - Mar 06 Adds'!#REF!</definedName>
    <definedName name="Adjs2avg">[7]Inputs!$L$255:'[7]Inputs'!$T$505</definedName>
    <definedName name="aftertax_ror">[8]Utah!#REF!</definedName>
    <definedName name="AmortDate">'[9]WY Cover Sheet'!$B$12</definedName>
    <definedName name="APR">[1]Jan!#REF!</definedName>
    <definedName name="AUG">[1]Jan!#REF!</definedName>
    <definedName name="AverageFactors">[7]UTCR!$AC$22:$AQ$108</definedName>
    <definedName name="AverageFuelCost">#REF!</definedName>
    <definedName name="AverageInput">[7]Inputs!$F$3:$I$1722</definedName>
    <definedName name="AvgFactorCopy">#REF!</definedName>
    <definedName name="AvgFactors">[10]Factors!$B$3:$P$99</definedName>
    <definedName name="B1_Print">[11]BW!#REF!</definedName>
    <definedName name="B2_Print">#REF!</definedName>
    <definedName name="B3_Print">#REF!</definedName>
    <definedName name="Bottom">[12]Variance!#REF!</definedName>
    <definedName name="budsum2">[13]Att1!#REF!</definedName>
    <definedName name="bump">[8]Utah!#REF!</definedName>
    <definedName name="C_">'[14]Other States WZAMRT98'!#REF!</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comm">[8]Utah!#REF!</definedName>
    <definedName name="comm_cost">[8]Utah!#REF!</definedName>
    <definedName name="Controls">[15]Controls!$A$1:$I$543</definedName>
    <definedName name="Controls2013">[15]Controls2013!$A$8:$AP$762</definedName>
    <definedName name="Conversion">[16]Conversion!$A$2:$E$1253</definedName>
    <definedName name="Cost">#REF!</definedName>
    <definedName name="CustNames">[17]Codes!$F$1:$H$121</definedName>
    <definedName name="D_TWKSHT">#REF!</definedName>
    <definedName name="DATA1">#REF!</definedName>
    <definedName name="DATA10">'[18]Carbon NBV'!#REF!</definedName>
    <definedName name="DATA11">'[18]Carbon NBV'!#REF!</definedName>
    <definedName name="DATA12">'[18]Carbon NBV'!$C$2:$C$7</definedName>
    <definedName name="DATA13">'[19]Intagible &amp; Leaseholds'!#REF!</definedName>
    <definedName name="DATA14">'[19]Intagible &amp; Leaseholds'!#REF!</definedName>
    <definedName name="DATA15">'[18]Carbon NBV'!#REF!</definedName>
    <definedName name="DATA16">'[18]Carbon NBV'!#REF!</definedName>
    <definedName name="DATA17">'[18]Carbon NBV'!#REF!</definedName>
    <definedName name="DATA18">'[20]390.1'!#REF!</definedName>
    <definedName name="DATA19">'[20]390.1'!#REF!</definedName>
    <definedName name="DATA2">#REF!</definedName>
    <definedName name="DATA20">'[20]390.1'!#REF!</definedName>
    <definedName name="DATA21">'[20]390.1'!#REF!</definedName>
    <definedName name="DATA22">#REF!</definedName>
    <definedName name="DATA23">'[20]390.1'!#REF!</definedName>
    <definedName name="DATA24">'[20]390.1'!#REF!</definedName>
    <definedName name="DATA3">#REF!</definedName>
    <definedName name="DATA4">#REF!</definedName>
    <definedName name="DATA5">#REF!</definedName>
    <definedName name="DATA6">#REF!</definedName>
    <definedName name="DATA7">#REF!</definedName>
    <definedName name="DATA8">'[18]Carbon NBV'!#REF!</definedName>
    <definedName name="DATA9">'[18]Carbon NBV'!#REF!</definedName>
    <definedName name="DATE">[21]Jan!#REF!</definedName>
    <definedName name="debt">[8]Utah!#REF!</definedName>
    <definedName name="debt_cost">[8]Utah!#REF!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[15]TransmissionJune2013!$A$1:$S$11</definedName>
    <definedName name="DeprFactorCheck">#REF!</definedName>
    <definedName name="DeprNumberSort">#REF!</definedName>
    <definedName name="DeprTypeCheck">#REF!</definedName>
    <definedName name="DispatchSum">"GRID Thermal Generation!R2C1:R4C2"</definedName>
    <definedName name="DUDE" hidden="1">#REF!</definedName>
    <definedName name="EffectiveTaxRate">#REF!</definedName>
    <definedName name="EmbeddedCapCost">#REF!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FactorMethod">[7]Variables!$AB$2</definedName>
    <definedName name="FactorType">[10]Variables!$AK$2:$AL$12</definedName>
    <definedName name="FEB">[1]Jan!#REF!</definedName>
    <definedName name="FedTax">[8]Utah!#REF!</definedName>
    <definedName name="FIT">#REF!</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riend" hidden="1">{"PRINT",#N/A,TRUE,"APPA";"PRINT",#N/A,TRUE,"APS";"PRINT",#N/A,TRUE,"BHPL";"PRINT",#N/A,TRUE,"BHPL2";"PRINT",#N/A,TRUE,"CDWR";"PRINT",#N/A,TRUE,"EWEB";"PRINT",#N/A,TRUE,"LADWP";"PRINT",#N/A,TRUE,"NEVBASE"}</definedName>
    <definedName name="GWI_Annualized">#REF!</definedName>
    <definedName name="GWI_Proforma">#REF!</definedName>
    <definedName name="High_Plan">#REF!</definedName>
    <definedName name="IDAHOSHR">#REF!</definedName>
    <definedName name="IDAllocMethod">#REF!</definedName>
    <definedName name="IDRateBase">#REF!</definedName>
    <definedName name="Item_Number">"GP Detail"</definedName>
    <definedName name="JAN">[1]Jan!#REF!</definedName>
    <definedName name="JETSET">'[14]Other States WZAMRT98'!#REF!</definedName>
    <definedName name="JUL">[1]Jan!#REF!</definedName>
    <definedName name="JUN">[1]Jan!#REF!</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diction">[10]Variables!$AK$15</definedName>
    <definedName name="JurisNumber">[10]Variables!$AL$15</definedName>
    <definedName name="JurisTitle">#REF!</definedName>
    <definedName name="JVENTRY">#REF!</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[22]Variables!$B$7</definedName>
    <definedName name="LastCell">[12]Variance!#REF!</definedName>
    <definedName name="limcount" hidden="1">1</definedName>
    <definedName name="ListOffset" hidden="1">1</definedName>
    <definedName name="Low_Plan">#REF!</definedName>
    <definedName name="MAR">[1]Jan!#REF!</definedName>
    <definedName name="Master" hidden="1">{#N/A,#N/A,FALSE,"Actual";#N/A,#N/A,FALSE,"Normalized";#N/A,#N/A,FALSE,"Electric Actual";#N/A,#N/A,FALSE,"Electric Normalized"}</definedName>
    <definedName name="MAY">[1]Jan!#REF!</definedName>
    <definedName name="MD_High1">'[12]Master Data'!$A$2</definedName>
    <definedName name="MD_High2">'[23]Master Data'!$F$16</definedName>
    <definedName name="MD_Low1">'[12]Master Data'!$D$28</definedName>
    <definedName name="MD_Low2">'[23]Master Data'!$G$17</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hidden="1">{"PRINT",#N/A,TRUE,"APPA";"PRINT",#N/A,TRUE,"APS";"PRINT",#N/A,TRUE,"BHPL";"PRINT",#N/A,TRUE,"BHPL2";"PRINT",#N/A,TRUE,"CDWR";"PRINT",#N/A,TRUE,"EWEB";"PRINT",#N/A,TRUE,"LADWP";"PRINT",#N/A,TRUE,"NEVBASE"}</definedName>
    <definedName name="monthlist">'[24]DSM Output'!$AL$1:$AM$12</definedName>
    <definedName name="monthtotals">'[24]DSM Output'!$M$38:$X$38</definedName>
    <definedName name="MSPAverageInput">[7]Inputs!#REF!</definedName>
    <definedName name="MSPYearEndInput">[7]Inputs!#REF!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etToGross">#REF!</definedName>
    <definedName name="NEWMO1">[1]Jan!#REF!</definedName>
    <definedName name="NEWMO2">[1]Jan!#REF!</definedName>
    <definedName name="NEWMONTH">[1]Jan!#REF!</definedName>
    <definedName name="NormalizedFedTaxExp">[8]Utah!#REF!</definedName>
    <definedName name="NormalizedOMExp">[8]Utah!#REF!</definedName>
    <definedName name="NormalizedState">[8]Utah!#REF!</definedName>
    <definedName name="NormalizedStateTaxExp">[8]Utah!#REF!</definedName>
    <definedName name="NormalizedTOIExp">[8]Utah!#REF!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[8]Utah!#REF!</definedName>
    <definedName name="pref_cost">[8]Utah!#REF!</definedName>
    <definedName name="PrefCost">#REF!</definedName>
    <definedName name="Pretax_ror">[8]Utah!#REF!</definedName>
    <definedName name="_xlnm.Print_Area" localSheetId="1">'14.2.1_R'!$A$1:$K$62</definedName>
    <definedName name="_xlnm.Print_Area" localSheetId="2">'14.2.2_R &amp; 14.2.3_R'!$A$1:$K$145</definedName>
    <definedName name="_xlnm.Print_Area" localSheetId="0">'14.2_R'!$A$1:$K$64</definedName>
    <definedName name="Print_Area_MI">#REF!</definedName>
    <definedName name="_xlnm.Print_Titles" localSheetId="2">'14.2.2_R &amp; 14.2.3_R'!$1:$7</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[8]Utah!#REF!</definedName>
    <definedName name="ReportAdjData">#REF!</definedName>
    <definedName name="ResourceSupplier">#REF!</definedName>
    <definedName name="retail" localSheetId="1"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rrr" hidden="1">{"PRINT",#N/A,TRUE,"APPA";"PRINT",#N/A,TRUE,"APS";"PRINT",#N/A,TRUE,"BHPL";"PRINT",#N/A,TRUE,"BHPL2";"PRINT",#N/A,TRUE,"CDWR";"PRINT",#N/A,TRUE,"EWEB";"PRINT",#N/A,TRUE,"LADWP";"PRINT",#N/A,TRUE,"NEVBASE"}</definedName>
    <definedName name="SameStateCheck">#REF!</definedName>
    <definedName name="SameStateCheckError">#REF!</definedName>
    <definedName name="SAPBEXrevision" hidden="1">1</definedName>
    <definedName name="SAPBEXsysID" hidden="1">"BWP"</definedName>
    <definedName name="SAPBEXwbID" hidden="1">"45EQYSCWE9WJMGB34OOD1BOQZ"</definedName>
    <definedName name="SAPCrosstab1">#REF!</definedName>
    <definedName name="SAPCrosstab2">#REF!</definedName>
    <definedName name="SECOND">[1]Jan!#REF!</definedName>
    <definedName name="SEP">[1]Jan!#REF!</definedName>
    <definedName name="SettingAlloc">#REF!</definedName>
    <definedName name="SettingRB">#REF!</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ippw" hidden="1">{#N/A,#N/A,FALSE,"Actual";#N/A,#N/A,FALSE,"Normalized";#N/A,#N/A,FALSE,"Electric Actual";#N/A,#N/A,FALSE,"Electric Normalized"}</definedName>
    <definedName name="ST_Bottom1">[12]Variance!#REF!</definedName>
    <definedName name="ST_Top1">[12]Variance!#REF!</definedName>
    <definedName name="ST_Top2">[12]Variance!#REF!</definedName>
    <definedName name="ST_Top3">[11]BW!#REF!</definedName>
    <definedName name="standard1" hidden="1">{"YTD-Total",#N/A,FALSE,"Provision"}</definedName>
    <definedName name="START">[1]Jan!#REF!</definedName>
    <definedName name="StateTax">[8]Utah!#REF!</definedName>
    <definedName name="SumAdjContract">[8]Utah!#REF!</definedName>
    <definedName name="SumAdjDepr">[8]Utah!#REF!</definedName>
    <definedName name="SumAdjMisc1">[8]Utah!#REF!</definedName>
    <definedName name="SumAdjMisc2">[8]Utah!#REF!</definedName>
    <definedName name="SumAdjNPC">[8]Utah!#REF!</definedName>
    <definedName name="SumAdjOM">[8]Utah!#REF!</definedName>
    <definedName name="SumAdjOther">[8]Utah!#REF!</definedName>
    <definedName name="SumAdjRB">[8]Utah!#REF!</definedName>
    <definedName name="SumAdjRev">[8]Utah!#REF!</definedName>
    <definedName name="SumAdjTax">[8]Utah!#REF!</definedName>
    <definedName name="SUMMARY">#REF!</definedName>
    <definedName name="SUMMARY23">[8]Utah!#REF!</definedName>
    <definedName name="SUMMARY3">[8]Utah!#REF!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[8]Utah!#REF!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[8]Utah!#REF!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'[25]Allocation FY2005'!#REF!</definedName>
    <definedName name="table2">'[25]Allocation FY2005'!#REF!</definedName>
    <definedName name="table3">'[25]Allocation FY2004'!#REF!</definedName>
    <definedName name="table4">'[25]Allocation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[8]Utah!#REF!</definedName>
    <definedName name="TaxTypeCheck">#REF!</definedName>
    <definedName name="TEST0">#REF!</definedName>
    <definedName name="TEST1">#REF!</definedName>
    <definedName name="TEST2">'[26]2007 - 2009 Detail'!#REF!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[8]Utah!#REF!</definedName>
    <definedName name="Type1AdjTax">[8]Utah!#REF!</definedName>
    <definedName name="Type2Adj">[8]Utah!#REF!</definedName>
    <definedName name="Type2AdjTax">[8]Utah!#REF!</definedName>
    <definedName name="Type3Adj">[8]Utah!#REF!</definedName>
    <definedName name="Type3AdjTax">[8]Utah!#REF!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[10]Variables!$AK$43:$AK$367</definedName>
    <definedName name="ValidFactor">#REF!</definedName>
    <definedName name="WAAllocMethod">#REF!</definedName>
    <definedName name="WARateBase">#REF!</definedName>
    <definedName name="WARevenueTax">#REF!</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xx">[10]Variables!$AK$2:$AL$12</definedName>
    <definedName name="y" hidden="1">'[4]DSM Output'!$B$21:$B$23</definedName>
    <definedName name="YearEndInput">[7]Inputs!$A$3:$D$1671</definedName>
    <definedName name="YEFactorCopy">#REF!</definedName>
    <definedName name="YEFactors">[10]Factors!$S$3:$AG$99</definedName>
    <definedName name="YTD">'[27]Actuals - Data Input'!#REF!</definedName>
    <definedName name="z" hidden="1">'[4]DSM Output'!$G$21:$G$23</definedName>
    <definedName name="Z_01844156_6462_4A28_9785_1A86F4D0C834_.wvu.PrintTitles" hidden="1">#REF!</definedName>
    <definedName name="ZA">'[28] annual balance '!#REF!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 l="1"/>
  <c r="J23" i="2"/>
  <c r="C23" i="3" l="1"/>
  <c r="K138" i="3" l="1"/>
  <c r="J138" i="3"/>
  <c r="I138" i="3"/>
  <c r="K137" i="3"/>
  <c r="H137" i="3"/>
  <c r="G137" i="3"/>
  <c r="C137" i="3"/>
  <c r="K136" i="3"/>
  <c r="H136" i="3"/>
  <c r="G136" i="3"/>
  <c r="C136" i="3"/>
  <c r="K135" i="3"/>
  <c r="H135" i="3"/>
  <c r="G135" i="3"/>
  <c r="C135" i="3"/>
  <c r="K134" i="3"/>
  <c r="H134" i="3"/>
  <c r="G134" i="3"/>
  <c r="C134" i="3"/>
  <c r="K133" i="3"/>
  <c r="H133" i="3"/>
  <c r="G133" i="3"/>
  <c r="C133" i="3"/>
  <c r="K132" i="3"/>
  <c r="H132" i="3"/>
  <c r="G132" i="3"/>
  <c r="C132" i="3"/>
  <c r="K131" i="3"/>
  <c r="H131" i="3"/>
  <c r="G131" i="3"/>
  <c r="C131" i="3"/>
  <c r="K130" i="3"/>
  <c r="H130" i="3"/>
  <c r="G130" i="3"/>
  <c r="C130" i="3"/>
  <c r="K129" i="3"/>
  <c r="H129" i="3"/>
  <c r="G129" i="3"/>
  <c r="C129" i="3"/>
  <c r="J126" i="3"/>
  <c r="I126" i="3"/>
  <c r="K125" i="3"/>
  <c r="K126" i="3" s="1"/>
  <c r="H125" i="3"/>
  <c r="G125" i="3"/>
  <c r="C125" i="3"/>
  <c r="J122" i="3"/>
  <c r="I122" i="3"/>
  <c r="K121" i="3"/>
  <c r="H121" i="3"/>
  <c r="G121" i="3"/>
  <c r="C121" i="3"/>
  <c r="K120" i="3"/>
  <c r="K122" i="3" s="1"/>
  <c r="H120" i="3"/>
  <c r="G120" i="3"/>
  <c r="C120" i="3"/>
  <c r="J117" i="3"/>
  <c r="J140" i="3" s="1"/>
  <c r="I117" i="3"/>
  <c r="I140" i="3" s="1"/>
  <c r="K116" i="3"/>
  <c r="H116" i="3"/>
  <c r="G116" i="3"/>
  <c r="C116" i="3"/>
  <c r="K115" i="3"/>
  <c r="H115" i="3"/>
  <c r="G115" i="3"/>
  <c r="C115" i="3"/>
  <c r="K114" i="3"/>
  <c r="H114" i="3"/>
  <c r="G114" i="3"/>
  <c r="C114" i="3"/>
  <c r="K113" i="3"/>
  <c r="H113" i="3"/>
  <c r="G113" i="3"/>
  <c r="C113" i="3"/>
  <c r="K103" i="3"/>
  <c r="H103" i="3"/>
  <c r="G103" i="3"/>
  <c r="C103" i="3"/>
  <c r="K102" i="3"/>
  <c r="H102" i="3"/>
  <c r="G102" i="3"/>
  <c r="C102" i="3"/>
  <c r="K101" i="3"/>
  <c r="H101" i="3"/>
  <c r="G101" i="3"/>
  <c r="C101" i="3"/>
  <c r="K100" i="3"/>
  <c r="H100" i="3"/>
  <c r="G100" i="3"/>
  <c r="C100" i="3"/>
  <c r="K99" i="3"/>
  <c r="H99" i="3"/>
  <c r="G99" i="3"/>
  <c r="K98" i="3"/>
  <c r="H98" i="3"/>
  <c r="G98" i="3"/>
  <c r="C98" i="3"/>
  <c r="K97" i="3"/>
  <c r="H97" i="3"/>
  <c r="G97" i="3"/>
  <c r="C97" i="3"/>
  <c r="K96" i="3"/>
  <c r="H96" i="3"/>
  <c r="G96" i="3"/>
  <c r="C96" i="3"/>
  <c r="K95" i="3"/>
  <c r="H95" i="3"/>
  <c r="G95" i="3"/>
  <c r="C95" i="3"/>
  <c r="K94" i="3"/>
  <c r="H94" i="3"/>
  <c r="G94" i="3"/>
  <c r="C94" i="3"/>
  <c r="K93" i="3"/>
  <c r="H93" i="3"/>
  <c r="G93" i="3"/>
  <c r="C93" i="3"/>
  <c r="K92" i="3"/>
  <c r="H92" i="3"/>
  <c r="G92" i="3"/>
  <c r="C92" i="3"/>
  <c r="K91" i="3"/>
  <c r="H91" i="3"/>
  <c r="G91" i="3"/>
  <c r="C91" i="3"/>
  <c r="K90" i="3"/>
  <c r="K117" i="3" s="1"/>
  <c r="H90" i="3"/>
  <c r="G90" i="3"/>
  <c r="C90" i="3"/>
  <c r="K81" i="3"/>
  <c r="J81" i="3"/>
  <c r="I81" i="3"/>
  <c r="K80" i="3"/>
  <c r="H80" i="3"/>
  <c r="G80" i="3"/>
  <c r="C80" i="3"/>
  <c r="K79" i="3"/>
  <c r="H79" i="3"/>
  <c r="G79" i="3"/>
  <c r="C79" i="3"/>
  <c r="K78" i="3"/>
  <c r="H78" i="3"/>
  <c r="G78" i="3"/>
  <c r="C78" i="3"/>
  <c r="K77" i="3"/>
  <c r="H77" i="3"/>
  <c r="G77" i="3"/>
  <c r="C77" i="3"/>
  <c r="K67" i="3"/>
  <c r="H67" i="3"/>
  <c r="G67" i="3"/>
  <c r="C67" i="3"/>
  <c r="K66" i="3"/>
  <c r="H66" i="3"/>
  <c r="G66" i="3"/>
  <c r="C66" i="3"/>
  <c r="K65" i="3"/>
  <c r="H65" i="3"/>
  <c r="G65" i="3"/>
  <c r="C65" i="3"/>
  <c r="K64" i="3"/>
  <c r="H64" i="3"/>
  <c r="G64" i="3"/>
  <c r="C64" i="3"/>
  <c r="K63" i="3"/>
  <c r="H63" i="3"/>
  <c r="G63" i="3"/>
  <c r="C63" i="3"/>
  <c r="K62" i="3"/>
  <c r="H62" i="3"/>
  <c r="G62" i="3"/>
  <c r="C62" i="3"/>
  <c r="K61" i="3"/>
  <c r="H61" i="3"/>
  <c r="G61" i="3"/>
  <c r="C61" i="3"/>
  <c r="K60" i="3"/>
  <c r="H60" i="3"/>
  <c r="G60" i="3"/>
  <c r="C60" i="3"/>
  <c r="K59" i="3"/>
  <c r="H59" i="3"/>
  <c r="G59" i="3"/>
  <c r="C59" i="3"/>
  <c r="K58" i="3"/>
  <c r="H58" i="3"/>
  <c r="G58" i="3"/>
  <c r="C58" i="3"/>
  <c r="K57" i="3"/>
  <c r="H57" i="3"/>
  <c r="G57" i="3"/>
  <c r="C57" i="3"/>
  <c r="J54" i="3"/>
  <c r="I54" i="3"/>
  <c r="K53" i="3"/>
  <c r="H53" i="3"/>
  <c r="G53" i="3"/>
  <c r="C53" i="3"/>
  <c r="K52" i="3"/>
  <c r="H52" i="3"/>
  <c r="G52" i="3"/>
  <c r="C52" i="3"/>
  <c r="K51" i="3"/>
  <c r="P23" i="1" s="1"/>
  <c r="H51" i="3"/>
  <c r="G51" i="3"/>
  <c r="C51" i="3"/>
  <c r="K50" i="3"/>
  <c r="H50" i="3"/>
  <c r="G50" i="3"/>
  <c r="C50" i="3"/>
  <c r="K49" i="3"/>
  <c r="H49" i="3"/>
  <c r="G49" i="3"/>
  <c r="C49" i="3"/>
  <c r="K48" i="3"/>
  <c r="H48" i="3"/>
  <c r="G48" i="3"/>
  <c r="C48" i="3"/>
  <c r="K47" i="3"/>
  <c r="K54" i="3" s="1"/>
  <c r="H47" i="3"/>
  <c r="G47" i="3"/>
  <c r="C47" i="3"/>
  <c r="J44" i="3"/>
  <c r="I44" i="3"/>
  <c r="K39" i="3"/>
  <c r="H39" i="3"/>
  <c r="G39" i="3"/>
  <c r="C39" i="3"/>
  <c r="K38" i="3"/>
  <c r="H38" i="3"/>
  <c r="G38" i="3"/>
  <c r="C38" i="3"/>
  <c r="K37" i="3"/>
  <c r="H37" i="3"/>
  <c r="G37" i="3"/>
  <c r="C37" i="3"/>
  <c r="K36" i="3"/>
  <c r="K44" i="3" s="1"/>
  <c r="H36" i="3"/>
  <c r="G36" i="3"/>
  <c r="C36" i="3"/>
  <c r="K33" i="3"/>
  <c r="J33" i="3"/>
  <c r="I33" i="3"/>
  <c r="K32" i="3"/>
  <c r="H32" i="3"/>
  <c r="G32" i="3"/>
  <c r="C32" i="3"/>
  <c r="K31" i="3"/>
  <c r="H31" i="3"/>
  <c r="G31" i="3"/>
  <c r="C31" i="3"/>
  <c r="K30" i="3"/>
  <c r="H30" i="3"/>
  <c r="G30" i="3"/>
  <c r="C30" i="3"/>
  <c r="K29" i="3"/>
  <c r="H29" i="3"/>
  <c r="G29" i="3"/>
  <c r="C29" i="3"/>
  <c r="K28" i="3"/>
  <c r="H28" i="3"/>
  <c r="G28" i="3"/>
  <c r="C28" i="3"/>
  <c r="K27" i="3"/>
  <c r="H27" i="3"/>
  <c r="G27" i="3"/>
  <c r="C27" i="3"/>
  <c r="K24" i="3"/>
  <c r="J24" i="3"/>
  <c r="I24" i="3"/>
  <c r="K23" i="3"/>
  <c r="H23" i="3"/>
  <c r="G23" i="3"/>
  <c r="K22" i="3"/>
  <c r="H22" i="3"/>
  <c r="G22" i="3"/>
  <c r="C22" i="3"/>
  <c r="K21" i="3"/>
  <c r="H21" i="3"/>
  <c r="G21" i="3"/>
  <c r="C21" i="3"/>
  <c r="J18" i="3"/>
  <c r="I18" i="3"/>
  <c r="K17" i="3"/>
  <c r="H17" i="3"/>
  <c r="G17" i="3"/>
  <c r="C17" i="3"/>
  <c r="K16" i="3"/>
  <c r="H16" i="3"/>
  <c r="G16" i="3"/>
  <c r="C16" i="3"/>
  <c r="K14" i="3"/>
  <c r="H14" i="3"/>
  <c r="G14" i="3"/>
  <c r="C14" i="3"/>
  <c r="K13" i="3"/>
  <c r="H13" i="3"/>
  <c r="G13" i="3"/>
  <c r="C13" i="3"/>
  <c r="K12" i="3"/>
  <c r="H12" i="3"/>
  <c r="G12" i="3"/>
  <c r="C12" i="3"/>
  <c r="A2" i="3"/>
  <c r="G37" i="2"/>
  <c r="G36" i="2"/>
  <c r="G35" i="2"/>
  <c r="E35" i="2"/>
  <c r="E34" i="2"/>
  <c r="G34" i="2" s="1"/>
  <c r="E33" i="2"/>
  <c r="G33" i="2" s="1"/>
  <c r="J33" i="2" s="1"/>
  <c r="E32" i="2"/>
  <c r="G32" i="2" s="1"/>
  <c r="E31" i="2"/>
  <c r="G31" i="2" s="1"/>
  <c r="E30" i="2"/>
  <c r="G30" i="2" s="1"/>
  <c r="J30" i="2" s="1"/>
  <c r="E29" i="2"/>
  <c r="G29" i="2" s="1"/>
  <c r="E28" i="2"/>
  <c r="G28" i="2" s="1"/>
  <c r="J28" i="2" s="1"/>
  <c r="G27" i="2"/>
  <c r="J27" i="2" s="1"/>
  <c r="E27" i="2"/>
  <c r="G26" i="2"/>
  <c r="J26" i="2" s="1"/>
  <c r="E26" i="2"/>
  <c r="G25" i="2"/>
  <c r="G24" i="2"/>
  <c r="E23" i="2"/>
  <c r="G23" i="2" s="1"/>
  <c r="E22" i="2"/>
  <c r="G22" i="2" s="1"/>
  <c r="E21" i="2"/>
  <c r="G21" i="2" s="1"/>
  <c r="J21" i="2" s="1"/>
  <c r="E20" i="2"/>
  <c r="G20" i="2" s="1"/>
  <c r="J20" i="2" s="1"/>
  <c r="G19" i="2"/>
  <c r="J19" i="2" s="1"/>
  <c r="E19" i="2"/>
  <c r="E18" i="2"/>
  <c r="G18" i="2" s="1"/>
  <c r="J18" i="2" s="1"/>
  <c r="E17" i="2"/>
  <c r="G17" i="2" s="1"/>
  <c r="J17" i="2" s="1"/>
  <c r="E16" i="2"/>
  <c r="G16" i="2" s="1"/>
  <c r="J16" i="2" s="1"/>
  <c r="E15" i="2"/>
  <c r="G15" i="2" s="1"/>
  <c r="J15" i="2" s="1"/>
  <c r="E14" i="2"/>
  <c r="G14" i="2" s="1"/>
  <c r="E13" i="2"/>
  <c r="G13" i="2" s="1"/>
  <c r="E12" i="2"/>
  <c r="G12" i="2" s="1"/>
  <c r="J12" i="2" s="1"/>
  <c r="G11" i="2"/>
  <c r="J11" i="2" s="1"/>
  <c r="E11" i="2"/>
  <c r="G10" i="2"/>
  <c r="J10" i="2" s="1"/>
  <c r="E10" i="2"/>
  <c r="E9" i="2"/>
  <c r="G9" i="2" s="1"/>
  <c r="B2" i="2"/>
  <c r="E51" i="1"/>
  <c r="G51" i="1" s="1"/>
  <c r="J51" i="1" s="1"/>
  <c r="E50" i="1"/>
  <c r="G50" i="1" s="1"/>
  <c r="J50" i="1" s="1"/>
  <c r="E49" i="1"/>
  <c r="G49" i="1" s="1"/>
  <c r="J49" i="1" s="1"/>
  <c r="E48" i="1"/>
  <c r="G48" i="1" s="1"/>
  <c r="J48" i="1" s="1"/>
  <c r="E47" i="1"/>
  <c r="G47" i="1" s="1"/>
  <c r="J47" i="1" s="1"/>
  <c r="E46" i="1"/>
  <c r="G46" i="1" s="1"/>
  <c r="J46" i="1" s="1"/>
  <c r="E45" i="1"/>
  <c r="G45" i="1" s="1"/>
  <c r="J45" i="1" s="1"/>
  <c r="E44" i="1"/>
  <c r="G44" i="1" s="1"/>
  <c r="J44" i="1" s="1"/>
  <c r="G43" i="1"/>
  <c r="E42" i="1"/>
  <c r="G42" i="1" s="1"/>
  <c r="E41" i="1"/>
  <c r="G41" i="1" s="1"/>
  <c r="G40" i="1"/>
  <c r="E39" i="1"/>
  <c r="G39" i="1" s="1"/>
  <c r="J39" i="1" s="1"/>
  <c r="E38" i="1"/>
  <c r="G38" i="1" s="1"/>
  <c r="E37" i="1"/>
  <c r="G37" i="1" s="1"/>
  <c r="E36" i="1"/>
  <c r="E35" i="1"/>
  <c r="E34" i="1"/>
  <c r="E33" i="1"/>
  <c r="E32" i="1"/>
  <c r="E31" i="1"/>
  <c r="O30" i="1"/>
  <c r="E30" i="1"/>
  <c r="E29" i="1"/>
  <c r="E28" i="1"/>
  <c r="E27" i="1"/>
  <c r="E26" i="1"/>
  <c r="E25" i="1"/>
  <c r="E24" i="1"/>
  <c r="G24" i="1" s="1"/>
  <c r="J24" i="1" s="1"/>
  <c r="R23" i="1"/>
  <c r="R35" i="1" s="1"/>
  <c r="Q23" i="1"/>
  <c r="Q27" i="1" s="1"/>
  <c r="J27" i="1" s="1"/>
  <c r="O23" i="1"/>
  <c r="O35" i="1" s="1"/>
  <c r="N23" i="1"/>
  <c r="N33" i="1" s="1"/>
  <c r="E23" i="1"/>
  <c r="G23" i="1" s="1"/>
  <c r="J23" i="1" s="1"/>
  <c r="E22" i="1"/>
  <c r="G22" i="1" s="1"/>
  <c r="J22" i="1" s="1"/>
  <c r="E21" i="1"/>
  <c r="G21" i="1" s="1"/>
  <c r="J21" i="1" s="1"/>
  <c r="G20" i="1"/>
  <c r="J20" i="1" s="1"/>
  <c r="E20" i="1"/>
  <c r="E19" i="1"/>
  <c r="G19" i="1" s="1"/>
  <c r="J19" i="1" s="1"/>
  <c r="E18" i="1"/>
  <c r="G18" i="1" s="1"/>
  <c r="J18" i="1" s="1"/>
  <c r="E17" i="1"/>
  <c r="G17" i="1" s="1"/>
  <c r="J17" i="1" s="1"/>
  <c r="E16" i="1"/>
  <c r="G16" i="1" s="1"/>
  <c r="J16" i="1" s="1"/>
  <c r="E15" i="1"/>
  <c r="G15" i="1" s="1"/>
  <c r="J15" i="1" s="1"/>
  <c r="E14" i="1"/>
  <c r="G14" i="1" s="1"/>
  <c r="J14" i="1" s="1"/>
  <c r="E13" i="1"/>
  <c r="G13" i="1" s="1"/>
  <c r="J13" i="1" s="1"/>
  <c r="E12" i="1"/>
  <c r="G12" i="1" s="1"/>
  <c r="J12" i="1" s="1"/>
  <c r="E11" i="1"/>
  <c r="G11" i="1" s="1"/>
  <c r="J11" i="1" s="1"/>
  <c r="E10" i="1"/>
  <c r="G10" i="1" s="1"/>
  <c r="J10" i="1" s="1"/>
  <c r="E9" i="1"/>
  <c r="G9" i="1" s="1"/>
  <c r="O26" i="1" l="1"/>
  <c r="O36" i="1"/>
  <c r="O32" i="1"/>
  <c r="O28" i="1"/>
  <c r="Q33" i="1"/>
  <c r="J33" i="1" s="1"/>
  <c r="Q29" i="1"/>
  <c r="J29" i="1" s="1"/>
  <c r="Q25" i="1"/>
  <c r="J25" i="1" s="1"/>
  <c r="O34" i="1"/>
  <c r="R26" i="1"/>
  <c r="R30" i="1"/>
  <c r="R34" i="1"/>
  <c r="G38" i="2"/>
  <c r="J38" i="2"/>
  <c r="P36" i="1"/>
  <c r="P32" i="1"/>
  <c r="P28" i="1"/>
  <c r="P31" i="1"/>
  <c r="P34" i="1"/>
  <c r="P30" i="1"/>
  <c r="P26" i="1"/>
  <c r="P33" i="1"/>
  <c r="P29" i="1"/>
  <c r="P25" i="1"/>
  <c r="P35" i="1"/>
  <c r="P27" i="1"/>
  <c r="J9" i="1"/>
  <c r="Q31" i="1"/>
  <c r="J31" i="1" s="1"/>
  <c r="O25" i="1"/>
  <c r="Q28" i="1"/>
  <c r="J28" i="1" s="1"/>
  <c r="O29" i="1"/>
  <c r="Q32" i="1"/>
  <c r="J32" i="1" s="1"/>
  <c r="O33" i="1"/>
  <c r="Q36" i="1"/>
  <c r="J36" i="1" s="1"/>
  <c r="K140" i="3"/>
  <c r="N28" i="1"/>
  <c r="N36" i="1"/>
  <c r="Q35" i="1"/>
  <c r="J35" i="1" s="1"/>
  <c r="M23" i="1"/>
  <c r="N26" i="1"/>
  <c r="R28" i="1"/>
  <c r="N30" i="1"/>
  <c r="R32" i="1"/>
  <c r="N34" i="1"/>
  <c r="R36" i="1"/>
  <c r="I84" i="3"/>
  <c r="J84" i="3"/>
  <c r="R25" i="1"/>
  <c r="N27" i="1"/>
  <c r="R29" i="1"/>
  <c r="N31" i="1"/>
  <c r="R33" i="1"/>
  <c r="N35" i="1"/>
  <c r="Q26" i="1"/>
  <c r="J26" i="1" s="1"/>
  <c r="O27" i="1"/>
  <c r="Q30" i="1"/>
  <c r="J30" i="1" s="1"/>
  <c r="O31" i="1"/>
  <c r="Q34" i="1"/>
  <c r="J34" i="1" s="1"/>
  <c r="K18" i="3"/>
  <c r="K84" i="3" s="1"/>
  <c r="N32" i="1"/>
  <c r="N25" i="1"/>
  <c r="R27" i="1"/>
  <c r="N29" i="1"/>
  <c r="R31" i="1"/>
  <c r="P37" i="1" l="1"/>
  <c r="O37" i="1"/>
  <c r="K142" i="3"/>
  <c r="J142" i="3"/>
  <c r="R37" i="1"/>
  <c r="J52" i="1"/>
  <c r="J41" i="2" s="1"/>
  <c r="S23" i="1"/>
  <c r="M33" i="1"/>
  <c r="M25" i="1"/>
  <c r="M36" i="1"/>
  <c r="M32" i="1"/>
  <c r="M28" i="1"/>
  <c r="M35" i="1"/>
  <c r="M31" i="1"/>
  <c r="M27" i="1"/>
  <c r="M34" i="1"/>
  <c r="M30" i="1"/>
  <c r="M26" i="1"/>
  <c r="M29" i="1"/>
  <c r="Q37" i="1"/>
  <c r="N37" i="1"/>
  <c r="I142" i="3"/>
  <c r="S28" i="1" l="1"/>
  <c r="G28" i="1"/>
  <c r="S33" i="1"/>
  <c r="G33" i="1"/>
  <c r="S27" i="1"/>
  <c r="G27" i="1"/>
  <c r="S29" i="1"/>
  <c r="G29" i="1"/>
  <c r="S32" i="1"/>
  <c r="G32" i="1"/>
  <c r="G34" i="1"/>
  <c r="S34" i="1"/>
  <c r="S31" i="1"/>
  <c r="G31" i="1"/>
  <c r="S35" i="1"/>
  <c r="G35" i="1"/>
  <c r="G26" i="1"/>
  <c r="S26" i="1"/>
  <c r="S36" i="1"/>
  <c r="G36" i="1"/>
  <c r="G30" i="1"/>
  <c r="S30" i="1"/>
  <c r="M37" i="1"/>
  <c r="S25" i="1"/>
  <c r="G25" i="1"/>
  <c r="G52" i="1" l="1"/>
  <c r="S37" i="1"/>
  <c r="G41" i="2" l="1"/>
</calcChain>
</file>

<file path=xl/sharedStrings.xml><?xml version="1.0" encoding="utf-8"?>
<sst xmlns="http://schemas.openxmlformats.org/spreadsheetml/2006/main" count="752" uniqueCount="137">
  <si>
    <t>PacifiCorp</t>
  </si>
  <si>
    <t>TOTAL</t>
  </si>
  <si>
    <t>WASHINGTON</t>
  </si>
  <si>
    <t>ACCOUNT</t>
  </si>
  <si>
    <t>Type</t>
  </si>
  <si>
    <t>COMPANY</t>
  </si>
  <si>
    <t>FACTOR</t>
  </si>
  <si>
    <t>FACTOR %</t>
  </si>
  <si>
    <t>ALLOCATED</t>
  </si>
  <si>
    <t>REF#</t>
  </si>
  <si>
    <t>Adjustment to Expense:</t>
  </si>
  <si>
    <t>Steam Depreciation Expense</t>
  </si>
  <si>
    <t>403SP</t>
  </si>
  <si>
    <t>CAGE</t>
  </si>
  <si>
    <t>CAGW</t>
  </si>
  <si>
    <t>SG</t>
  </si>
  <si>
    <t>OTHER</t>
  </si>
  <si>
    <t>JBG</t>
  </si>
  <si>
    <t>Hydro Depreciation Expense</t>
  </si>
  <si>
    <t>403HP</t>
  </si>
  <si>
    <t>SG-P</t>
  </si>
  <si>
    <t>SG-U</t>
  </si>
  <si>
    <t>Other Depreciation Expense</t>
  </si>
  <si>
    <t>403OP</t>
  </si>
  <si>
    <t>SG-W</t>
  </si>
  <si>
    <t>Situs</t>
  </si>
  <si>
    <t>WA</t>
  </si>
  <si>
    <t>Transmission Depreciation Expense</t>
  </si>
  <si>
    <t>403TP</t>
  </si>
  <si>
    <t>Total Company Distribution Amounts</t>
  </si>
  <si>
    <t>CA</t>
  </si>
  <si>
    <t>ID</t>
  </si>
  <si>
    <t>OR</t>
  </si>
  <si>
    <t>UT</t>
  </si>
  <si>
    <t>WYP</t>
  </si>
  <si>
    <t>Total</t>
  </si>
  <si>
    <t>Distribution Depreciation Expense</t>
  </si>
  <si>
    <t>General Depreciation Expense</t>
  </si>
  <si>
    <t>403GP</t>
  </si>
  <si>
    <t>WYU</t>
  </si>
  <si>
    <t xml:space="preserve">General Depreciation Expense </t>
  </si>
  <si>
    <t>SO</t>
  </si>
  <si>
    <t>JBE</t>
  </si>
  <si>
    <t>CN</t>
  </si>
  <si>
    <t>CAEE</t>
  </si>
  <si>
    <t>Total Depreciation Expense</t>
  </si>
  <si>
    <t xml:space="preserve"> </t>
  </si>
  <si>
    <t>Description of Adjustment:</t>
  </si>
  <si>
    <t>404IP</t>
  </si>
  <si>
    <t>Intangible Amortization</t>
  </si>
  <si>
    <t>Hydro Amortization</t>
  </si>
  <si>
    <t>404HP</t>
  </si>
  <si>
    <t>Other Amortization</t>
  </si>
  <si>
    <t>404OP</t>
  </si>
  <si>
    <t>General Amortization</t>
  </si>
  <si>
    <t>404GP</t>
  </si>
  <si>
    <t>Depreciation and Amortization Expense Summary</t>
  </si>
  <si>
    <t>12 ME Dec 2024</t>
  </si>
  <si>
    <t>12 ME Dec 2025</t>
  </si>
  <si>
    <t>Description</t>
  </si>
  <si>
    <t>Account</t>
  </si>
  <si>
    <t>Factor</t>
  </si>
  <si>
    <t>Function</t>
  </si>
  <si>
    <t>Dep/Amtz Code</t>
  </si>
  <si>
    <t>JAM Indicator</t>
  </si>
  <si>
    <t>Expense</t>
  </si>
  <si>
    <t>DEPRECIATION EXPENSE</t>
  </si>
  <si>
    <t>Steam Production Plant:</t>
  </si>
  <si>
    <t>Control Area Generation - East</t>
  </si>
  <si>
    <t>D</t>
  </si>
  <si>
    <t>STMP</t>
  </si>
  <si>
    <t>Control Area Generation - West</t>
  </si>
  <si>
    <t>System Generation</t>
  </si>
  <si>
    <t>Renewable - Blundell</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</si>
  <si>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</si>
  <si>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</si>
  <si>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</si>
  <si>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</si>
  <si>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</si>
  <si>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</si>
  <si>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</si>
  <si>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</si>
  <si>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</si>
  <si>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</si>
  <si>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Production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</si>
  <si>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</si>
  <si>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</si>
  <si>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</si>
  <si>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</si>
  <si>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</si>
  <si>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</si>
  <si>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</si>
  <si>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</si>
  <si>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</si>
  <si>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</si>
  <si>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</si>
  <si>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</si>
  <si>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</si>
  <si>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</si>
  <si>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</si>
  <si>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</si>
  <si>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Customer Service</t>
  </si>
  <si>
    <t>Control Area Energy - East</t>
  </si>
  <si>
    <t xml:space="preserve">  Total General Plant</t>
  </si>
  <si>
    <t>AMORTIZATION EXPENSE</t>
  </si>
  <si>
    <t>Intangible Plant:</t>
  </si>
  <si>
    <t>A</t>
  </si>
  <si>
    <t>INTP</t>
  </si>
  <si>
    <t>Klamath Hydro Relicensing</t>
  </si>
  <si>
    <t>HYDPKA</t>
  </si>
  <si>
    <t xml:space="preserve">  Total Intangible Plant</t>
  </si>
  <si>
    <t xml:space="preserve">  Total Other Plant</t>
  </si>
  <si>
    <t>Total Amortization</t>
  </si>
  <si>
    <t>Total Depreciation and Amortization</t>
  </si>
  <si>
    <t>Washington 2023 General Rate Case</t>
  </si>
  <si>
    <t>Pro Forma Depreciation and Amortization Expense - Year 2</t>
  </si>
  <si>
    <t>PRO</t>
  </si>
  <si>
    <t>14.2.2_R</t>
  </si>
  <si>
    <t>PAGE</t>
  </si>
  <si>
    <t>14.2_R</t>
  </si>
  <si>
    <t>14.2.3_R</t>
  </si>
  <si>
    <t>Exh. SLC-11</t>
  </si>
  <si>
    <t>Ref. 6.1.21_R</t>
  </si>
  <si>
    <t>System Generation - Wind</t>
  </si>
  <si>
    <t>Ref 14.2_R</t>
  </si>
  <si>
    <t>Ref 14.2.1_R</t>
  </si>
  <si>
    <t>14.2.1_R</t>
  </si>
  <si>
    <t>Adjustment</t>
  </si>
  <si>
    <t>403GPWYP</t>
  </si>
  <si>
    <t>403GPWYU</t>
  </si>
  <si>
    <t>404IPWYP</t>
  </si>
  <si>
    <t>404IPWYU</t>
  </si>
  <si>
    <t>404GPWYP</t>
  </si>
  <si>
    <t>404GPWYU</t>
  </si>
  <si>
    <t>WY-ALL</t>
  </si>
  <si>
    <r>
      <t xml:space="preserve">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 documentation detailing the calculation of incremental depreciation expense from 2024 levels to 2025 levels is contained in Exhibit No. SLC-4, pages 6.1.4 - 6.1.21.
</t>
    </r>
    <r>
      <rPr>
        <i/>
        <sz val="10"/>
        <rFont val="Arial"/>
        <family val="2"/>
      </rPr>
      <t>This rebuttal adjustment has been revised to calculate depreciation expense on the plant additions included in adjustment 8.4_R and 14.1_R. Supporting documentation detailing the rebuttal calculation of incremental depreciation expense from 2024 levels to 2025 levels is contained in Exhibit No. SLC-11, pages 6.1.4_R - 6.1.21_R.</t>
    </r>
    <r>
      <rPr>
        <sz val="10"/>
        <rFont val="Arial"/>
        <family val="2"/>
      </rPr>
      <t xml:space="preserve">
</t>
    </r>
  </si>
  <si>
    <r>
      <t xml:space="preserve">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 documentation detailing the calculation of incremental depreciation expense from 2024 levels to 2025 levels is contained in Exhibit No. SLC-4, pages 6.1.4 - 6.1.21.
</t>
    </r>
    <r>
      <rPr>
        <i/>
        <sz val="10"/>
        <rFont val="Arial"/>
        <family val="2"/>
      </rPr>
      <t>This rebuttal adjustment has been revised to calculate depreciation expense on the plant additions included in adjustment 8.4_R and 14.1_R. Supporting documentation detailing the rebuttal calculation of incremental depreciation expense from 2024 levels to 2025 levels is contained in Exhibit No. SLC-11, pages 6.1.4_R - 6.1.21_R.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</si>
</sst>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0.000%"/>
  </numFmts>
  <fonts count="7" x14ac:knownFonts="1">
    <font>
      <sz val="10"/>
      <name val="Arial"/>
    </font>
    <font>
      <sz val="12"/>
      <name val="Times New Roman"/>
      <family val="1"/>
    </font>
    <font>
      <sz val="10"/>
      <name val="Arial"/>
      <family val="2"/>
    </font>
    <font>
      <b/>
      <sz val="10"/>
      <name val="Arial"/>
      <family val="2"/>
    </font>
    <font>
      <sz val="10"/>
      <color indexed="8"/>
      <name val="Arial"/>
      <family val="2"/>
    </font>
    <font>
      <u/>
      <sz val="10"/>
      <name val="Arial"/>
      <family val="2"/>
    </font>
    <font>
      <i/>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7">
    <xf numFmtId="0" fontId="0"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 fontId="4" fillId="2" borderId="11" applyNumberFormat="0" applyProtection="0">
      <alignment horizontal="left" vertical="center" indent="1"/>
    </xf>
    <xf numFmtId="43" fontId="2" fillId="0" borderId="0" applyFont="0" applyFill="0" applyBorder="0" applyAlignment="0" applyProtection="0"/>
  </cellStyleXfs>
  <cellXfs count="85">
    <xf numFmtId="0" fontId="0" fillId="0" borderId="0" xfId="0"/>
    <xf numFmtId="0" fontId="3" fillId="0" borderId="0" xfId="1" applyFont="1"/>
    <xf numFmtId="164" fontId="2" fillId="0" borderId="0" xfId="2" applyNumberFormat="1" applyFont="1" applyFill="1"/>
    <xf numFmtId="0" fontId="2" fillId="0" borderId="0" xfId="5" quotePrefix="1" applyNumberFormat="1" applyFont="1" applyFill="1" applyBorder="1" applyAlignment="1" applyProtection="1">
      <alignment horizontal="left" vertical="center"/>
      <protection locked="0"/>
    </xf>
    <xf numFmtId="164" fontId="2" fillId="0" borderId="0" xfId="6" applyNumberFormat="1" applyFont="1" applyFill="1" applyBorder="1"/>
    <xf numFmtId="164" fontId="2" fillId="0" borderId="0" xfId="2" applyNumberFormat="1" applyFont="1" applyFill="1" applyBorder="1"/>
    <xf numFmtId="0" fontId="3" fillId="0" borderId="0" xfId="1" applyFont="1" applyFill="1"/>
    <xf numFmtId="0" fontId="2" fillId="0" borderId="0" xfId="1" applyFont="1" applyFill="1"/>
    <xf numFmtId="0" fontId="2" fillId="0" borderId="0" xfId="1" applyFont="1" applyFill="1" applyBorder="1"/>
    <xf numFmtId="0" fontId="5" fillId="0" borderId="0" xfId="1" applyFont="1" applyFill="1" applyAlignment="1">
      <alignment horizontal="center"/>
    </xf>
    <xf numFmtId="0" fontId="3" fillId="0" borderId="0" xfId="1" applyFont="1" applyFill="1" applyAlignment="1">
      <alignment horizontal="left"/>
    </xf>
    <xf numFmtId="164" fontId="2" fillId="0" borderId="0" xfId="2" applyNumberFormat="1" applyFont="1" applyFill="1" applyBorder="1" applyAlignment="1">
      <alignment horizontal="center"/>
    </xf>
    <xf numFmtId="0" fontId="3" fillId="0" borderId="0" xfId="1" applyFont="1" applyFill="1" applyBorder="1"/>
    <xf numFmtId="0" fontId="2" fillId="0" borderId="0" xfId="1" applyFont="1" applyFill="1" applyAlignment="1">
      <alignment horizontal="left"/>
    </xf>
    <xf numFmtId="0" fontId="2" fillId="0" borderId="0" xfId="3" applyFont="1" applyFill="1" applyAlignment="1">
      <alignment horizontal="center"/>
    </xf>
    <xf numFmtId="165" fontId="2" fillId="0" borderId="0" xfId="4" applyNumberFormat="1" applyFont="1" applyFill="1" applyBorder="1" applyAlignment="1">
      <alignment horizontal="center"/>
    </xf>
    <xf numFmtId="41" fontId="2" fillId="0" borderId="0" xfId="2" applyNumberFormat="1" applyFont="1" applyFill="1" applyBorder="1" applyAlignment="1">
      <alignment horizontal="center"/>
    </xf>
    <xf numFmtId="0" fontId="2" fillId="0" borderId="0" xfId="3" applyFont="1" applyFill="1" applyAlignment="1">
      <alignment horizontal="left"/>
    </xf>
    <xf numFmtId="0" fontId="2" fillId="0" borderId="0" xfId="3" applyFont="1" applyFill="1"/>
    <xf numFmtId="166" fontId="2" fillId="0" borderId="0" xfId="4" applyNumberFormat="1" applyFont="1" applyFill="1" applyBorder="1" applyAlignment="1">
      <alignment horizontal="center"/>
    </xf>
    <xf numFmtId="166" fontId="2" fillId="0" borderId="0" xfId="4" applyNumberFormat="1" applyFont="1" applyFill="1" applyAlignment="1">
      <alignment horizontal="center"/>
    </xf>
    <xf numFmtId="164" fontId="2" fillId="0" borderId="1" xfId="2" applyNumberFormat="1" applyFont="1" applyFill="1" applyBorder="1"/>
    <xf numFmtId="41" fontId="2" fillId="0" borderId="1" xfId="2" applyNumberFormat="1" applyFont="1" applyFill="1" applyBorder="1" applyAlignment="1">
      <alignment horizontal="center"/>
    </xf>
    <xf numFmtId="43" fontId="2" fillId="0" borderId="0" xfId="2" applyFont="1" applyFill="1"/>
    <xf numFmtId="0" fontId="2" fillId="0" borderId="2" xfId="1" applyFont="1" applyFill="1" applyBorder="1"/>
    <xf numFmtId="0" fontId="2" fillId="0" borderId="5" xfId="1" applyFont="1" applyFill="1" applyBorder="1"/>
    <xf numFmtId="0" fontId="2" fillId="0" borderId="0" xfId="1" quotePrefix="1" applyFont="1" applyFill="1" applyAlignment="1">
      <alignment horizontal="left"/>
    </xf>
    <xf numFmtId="0" fontId="2" fillId="0" borderId="7" xfId="1" applyFont="1" applyFill="1" applyBorder="1"/>
    <xf numFmtId="0" fontId="2" fillId="0" borderId="0" xfId="1" applyFont="1" applyFill="1" applyAlignment="1">
      <alignment horizontal="right"/>
    </xf>
    <xf numFmtId="0" fontId="2" fillId="0" borderId="0" xfId="1" applyFont="1" applyAlignment="1">
      <alignment horizontal="center"/>
    </xf>
    <xf numFmtId="43" fontId="2" fillId="0" borderId="0" xfId="2" applyFont="1" applyFill="1" applyBorder="1" applyAlignment="1">
      <alignment horizontal="center"/>
    </xf>
    <xf numFmtId="164" fontId="2" fillId="0" borderId="0" xfId="2" applyNumberFormat="1" applyFont="1" applyFill="1" applyBorder="1" applyAlignment="1"/>
    <xf numFmtId="0" fontId="3" fillId="0" borderId="0" xfId="3" applyFont="1" applyFill="1"/>
    <xf numFmtId="164" fontId="2" fillId="0" borderId="1" xfId="2" applyNumberFormat="1" applyFont="1" applyFill="1" applyBorder="1" applyAlignment="1">
      <alignment horizontal="center"/>
    </xf>
    <xf numFmtId="0" fontId="2" fillId="0" borderId="0" xfId="0" applyFont="1" applyFill="1"/>
    <xf numFmtId="0" fontId="2" fillId="0" borderId="0" xfId="3" applyFont="1" applyFill="1" applyBorder="1" applyAlignment="1">
      <alignment horizontal="left"/>
    </xf>
    <xf numFmtId="0" fontId="2" fillId="0" borderId="0" xfId="3" applyFont="1" applyFill="1" applyBorder="1"/>
    <xf numFmtId="0" fontId="3" fillId="0" borderId="0" xfId="3" applyFont="1" applyFill="1" applyBorder="1"/>
    <xf numFmtId="0" fontId="2" fillId="0" borderId="0" xfId="1" applyFont="1" applyFill="1" applyBorder="1" applyAlignment="1">
      <alignment horizontal="left"/>
    </xf>
    <xf numFmtId="0" fontId="2" fillId="0" borderId="0" xfId="0" applyFont="1" applyFill="1" applyBorder="1" applyAlignment="1">
      <alignment horizontal="right"/>
    </xf>
    <xf numFmtId="164" fontId="2" fillId="0" borderId="0" xfId="1" applyNumberFormat="1" applyFont="1" applyFill="1" applyBorder="1"/>
    <xf numFmtId="0" fontId="2" fillId="0" borderId="0" xfId="0" applyFont="1" applyFill="1" applyBorder="1"/>
    <xf numFmtId="0" fontId="2" fillId="0" borderId="0" xfId="1" applyFont="1" applyFill="1" applyBorder="1" applyAlignment="1">
      <alignment horizontal="right"/>
    </xf>
    <xf numFmtId="164" fontId="2" fillId="0" borderId="12" xfId="2" applyNumberFormat="1" applyFont="1" applyFill="1" applyBorder="1"/>
    <xf numFmtId="0" fontId="3" fillId="0" borderId="0" xfId="3" applyFont="1" applyFill="1" applyAlignment="1">
      <alignment horizontal="center"/>
    </xf>
    <xf numFmtId="0" fontId="3" fillId="0" borderId="0" xfId="0" applyFont="1" applyFill="1" applyAlignment="1">
      <alignment horizontal="center"/>
    </xf>
    <xf numFmtId="0" fontId="3" fillId="0" borderId="10" xfId="3" applyFont="1" applyFill="1" applyBorder="1"/>
    <xf numFmtId="0" fontId="3" fillId="0" borderId="10" xfId="3" applyFont="1" applyFill="1" applyBorder="1" applyAlignment="1">
      <alignment horizontal="center"/>
    </xf>
    <xf numFmtId="0" fontId="2" fillId="0" borderId="0" xfId="0" applyFont="1" applyFill="1" applyAlignment="1">
      <alignment horizontal="center"/>
    </xf>
    <xf numFmtId="0" fontId="2" fillId="0" borderId="0" xfId="3" applyFont="1" applyFill="1" applyAlignment="1">
      <alignment horizontal="right"/>
    </xf>
    <xf numFmtId="164" fontId="3" fillId="0" borderId="1" xfId="2" applyNumberFormat="1" applyFont="1" applyFill="1" applyBorder="1"/>
    <xf numFmtId="164" fontId="3" fillId="0" borderId="0" xfId="2" applyNumberFormat="1" applyFont="1" applyFill="1" applyAlignment="1">
      <alignment horizontal="right"/>
    </xf>
    <xf numFmtId="0" fontId="2" fillId="0" borderId="0" xfId="5" applyNumberFormat="1" applyFont="1" applyFill="1" applyBorder="1" applyAlignment="1" applyProtection="1">
      <alignment horizontal="left" vertical="center"/>
      <protection locked="0"/>
    </xf>
    <xf numFmtId="0" fontId="2" fillId="0" borderId="0" xfId="5" quotePrefix="1" applyNumberFormat="1" applyFont="1" applyFill="1" applyBorder="1" applyAlignment="1" applyProtection="1">
      <alignment horizontal="center" vertical="center"/>
      <protection locked="0"/>
    </xf>
    <xf numFmtId="0" fontId="2" fillId="0" borderId="0" xfId="5" applyNumberFormat="1" applyFont="1" applyFill="1" applyBorder="1" applyAlignment="1" applyProtection="1">
      <alignment horizontal="center" vertical="center"/>
      <protection locked="0"/>
    </xf>
    <xf numFmtId="164" fontId="3" fillId="0" borderId="0" xfId="0" applyNumberFormat="1" applyFont="1" applyFill="1" applyAlignment="1">
      <alignment horizontal="center"/>
    </xf>
    <xf numFmtId="0" fontId="3" fillId="0" borderId="0" xfId="3" applyFont="1" applyFill="1" applyAlignment="1">
      <alignment horizontal="right"/>
    </xf>
    <xf numFmtId="164" fontId="2" fillId="0" borderId="0" xfId="3" applyNumberFormat="1" applyFont="1" applyFill="1"/>
    <xf numFmtId="43" fontId="3" fillId="0" borderId="0" xfId="3" applyNumberFormat="1" applyFont="1" applyFill="1"/>
    <xf numFmtId="43" fontId="2" fillId="0" borderId="0" xfId="3" applyNumberFormat="1" applyFont="1" applyFill="1"/>
    <xf numFmtId="164" fontId="3" fillId="0" borderId="0" xfId="3" applyNumberFormat="1" applyFont="1" applyAlignment="1">
      <alignment horizontal="center"/>
    </xf>
    <xf numFmtId="0" fontId="2" fillId="0" borderId="0" xfId="1" applyFont="1" applyFill="1" applyAlignment="1">
      <alignment horizontal="center"/>
    </xf>
    <xf numFmtId="0" fontId="2" fillId="0" borderId="0" xfId="1" applyFont="1" applyAlignment="1">
      <alignment horizontal="right"/>
    </xf>
    <xf numFmtId="0" fontId="6" fillId="0" borderId="0" xfId="1" applyFont="1" applyFill="1" applyAlignment="1">
      <alignment horizontal="left"/>
    </xf>
    <xf numFmtId="0" fontId="6" fillId="0" borderId="0" xfId="1" applyFont="1" applyFill="1"/>
    <xf numFmtId="0" fontId="6" fillId="0" borderId="0" xfId="1" applyFont="1" applyFill="1" applyAlignment="1">
      <alignment horizontal="center"/>
    </xf>
    <xf numFmtId="0" fontId="6" fillId="0" borderId="0" xfId="1" applyFont="1" applyAlignment="1">
      <alignment horizontal="center"/>
    </xf>
    <xf numFmtId="164" fontId="6" fillId="0" borderId="0" xfId="2" applyNumberFormat="1" applyFont="1" applyFill="1" applyBorder="1" applyAlignment="1">
      <alignment horizontal="center"/>
    </xf>
    <xf numFmtId="0" fontId="6" fillId="0" borderId="0" xfId="3" applyFont="1" applyFill="1" applyAlignment="1">
      <alignment horizontal="center"/>
    </xf>
    <xf numFmtId="166" fontId="6" fillId="0" borderId="0" xfId="4" applyNumberFormat="1" applyFont="1" applyFill="1" applyBorder="1" applyAlignment="1">
      <alignment horizontal="center"/>
    </xf>
    <xf numFmtId="41" fontId="6" fillId="0" borderId="0" xfId="2" applyNumberFormat="1" applyFont="1" applyFill="1" applyBorder="1" applyAlignment="1">
      <alignment horizontal="center"/>
    </xf>
    <xf numFmtId="0" fontId="2" fillId="0" borderId="0" xfId="3" applyFont="1"/>
    <xf numFmtId="0" fontId="2" fillId="0" borderId="0" xfId="1" applyFont="1" applyFill="1" applyAlignment="1">
      <alignment horizontal="center"/>
    </xf>
    <xf numFmtId="0" fontId="2" fillId="0" borderId="3" xfId="1" quotePrefix="1" applyFont="1" applyFill="1" applyBorder="1" applyAlignment="1">
      <alignment horizontal="left" vertical="top" wrapText="1"/>
    </xf>
    <xf numFmtId="0" fontId="2" fillId="0" borderId="3" xfId="1" quotePrefix="1" applyFont="1" applyFill="1" applyBorder="1" applyAlignment="1">
      <alignment horizontal="left" vertical="top"/>
    </xf>
    <xf numFmtId="0" fontId="2" fillId="0" borderId="4" xfId="1" quotePrefix="1" applyFont="1" applyFill="1" applyBorder="1" applyAlignment="1">
      <alignment horizontal="left" vertical="top"/>
    </xf>
    <xf numFmtId="0" fontId="2" fillId="0" borderId="0" xfId="1" quotePrefix="1" applyFont="1" applyFill="1" applyBorder="1" applyAlignment="1">
      <alignment horizontal="left" vertical="top"/>
    </xf>
    <xf numFmtId="0" fontId="2" fillId="0" borderId="6" xfId="1" quotePrefix="1" applyFont="1" applyFill="1" applyBorder="1" applyAlignment="1">
      <alignment horizontal="left" vertical="top"/>
    </xf>
    <xf numFmtId="0" fontId="2" fillId="0" borderId="8" xfId="1" quotePrefix="1" applyFont="1" applyFill="1" applyBorder="1" applyAlignment="1">
      <alignment horizontal="left" vertical="top"/>
    </xf>
    <xf numFmtId="0" fontId="2" fillId="0" borderId="9" xfId="1" quotePrefix="1" applyFont="1" applyFill="1" applyBorder="1" applyAlignment="1">
      <alignment horizontal="left" vertical="top"/>
    </xf>
    <xf numFmtId="0" fontId="2" fillId="0" borderId="0" xfId="1" quotePrefix="1" applyFont="1" applyFill="1" applyBorder="1" applyAlignment="1">
      <alignment horizontal="left" vertical="top" wrapText="1"/>
    </xf>
    <xf numFmtId="0" fontId="2" fillId="0" borderId="8" xfId="1" quotePrefix="1" applyFont="1" applyFill="1" applyBorder="1" applyAlignment="1">
      <alignment horizontal="left" vertical="top" wrapText="1"/>
    </xf>
    <xf numFmtId="0" fontId="2" fillId="0" borderId="4" xfId="1" quotePrefix="1" applyFont="1" applyFill="1" applyBorder="1" applyAlignment="1">
      <alignment horizontal="left" vertical="top" wrapText="1"/>
    </xf>
    <xf numFmtId="0" fontId="2" fillId="0" borderId="6" xfId="1" quotePrefix="1" applyFont="1" applyFill="1" applyBorder="1" applyAlignment="1">
      <alignment horizontal="left" vertical="top" wrapText="1"/>
    </xf>
    <xf numFmtId="0" fontId="2" fillId="0" borderId="9" xfId="1" quotePrefix="1" applyFont="1" applyFill="1" applyBorder="1" applyAlignment="1">
      <alignment horizontal="left" vertical="top" wrapText="1"/>
    </xf>
  </cellXfs>
  <cellStyles count="7">
    <cellStyle name="Comma 2" xfId="2" xr:uid="{D8E069CF-9266-498B-8281-2E33F9D18CC0}"/>
    <cellStyle name="Comma 2 2" xfId="6" xr:uid="{BD6EFFB1-BD4A-4BD8-8D90-FDAA8D1B81FD}"/>
    <cellStyle name="Normal" xfId="0" builtinId="0"/>
    <cellStyle name="Normal 2 2" xfId="3" xr:uid="{93C11A41-8AE5-4AEA-B2DE-CF87D861BDFF}"/>
    <cellStyle name="Normal_Copy of File50007" xfId="1" xr:uid="{6A57CF08-85C6-4BFC-821D-8AA4D6725A52}"/>
    <cellStyle name="Percent 2" xfId="4" xr:uid="{F3BA3407-31A8-4FF2-892B-71D905289395}"/>
    <cellStyle name="SAPBEXstdItem" xfId="5" xr:uid="{44B36576-784B-476D-A8C8-AF87C8495B84}"/>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customXml" Target="../customXml/item4.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 Id="rId8" Type="http://schemas.openxmlformats.org/officeDocument/2006/relationships/externalLink" Target="externalLinks/externalLink5.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cificorp.us\dfs\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SHR02\PD\SLREG1\ARCHIVE\2006\0306%20SEMI\Tab%20%238%20-%20Rate%20Base\Major%20Plant%20Additions\Major%20Plant%20Addition%20Adjustmen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ARCHIVE\2022\WY%20GRC%20(Base%20Jun22_Test_12XX)\Direct\6%20-%20Depr\Hydro%20Decommissioning\Hydro%20Decommissioning%20adj_WY_WA%20GRC%202024_2025_SC%20edits%20(USE%20TH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SHR02\PD\SLREG1\ARCHIVE\2007\SEMI%20Dec%202007\8%20-%20Rate%20Base\Misc%20Rate%20Base\8.7%20-%20Misc%20Rate%20Base%20Adjustment%20-%20BE%20Av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SHR02\PD\SLREG1\ARCHIVE\2007\SEMI%20Dec%202007\8%20-%20Rate%20Base\Misc%20Rate%20Base\M&amp;S%20Analysis\Total%20Company%203%20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Joanne\SAP\RC_CCvlooku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acificorp.us\dfs\2017\ROO%20-%20DECEMBER%202017\8%20-%20Rate%20Base\WA%20ONLY%20-%20End-of-Period%20Plant%20Balance\JAM%20Extract%20Year%20End%20-%20Actuals%20(14-07-45).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INDOWS\TEMP\RECOV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SHR02\PD\SLREG1\ARCHIVE\2006\SEMI%20Mar%202006\Tab%20%234%20-%20O&amp;M\Affiliate%20Management%20Fee%20Commitment\MGMT%20FEE%20ACTUALS%20FY%202001%20thru%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D Checklist"/>
      <sheetName val="WY Cover Sheet"/>
      <sheetName val="WY Lead Sheet 13 Mo Avg"/>
      <sheetName val="WY 6.3.1 13 Mo Avg"/>
      <sheetName val="WY 6.3.2 13 Mo Avg"/>
      <sheetName val="WA Cover Sheet"/>
      <sheetName val="WA Lead Sheet AMA 2024"/>
      <sheetName val="WA 6.4.1 AMA 2024"/>
      <sheetName val="WA 6.4.2 AMA 2024"/>
      <sheetName val="WA Lead Sheet AMA 2025"/>
      <sheetName val="WA 6.4.1 AMA 2025"/>
      <sheetName val="WA 6.4.2 AMA 2025"/>
      <sheetName val="Current Period Sources ---&gt;"/>
      <sheetName val="Reserve 2015- 20xx"/>
      <sheetName val="ZFERCAllocate"/>
      <sheetName val="Decomm Accrual Estimate - 5 YR"/>
      <sheetName val="Summary for the Study"/>
      <sheetName val="Recon CS"/>
      <sheetName val="NOT USE ---&gt;"/>
      <sheetName val="WY Lead Sheet YE"/>
      <sheetName val="WY 6.3.2 YE"/>
      <sheetName val="WY 6.3.1 YE"/>
      <sheetName val="Prior Internal Backup ---&gt;"/>
      <sheetName val="Reserve 2007-2014"/>
      <sheetName val="Forecast"/>
      <sheetName val="Dec 2021 Balance Check"/>
      <sheetName val="Proof"/>
      <sheetName val="Comment&amp;Approval"/>
    </sheetNames>
    <sheetDataSet>
      <sheetData sheetId="0" refreshError="1"/>
      <sheetData sheetId="1">
        <row r="12">
          <cell r="B12" t="str">
            <v>December 2024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Cash"/>
      <sheetName val="Fuel Stock"/>
      <sheetName val="Backup"/>
      <sheetName val="BW"/>
      <sheetName val="Fue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sheetData sheetId="14"/>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sheetData sheetId="17"/>
      <sheetData sheetId="18"/>
      <sheetData sheetId="19"/>
      <sheetData sheetId="20"/>
      <sheetData sheetId="2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row r="4">
          <cell r="D4">
            <v>705237.33333333337</v>
          </cell>
        </row>
      </sheetData>
      <sheetData sheetId="10">
        <row r="4">
          <cell r="B4">
            <v>811558.75</v>
          </cell>
        </row>
      </sheetData>
      <sheetData sheetId="11">
        <row r="4">
          <cell r="B4">
            <v>170114.42</v>
          </cell>
        </row>
      </sheetData>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sheetData sheetId="1">
        <row r="216">
          <cell r="G216" t="str">
            <v>220000</v>
          </cell>
        </row>
      </sheetData>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Main"/>
      <sheetName val="Data"/>
      <sheetName val="Data (2)"/>
      <sheetName val="Master Data"/>
    </sheetNames>
    <sheetDataSet>
      <sheetData sheetId="0"/>
      <sheetData sheetId="1"/>
      <sheetData sheetId="2"/>
      <sheetData sheetId="3"/>
      <sheetData sheetId="4"/>
      <sheetData sheetId="5">
        <row r="16">
          <cell r="F16" t="str">
            <v>0</v>
          </cell>
        </row>
        <row r="17">
          <cell r="G17" t="str">
            <v>JAM Extract Year End (Budget)</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9200D-5ECC-4BFE-BD8E-37EC444D2439}">
  <sheetPr>
    <pageSetUpPr fitToPage="1"/>
  </sheetPr>
  <dimension ref="A1:V404"/>
  <sheetViews>
    <sheetView tabSelected="1" view="pageBreakPreview" zoomScale="85" zoomScaleNormal="100" zoomScaleSheetLayoutView="85" workbookViewId="0">
      <selection activeCell="S56" sqref="S56"/>
    </sheetView>
  </sheetViews>
  <sheetFormatPr defaultColWidth="10" defaultRowHeight="12.75" x14ac:dyDescent="0.2"/>
  <cols>
    <col min="1" max="1" width="2.5703125" style="7" customWidth="1"/>
    <col min="2" max="2" width="7.28515625" style="7" customWidth="1"/>
    <col min="3" max="3" width="26.5703125" style="7" customWidth="1"/>
    <col min="4" max="4" width="9.85546875" style="7" bestFit="1" customWidth="1"/>
    <col min="5" max="5" width="9.7109375" style="7" hidden="1" customWidth="1"/>
    <col min="6" max="6" width="5.140625" style="7" bestFit="1" customWidth="1"/>
    <col min="7" max="7" width="11.5703125" style="7" bestFit="1" customWidth="1"/>
    <col min="8" max="8" width="8.42578125" style="7" bestFit="1" customWidth="1"/>
    <col min="9" max="9" width="10.7109375" style="7" bestFit="1" customWidth="1"/>
    <col min="10" max="10" width="13.7109375" style="7" bestFit="1" customWidth="1"/>
    <col min="11" max="11" width="8.42578125" style="7" bestFit="1" customWidth="1"/>
    <col min="12" max="12" width="14.140625" style="7" customWidth="1"/>
    <col min="13" max="13" width="11.7109375" style="7" customWidth="1"/>
    <col min="14" max="14" width="10.140625" style="7" bestFit="1" customWidth="1"/>
    <col min="15" max="15" width="11.140625" style="7" bestFit="1" customWidth="1"/>
    <col min="16" max="16" width="11" style="7" customWidth="1"/>
    <col min="17" max="18" width="10.140625" style="7" bestFit="1" customWidth="1"/>
    <col min="19" max="19" width="13.7109375" style="7" customWidth="1"/>
    <col min="20" max="20" width="12.42578125" style="7" customWidth="1"/>
    <col min="21" max="21" width="13.5703125" style="8" customWidth="1"/>
    <col min="22" max="22" width="12.42578125" style="8" customWidth="1"/>
    <col min="23" max="23" width="11.42578125" style="7" customWidth="1"/>
    <col min="24" max="24" width="10.140625" style="7" customWidth="1"/>
    <col min="25" max="256" width="10" style="7"/>
    <col min="257" max="257" width="2.5703125" style="7" customWidth="1"/>
    <col min="258" max="258" width="7.28515625" style="7" customWidth="1"/>
    <col min="259" max="259" width="23.5703125" style="7" customWidth="1"/>
    <col min="260" max="260" width="9.7109375" style="7" customWidth="1"/>
    <col min="261" max="261" width="0" style="7" hidden="1" customWidth="1"/>
    <col min="262" max="262" width="4.7109375" style="7" customWidth="1"/>
    <col min="263" max="263" width="14.42578125" style="7" customWidth="1"/>
    <col min="264" max="264" width="11.28515625" style="7" customWidth="1"/>
    <col min="265" max="265" width="10.28515625" style="7" customWidth="1"/>
    <col min="266" max="266" width="13" style="7" customWidth="1"/>
    <col min="267" max="267" width="8.28515625" style="7" customWidth="1"/>
    <col min="268" max="512" width="10" style="7"/>
    <col min="513" max="513" width="2.5703125" style="7" customWidth="1"/>
    <col min="514" max="514" width="7.28515625" style="7" customWidth="1"/>
    <col min="515" max="515" width="23.5703125" style="7" customWidth="1"/>
    <col min="516" max="516" width="9.7109375" style="7" customWidth="1"/>
    <col min="517" max="517" width="0" style="7" hidden="1" customWidth="1"/>
    <col min="518" max="518" width="4.7109375" style="7" customWidth="1"/>
    <col min="519" max="519" width="14.42578125" style="7" customWidth="1"/>
    <col min="520" max="520" width="11.28515625" style="7" customWidth="1"/>
    <col min="521" max="521" width="10.28515625" style="7" customWidth="1"/>
    <col min="522" max="522" width="13" style="7" customWidth="1"/>
    <col min="523" max="523" width="8.28515625" style="7" customWidth="1"/>
    <col min="524" max="768" width="10" style="7"/>
    <col min="769" max="769" width="2.5703125" style="7" customWidth="1"/>
    <col min="770" max="770" width="7.28515625" style="7" customWidth="1"/>
    <col min="771" max="771" width="23.5703125" style="7" customWidth="1"/>
    <col min="772" max="772" width="9.7109375" style="7" customWidth="1"/>
    <col min="773" max="773" width="0" style="7" hidden="1" customWidth="1"/>
    <col min="774" max="774" width="4.7109375" style="7" customWidth="1"/>
    <col min="775" max="775" width="14.42578125" style="7" customWidth="1"/>
    <col min="776" max="776" width="11.28515625" style="7" customWidth="1"/>
    <col min="777" max="777" width="10.28515625" style="7" customWidth="1"/>
    <col min="778" max="778" width="13" style="7" customWidth="1"/>
    <col min="779" max="779" width="8.28515625" style="7" customWidth="1"/>
    <col min="780" max="1024" width="10" style="7"/>
    <col min="1025" max="1025" width="2.5703125" style="7" customWidth="1"/>
    <col min="1026" max="1026" width="7.28515625" style="7" customWidth="1"/>
    <col min="1027" max="1027" width="23.5703125" style="7" customWidth="1"/>
    <col min="1028" max="1028" width="9.7109375" style="7" customWidth="1"/>
    <col min="1029" max="1029" width="0" style="7" hidden="1" customWidth="1"/>
    <col min="1030" max="1030" width="4.7109375" style="7" customWidth="1"/>
    <col min="1031" max="1031" width="14.42578125" style="7" customWidth="1"/>
    <col min="1032" max="1032" width="11.28515625" style="7" customWidth="1"/>
    <col min="1033" max="1033" width="10.28515625" style="7" customWidth="1"/>
    <col min="1034" max="1034" width="13" style="7" customWidth="1"/>
    <col min="1035" max="1035" width="8.28515625" style="7" customWidth="1"/>
    <col min="1036" max="1280" width="10" style="7"/>
    <col min="1281" max="1281" width="2.5703125" style="7" customWidth="1"/>
    <col min="1282" max="1282" width="7.28515625" style="7" customWidth="1"/>
    <col min="1283" max="1283" width="23.5703125" style="7" customWidth="1"/>
    <col min="1284" max="1284" width="9.7109375" style="7" customWidth="1"/>
    <col min="1285" max="1285" width="0" style="7" hidden="1" customWidth="1"/>
    <col min="1286" max="1286" width="4.7109375" style="7" customWidth="1"/>
    <col min="1287" max="1287" width="14.42578125" style="7" customWidth="1"/>
    <col min="1288" max="1288" width="11.28515625" style="7" customWidth="1"/>
    <col min="1289" max="1289" width="10.28515625" style="7" customWidth="1"/>
    <col min="1290" max="1290" width="13" style="7" customWidth="1"/>
    <col min="1291" max="1291" width="8.28515625" style="7" customWidth="1"/>
    <col min="1292" max="1536" width="10" style="7"/>
    <col min="1537" max="1537" width="2.5703125" style="7" customWidth="1"/>
    <col min="1538" max="1538" width="7.28515625" style="7" customWidth="1"/>
    <col min="1539" max="1539" width="23.5703125" style="7" customWidth="1"/>
    <col min="1540" max="1540" width="9.7109375" style="7" customWidth="1"/>
    <col min="1541" max="1541" width="0" style="7" hidden="1" customWidth="1"/>
    <col min="1542" max="1542" width="4.7109375" style="7" customWidth="1"/>
    <col min="1543" max="1543" width="14.42578125" style="7" customWidth="1"/>
    <col min="1544" max="1544" width="11.28515625" style="7" customWidth="1"/>
    <col min="1545" max="1545" width="10.28515625" style="7" customWidth="1"/>
    <col min="1546" max="1546" width="13" style="7" customWidth="1"/>
    <col min="1547" max="1547" width="8.28515625" style="7" customWidth="1"/>
    <col min="1548" max="1792" width="10" style="7"/>
    <col min="1793" max="1793" width="2.5703125" style="7" customWidth="1"/>
    <col min="1794" max="1794" width="7.28515625" style="7" customWidth="1"/>
    <col min="1795" max="1795" width="23.5703125" style="7" customWidth="1"/>
    <col min="1796" max="1796" width="9.7109375" style="7" customWidth="1"/>
    <col min="1797" max="1797" width="0" style="7" hidden="1" customWidth="1"/>
    <col min="1798" max="1798" width="4.7109375" style="7" customWidth="1"/>
    <col min="1799" max="1799" width="14.42578125" style="7" customWidth="1"/>
    <col min="1800" max="1800" width="11.28515625" style="7" customWidth="1"/>
    <col min="1801" max="1801" width="10.28515625" style="7" customWidth="1"/>
    <col min="1802" max="1802" width="13" style="7" customWidth="1"/>
    <col min="1803" max="1803" width="8.28515625" style="7" customWidth="1"/>
    <col min="1804" max="2048" width="10" style="7"/>
    <col min="2049" max="2049" width="2.5703125" style="7" customWidth="1"/>
    <col min="2050" max="2050" width="7.28515625" style="7" customWidth="1"/>
    <col min="2051" max="2051" width="23.5703125" style="7" customWidth="1"/>
    <col min="2052" max="2052" width="9.7109375" style="7" customWidth="1"/>
    <col min="2053" max="2053" width="0" style="7" hidden="1" customWidth="1"/>
    <col min="2054" max="2054" width="4.7109375" style="7" customWidth="1"/>
    <col min="2055" max="2055" width="14.42578125" style="7" customWidth="1"/>
    <col min="2056" max="2056" width="11.28515625" style="7" customWidth="1"/>
    <col min="2057" max="2057" width="10.28515625" style="7" customWidth="1"/>
    <col min="2058" max="2058" width="13" style="7" customWidth="1"/>
    <col min="2059" max="2059" width="8.28515625" style="7" customWidth="1"/>
    <col min="2060" max="2304" width="10" style="7"/>
    <col min="2305" max="2305" width="2.5703125" style="7" customWidth="1"/>
    <col min="2306" max="2306" width="7.28515625" style="7" customWidth="1"/>
    <col min="2307" max="2307" width="23.5703125" style="7" customWidth="1"/>
    <col min="2308" max="2308" width="9.7109375" style="7" customWidth="1"/>
    <col min="2309" max="2309" width="0" style="7" hidden="1" customWidth="1"/>
    <col min="2310" max="2310" width="4.7109375" style="7" customWidth="1"/>
    <col min="2311" max="2311" width="14.42578125" style="7" customWidth="1"/>
    <col min="2312" max="2312" width="11.28515625" style="7" customWidth="1"/>
    <col min="2313" max="2313" width="10.28515625" style="7" customWidth="1"/>
    <col min="2314" max="2314" width="13" style="7" customWidth="1"/>
    <col min="2315" max="2315" width="8.28515625" style="7" customWidth="1"/>
    <col min="2316" max="2560" width="10" style="7"/>
    <col min="2561" max="2561" width="2.5703125" style="7" customWidth="1"/>
    <col min="2562" max="2562" width="7.28515625" style="7" customWidth="1"/>
    <col min="2563" max="2563" width="23.5703125" style="7" customWidth="1"/>
    <col min="2564" max="2564" width="9.7109375" style="7" customWidth="1"/>
    <col min="2565" max="2565" width="0" style="7" hidden="1" customWidth="1"/>
    <col min="2566" max="2566" width="4.7109375" style="7" customWidth="1"/>
    <col min="2567" max="2567" width="14.42578125" style="7" customWidth="1"/>
    <col min="2568" max="2568" width="11.28515625" style="7" customWidth="1"/>
    <col min="2569" max="2569" width="10.28515625" style="7" customWidth="1"/>
    <col min="2570" max="2570" width="13" style="7" customWidth="1"/>
    <col min="2571" max="2571" width="8.28515625" style="7" customWidth="1"/>
    <col min="2572" max="2816" width="10" style="7"/>
    <col min="2817" max="2817" width="2.5703125" style="7" customWidth="1"/>
    <col min="2818" max="2818" width="7.28515625" style="7" customWidth="1"/>
    <col min="2819" max="2819" width="23.5703125" style="7" customWidth="1"/>
    <col min="2820" max="2820" width="9.7109375" style="7" customWidth="1"/>
    <col min="2821" max="2821" width="0" style="7" hidden="1" customWidth="1"/>
    <col min="2822" max="2822" width="4.7109375" style="7" customWidth="1"/>
    <col min="2823" max="2823" width="14.42578125" style="7" customWidth="1"/>
    <col min="2824" max="2824" width="11.28515625" style="7" customWidth="1"/>
    <col min="2825" max="2825" width="10.28515625" style="7" customWidth="1"/>
    <col min="2826" max="2826" width="13" style="7" customWidth="1"/>
    <col min="2827" max="2827" width="8.28515625" style="7" customWidth="1"/>
    <col min="2828" max="3072" width="10" style="7"/>
    <col min="3073" max="3073" width="2.5703125" style="7" customWidth="1"/>
    <col min="3074" max="3074" width="7.28515625" style="7" customWidth="1"/>
    <col min="3075" max="3075" width="23.5703125" style="7" customWidth="1"/>
    <col min="3076" max="3076" width="9.7109375" style="7" customWidth="1"/>
    <col min="3077" max="3077" width="0" style="7" hidden="1" customWidth="1"/>
    <col min="3078" max="3078" width="4.7109375" style="7" customWidth="1"/>
    <col min="3079" max="3079" width="14.42578125" style="7" customWidth="1"/>
    <col min="3080" max="3080" width="11.28515625" style="7" customWidth="1"/>
    <col min="3081" max="3081" width="10.28515625" style="7" customWidth="1"/>
    <col min="3082" max="3082" width="13" style="7" customWidth="1"/>
    <col min="3083" max="3083" width="8.28515625" style="7" customWidth="1"/>
    <col min="3084" max="3328" width="10" style="7"/>
    <col min="3329" max="3329" width="2.5703125" style="7" customWidth="1"/>
    <col min="3330" max="3330" width="7.28515625" style="7" customWidth="1"/>
    <col min="3331" max="3331" width="23.5703125" style="7" customWidth="1"/>
    <col min="3332" max="3332" width="9.7109375" style="7" customWidth="1"/>
    <col min="3333" max="3333" width="0" style="7" hidden="1" customWidth="1"/>
    <col min="3334" max="3334" width="4.7109375" style="7" customWidth="1"/>
    <col min="3335" max="3335" width="14.42578125" style="7" customWidth="1"/>
    <col min="3336" max="3336" width="11.28515625" style="7" customWidth="1"/>
    <col min="3337" max="3337" width="10.28515625" style="7" customWidth="1"/>
    <col min="3338" max="3338" width="13" style="7" customWidth="1"/>
    <col min="3339" max="3339" width="8.28515625" style="7" customWidth="1"/>
    <col min="3340" max="3584" width="10" style="7"/>
    <col min="3585" max="3585" width="2.5703125" style="7" customWidth="1"/>
    <col min="3586" max="3586" width="7.28515625" style="7" customWidth="1"/>
    <col min="3587" max="3587" width="23.5703125" style="7" customWidth="1"/>
    <col min="3588" max="3588" width="9.7109375" style="7" customWidth="1"/>
    <col min="3589" max="3589" width="0" style="7" hidden="1" customWidth="1"/>
    <col min="3590" max="3590" width="4.7109375" style="7" customWidth="1"/>
    <col min="3591" max="3591" width="14.42578125" style="7" customWidth="1"/>
    <col min="3592" max="3592" width="11.28515625" style="7" customWidth="1"/>
    <col min="3593" max="3593" width="10.28515625" style="7" customWidth="1"/>
    <col min="3594" max="3594" width="13" style="7" customWidth="1"/>
    <col min="3595" max="3595" width="8.28515625" style="7" customWidth="1"/>
    <col min="3596" max="3840" width="10" style="7"/>
    <col min="3841" max="3841" width="2.5703125" style="7" customWidth="1"/>
    <col min="3842" max="3842" width="7.28515625" style="7" customWidth="1"/>
    <col min="3843" max="3843" width="23.5703125" style="7" customWidth="1"/>
    <col min="3844" max="3844" width="9.7109375" style="7" customWidth="1"/>
    <col min="3845" max="3845" width="0" style="7" hidden="1" customWidth="1"/>
    <col min="3846" max="3846" width="4.7109375" style="7" customWidth="1"/>
    <col min="3847" max="3847" width="14.42578125" style="7" customWidth="1"/>
    <col min="3848" max="3848" width="11.28515625" style="7" customWidth="1"/>
    <col min="3849" max="3849" width="10.28515625" style="7" customWidth="1"/>
    <col min="3850" max="3850" width="13" style="7" customWidth="1"/>
    <col min="3851" max="3851" width="8.28515625" style="7" customWidth="1"/>
    <col min="3852" max="4096" width="10" style="7"/>
    <col min="4097" max="4097" width="2.5703125" style="7" customWidth="1"/>
    <col min="4098" max="4098" width="7.28515625" style="7" customWidth="1"/>
    <col min="4099" max="4099" width="23.5703125" style="7" customWidth="1"/>
    <col min="4100" max="4100" width="9.7109375" style="7" customWidth="1"/>
    <col min="4101" max="4101" width="0" style="7" hidden="1" customWidth="1"/>
    <col min="4102" max="4102" width="4.7109375" style="7" customWidth="1"/>
    <col min="4103" max="4103" width="14.42578125" style="7" customWidth="1"/>
    <col min="4104" max="4104" width="11.28515625" style="7" customWidth="1"/>
    <col min="4105" max="4105" width="10.28515625" style="7" customWidth="1"/>
    <col min="4106" max="4106" width="13" style="7" customWidth="1"/>
    <col min="4107" max="4107" width="8.28515625" style="7" customWidth="1"/>
    <col min="4108" max="4352" width="10" style="7"/>
    <col min="4353" max="4353" width="2.5703125" style="7" customWidth="1"/>
    <col min="4354" max="4354" width="7.28515625" style="7" customWidth="1"/>
    <col min="4355" max="4355" width="23.5703125" style="7" customWidth="1"/>
    <col min="4356" max="4356" width="9.7109375" style="7" customWidth="1"/>
    <col min="4357" max="4357" width="0" style="7" hidden="1" customWidth="1"/>
    <col min="4358" max="4358" width="4.7109375" style="7" customWidth="1"/>
    <col min="4359" max="4359" width="14.42578125" style="7" customWidth="1"/>
    <col min="4360" max="4360" width="11.28515625" style="7" customWidth="1"/>
    <col min="4361" max="4361" width="10.28515625" style="7" customWidth="1"/>
    <col min="4362" max="4362" width="13" style="7" customWidth="1"/>
    <col min="4363" max="4363" width="8.28515625" style="7" customWidth="1"/>
    <col min="4364" max="4608" width="10" style="7"/>
    <col min="4609" max="4609" width="2.5703125" style="7" customWidth="1"/>
    <col min="4610" max="4610" width="7.28515625" style="7" customWidth="1"/>
    <col min="4611" max="4611" width="23.5703125" style="7" customWidth="1"/>
    <col min="4612" max="4612" width="9.7109375" style="7" customWidth="1"/>
    <col min="4613" max="4613" width="0" style="7" hidden="1" customWidth="1"/>
    <col min="4614" max="4614" width="4.7109375" style="7" customWidth="1"/>
    <col min="4615" max="4615" width="14.42578125" style="7" customWidth="1"/>
    <col min="4616" max="4616" width="11.28515625" style="7" customWidth="1"/>
    <col min="4617" max="4617" width="10.28515625" style="7" customWidth="1"/>
    <col min="4618" max="4618" width="13" style="7" customWidth="1"/>
    <col min="4619" max="4619" width="8.28515625" style="7" customWidth="1"/>
    <col min="4620" max="4864" width="10" style="7"/>
    <col min="4865" max="4865" width="2.5703125" style="7" customWidth="1"/>
    <col min="4866" max="4866" width="7.28515625" style="7" customWidth="1"/>
    <col min="4867" max="4867" width="23.5703125" style="7" customWidth="1"/>
    <col min="4868" max="4868" width="9.7109375" style="7" customWidth="1"/>
    <col min="4869" max="4869" width="0" style="7" hidden="1" customWidth="1"/>
    <col min="4870" max="4870" width="4.7109375" style="7" customWidth="1"/>
    <col min="4871" max="4871" width="14.42578125" style="7" customWidth="1"/>
    <col min="4872" max="4872" width="11.28515625" style="7" customWidth="1"/>
    <col min="4873" max="4873" width="10.28515625" style="7" customWidth="1"/>
    <col min="4874" max="4874" width="13" style="7" customWidth="1"/>
    <col min="4875" max="4875" width="8.28515625" style="7" customWidth="1"/>
    <col min="4876" max="5120" width="10" style="7"/>
    <col min="5121" max="5121" width="2.5703125" style="7" customWidth="1"/>
    <col min="5122" max="5122" width="7.28515625" style="7" customWidth="1"/>
    <col min="5123" max="5123" width="23.5703125" style="7" customWidth="1"/>
    <col min="5124" max="5124" width="9.7109375" style="7" customWidth="1"/>
    <col min="5125" max="5125" width="0" style="7" hidden="1" customWidth="1"/>
    <col min="5126" max="5126" width="4.7109375" style="7" customWidth="1"/>
    <col min="5127" max="5127" width="14.42578125" style="7" customWidth="1"/>
    <col min="5128" max="5128" width="11.28515625" style="7" customWidth="1"/>
    <col min="5129" max="5129" width="10.28515625" style="7" customWidth="1"/>
    <col min="5130" max="5130" width="13" style="7" customWidth="1"/>
    <col min="5131" max="5131" width="8.28515625" style="7" customWidth="1"/>
    <col min="5132" max="5376" width="10" style="7"/>
    <col min="5377" max="5377" width="2.5703125" style="7" customWidth="1"/>
    <col min="5378" max="5378" width="7.28515625" style="7" customWidth="1"/>
    <col min="5379" max="5379" width="23.5703125" style="7" customWidth="1"/>
    <col min="5380" max="5380" width="9.7109375" style="7" customWidth="1"/>
    <col min="5381" max="5381" width="0" style="7" hidden="1" customWidth="1"/>
    <col min="5382" max="5382" width="4.7109375" style="7" customWidth="1"/>
    <col min="5383" max="5383" width="14.42578125" style="7" customWidth="1"/>
    <col min="5384" max="5384" width="11.28515625" style="7" customWidth="1"/>
    <col min="5385" max="5385" width="10.28515625" style="7" customWidth="1"/>
    <col min="5386" max="5386" width="13" style="7" customWidth="1"/>
    <col min="5387" max="5387" width="8.28515625" style="7" customWidth="1"/>
    <col min="5388" max="5632" width="10" style="7"/>
    <col min="5633" max="5633" width="2.5703125" style="7" customWidth="1"/>
    <col min="5634" max="5634" width="7.28515625" style="7" customWidth="1"/>
    <col min="5635" max="5635" width="23.5703125" style="7" customWidth="1"/>
    <col min="5636" max="5636" width="9.7109375" style="7" customWidth="1"/>
    <col min="5637" max="5637" width="0" style="7" hidden="1" customWidth="1"/>
    <col min="5638" max="5638" width="4.7109375" style="7" customWidth="1"/>
    <col min="5639" max="5639" width="14.42578125" style="7" customWidth="1"/>
    <col min="5640" max="5640" width="11.28515625" style="7" customWidth="1"/>
    <col min="5641" max="5641" width="10.28515625" style="7" customWidth="1"/>
    <col min="5642" max="5642" width="13" style="7" customWidth="1"/>
    <col min="5643" max="5643" width="8.28515625" style="7" customWidth="1"/>
    <col min="5644" max="5888" width="10" style="7"/>
    <col min="5889" max="5889" width="2.5703125" style="7" customWidth="1"/>
    <col min="5890" max="5890" width="7.28515625" style="7" customWidth="1"/>
    <col min="5891" max="5891" width="23.5703125" style="7" customWidth="1"/>
    <col min="5892" max="5892" width="9.7109375" style="7" customWidth="1"/>
    <col min="5893" max="5893" width="0" style="7" hidden="1" customWidth="1"/>
    <col min="5894" max="5894" width="4.7109375" style="7" customWidth="1"/>
    <col min="5895" max="5895" width="14.42578125" style="7" customWidth="1"/>
    <col min="5896" max="5896" width="11.28515625" style="7" customWidth="1"/>
    <col min="5897" max="5897" width="10.28515625" style="7" customWidth="1"/>
    <col min="5898" max="5898" width="13" style="7" customWidth="1"/>
    <col min="5899" max="5899" width="8.28515625" style="7" customWidth="1"/>
    <col min="5900" max="6144" width="10" style="7"/>
    <col min="6145" max="6145" width="2.5703125" style="7" customWidth="1"/>
    <col min="6146" max="6146" width="7.28515625" style="7" customWidth="1"/>
    <col min="6147" max="6147" width="23.5703125" style="7" customWidth="1"/>
    <col min="6148" max="6148" width="9.7109375" style="7" customWidth="1"/>
    <col min="6149" max="6149" width="0" style="7" hidden="1" customWidth="1"/>
    <col min="6150" max="6150" width="4.7109375" style="7" customWidth="1"/>
    <col min="6151" max="6151" width="14.42578125" style="7" customWidth="1"/>
    <col min="6152" max="6152" width="11.28515625" style="7" customWidth="1"/>
    <col min="6153" max="6153" width="10.28515625" style="7" customWidth="1"/>
    <col min="6154" max="6154" width="13" style="7" customWidth="1"/>
    <col min="6155" max="6155" width="8.28515625" style="7" customWidth="1"/>
    <col min="6156" max="6400" width="10" style="7"/>
    <col min="6401" max="6401" width="2.5703125" style="7" customWidth="1"/>
    <col min="6402" max="6402" width="7.28515625" style="7" customWidth="1"/>
    <col min="6403" max="6403" width="23.5703125" style="7" customWidth="1"/>
    <col min="6404" max="6404" width="9.7109375" style="7" customWidth="1"/>
    <col min="6405" max="6405" width="0" style="7" hidden="1" customWidth="1"/>
    <col min="6406" max="6406" width="4.7109375" style="7" customWidth="1"/>
    <col min="6407" max="6407" width="14.42578125" style="7" customWidth="1"/>
    <col min="6408" max="6408" width="11.28515625" style="7" customWidth="1"/>
    <col min="6409" max="6409" width="10.28515625" style="7" customWidth="1"/>
    <col min="6410" max="6410" width="13" style="7" customWidth="1"/>
    <col min="6411" max="6411" width="8.28515625" style="7" customWidth="1"/>
    <col min="6412" max="6656" width="10" style="7"/>
    <col min="6657" max="6657" width="2.5703125" style="7" customWidth="1"/>
    <col min="6658" max="6658" width="7.28515625" style="7" customWidth="1"/>
    <col min="6659" max="6659" width="23.5703125" style="7" customWidth="1"/>
    <col min="6660" max="6660" width="9.7109375" style="7" customWidth="1"/>
    <col min="6661" max="6661" width="0" style="7" hidden="1" customWidth="1"/>
    <col min="6662" max="6662" width="4.7109375" style="7" customWidth="1"/>
    <col min="6663" max="6663" width="14.42578125" style="7" customWidth="1"/>
    <col min="6664" max="6664" width="11.28515625" style="7" customWidth="1"/>
    <col min="6665" max="6665" width="10.28515625" style="7" customWidth="1"/>
    <col min="6666" max="6666" width="13" style="7" customWidth="1"/>
    <col min="6667" max="6667" width="8.28515625" style="7" customWidth="1"/>
    <col min="6668" max="6912" width="10" style="7"/>
    <col min="6913" max="6913" width="2.5703125" style="7" customWidth="1"/>
    <col min="6914" max="6914" width="7.28515625" style="7" customWidth="1"/>
    <col min="6915" max="6915" width="23.5703125" style="7" customWidth="1"/>
    <col min="6916" max="6916" width="9.7109375" style="7" customWidth="1"/>
    <col min="6917" max="6917" width="0" style="7" hidden="1" customWidth="1"/>
    <col min="6918" max="6918" width="4.7109375" style="7" customWidth="1"/>
    <col min="6919" max="6919" width="14.42578125" style="7" customWidth="1"/>
    <col min="6920" max="6920" width="11.28515625" style="7" customWidth="1"/>
    <col min="6921" max="6921" width="10.28515625" style="7" customWidth="1"/>
    <col min="6922" max="6922" width="13" style="7" customWidth="1"/>
    <col min="6923" max="6923" width="8.28515625" style="7" customWidth="1"/>
    <col min="6924" max="7168" width="10" style="7"/>
    <col min="7169" max="7169" width="2.5703125" style="7" customWidth="1"/>
    <col min="7170" max="7170" width="7.28515625" style="7" customWidth="1"/>
    <col min="7171" max="7171" width="23.5703125" style="7" customWidth="1"/>
    <col min="7172" max="7172" width="9.7109375" style="7" customWidth="1"/>
    <col min="7173" max="7173" width="0" style="7" hidden="1" customWidth="1"/>
    <col min="7174" max="7174" width="4.7109375" style="7" customWidth="1"/>
    <col min="7175" max="7175" width="14.42578125" style="7" customWidth="1"/>
    <col min="7176" max="7176" width="11.28515625" style="7" customWidth="1"/>
    <col min="7177" max="7177" width="10.28515625" style="7" customWidth="1"/>
    <col min="7178" max="7178" width="13" style="7" customWidth="1"/>
    <col min="7179" max="7179" width="8.28515625" style="7" customWidth="1"/>
    <col min="7180" max="7424" width="10" style="7"/>
    <col min="7425" max="7425" width="2.5703125" style="7" customWidth="1"/>
    <col min="7426" max="7426" width="7.28515625" style="7" customWidth="1"/>
    <col min="7427" max="7427" width="23.5703125" style="7" customWidth="1"/>
    <col min="7428" max="7428" width="9.7109375" style="7" customWidth="1"/>
    <col min="7429" max="7429" width="0" style="7" hidden="1" customWidth="1"/>
    <col min="7430" max="7430" width="4.7109375" style="7" customWidth="1"/>
    <col min="7431" max="7431" width="14.42578125" style="7" customWidth="1"/>
    <col min="7432" max="7432" width="11.28515625" style="7" customWidth="1"/>
    <col min="7433" max="7433" width="10.28515625" style="7" customWidth="1"/>
    <col min="7434" max="7434" width="13" style="7" customWidth="1"/>
    <col min="7435" max="7435" width="8.28515625" style="7" customWidth="1"/>
    <col min="7436" max="7680" width="10" style="7"/>
    <col min="7681" max="7681" width="2.5703125" style="7" customWidth="1"/>
    <col min="7682" max="7682" width="7.28515625" style="7" customWidth="1"/>
    <col min="7683" max="7683" width="23.5703125" style="7" customWidth="1"/>
    <col min="7684" max="7684" width="9.7109375" style="7" customWidth="1"/>
    <col min="7685" max="7685" width="0" style="7" hidden="1" customWidth="1"/>
    <col min="7686" max="7686" width="4.7109375" style="7" customWidth="1"/>
    <col min="7687" max="7687" width="14.42578125" style="7" customWidth="1"/>
    <col min="7688" max="7688" width="11.28515625" style="7" customWidth="1"/>
    <col min="7689" max="7689" width="10.28515625" style="7" customWidth="1"/>
    <col min="7690" max="7690" width="13" style="7" customWidth="1"/>
    <col min="7691" max="7691" width="8.28515625" style="7" customWidth="1"/>
    <col min="7692" max="7936" width="10" style="7"/>
    <col min="7937" max="7937" width="2.5703125" style="7" customWidth="1"/>
    <col min="7938" max="7938" width="7.28515625" style="7" customWidth="1"/>
    <col min="7939" max="7939" width="23.5703125" style="7" customWidth="1"/>
    <col min="7940" max="7940" width="9.7109375" style="7" customWidth="1"/>
    <col min="7941" max="7941" width="0" style="7" hidden="1" customWidth="1"/>
    <col min="7942" max="7942" width="4.7109375" style="7" customWidth="1"/>
    <col min="7943" max="7943" width="14.42578125" style="7" customWidth="1"/>
    <col min="7944" max="7944" width="11.28515625" style="7" customWidth="1"/>
    <col min="7945" max="7945" width="10.28515625" style="7" customWidth="1"/>
    <col min="7946" max="7946" width="13" style="7" customWidth="1"/>
    <col min="7947" max="7947" width="8.28515625" style="7" customWidth="1"/>
    <col min="7948" max="8192" width="10" style="7"/>
    <col min="8193" max="8193" width="2.5703125" style="7" customWidth="1"/>
    <col min="8194" max="8194" width="7.28515625" style="7" customWidth="1"/>
    <col min="8195" max="8195" width="23.5703125" style="7" customWidth="1"/>
    <col min="8196" max="8196" width="9.7109375" style="7" customWidth="1"/>
    <col min="8197" max="8197" width="0" style="7" hidden="1" customWidth="1"/>
    <col min="8198" max="8198" width="4.7109375" style="7" customWidth="1"/>
    <col min="8199" max="8199" width="14.42578125" style="7" customWidth="1"/>
    <col min="8200" max="8200" width="11.28515625" style="7" customWidth="1"/>
    <col min="8201" max="8201" width="10.28515625" style="7" customWidth="1"/>
    <col min="8202" max="8202" width="13" style="7" customWidth="1"/>
    <col min="8203" max="8203" width="8.28515625" style="7" customWidth="1"/>
    <col min="8204" max="8448" width="10" style="7"/>
    <col min="8449" max="8449" width="2.5703125" style="7" customWidth="1"/>
    <col min="8450" max="8450" width="7.28515625" style="7" customWidth="1"/>
    <col min="8451" max="8451" width="23.5703125" style="7" customWidth="1"/>
    <col min="8452" max="8452" width="9.7109375" style="7" customWidth="1"/>
    <col min="8453" max="8453" width="0" style="7" hidden="1" customWidth="1"/>
    <col min="8454" max="8454" width="4.7109375" style="7" customWidth="1"/>
    <col min="8455" max="8455" width="14.42578125" style="7" customWidth="1"/>
    <col min="8456" max="8456" width="11.28515625" style="7" customWidth="1"/>
    <col min="8457" max="8457" width="10.28515625" style="7" customWidth="1"/>
    <col min="8458" max="8458" width="13" style="7" customWidth="1"/>
    <col min="8459" max="8459" width="8.28515625" style="7" customWidth="1"/>
    <col min="8460" max="8704" width="10" style="7"/>
    <col min="8705" max="8705" width="2.5703125" style="7" customWidth="1"/>
    <col min="8706" max="8706" width="7.28515625" style="7" customWidth="1"/>
    <col min="8707" max="8707" width="23.5703125" style="7" customWidth="1"/>
    <col min="8708" max="8708" width="9.7109375" style="7" customWidth="1"/>
    <col min="8709" max="8709" width="0" style="7" hidden="1" customWidth="1"/>
    <col min="8710" max="8710" width="4.7109375" style="7" customWidth="1"/>
    <col min="8711" max="8711" width="14.42578125" style="7" customWidth="1"/>
    <col min="8712" max="8712" width="11.28515625" style="7" customWidth="1"/>
    <col min="8713" max="8713" width="10.28515625" style="7" customWidth="1"/>
    <col min="8714" max="8714" width="13" style="7" customWidth="1"/>
    <col min="8715" max="8715" width="8.28515625" style="7" customWidth="1"/>
    <col min="8716" max="8960" width="10" style="7"/>
    <col min="8961" max="8961" width="2.5703125" style="7" customWidth="1"/>
    <col min="8962" max="8962" width="7.28515625" style="7" customWidth="1"/>
    <col min="8963" max="8963" width="23.5703125" style="7" customWidth="1"/>
    <col min="8964" max="8964" width="9.7109375" style="7" customWidth="1"/>
    <col min="8965" max="8965" width="0" style="7" hidden="1" customWidth="1"/>
    <col min="8966" max="8966" width="4.7109375" style="7" customWidth="1"/>
    <col min="8967" max="8967" width="14.42578125" style="7" customWidth="1"/>
    <col min="8968" max="8968" width="11.28515625" style="7" customWidth="1"/>
    <col min="8969" max="8969" width="10.28515625" style="7" customWidth="1"/>
    <col min="8970" max="8970" width="13" style="7" customWidth="1"/>
    <col min="8971" max="8971" width="8.28515625" style="7" customWidth="1"/>
    <col min="8972" max="9216" width="10" style="7"/>
    <col min="9217" max="9217" width="2.5703125" style="7" customWidth="1"/>
    <col min="9218" max="9218" width="7.28515625" style="7" customWidth="1"/>
    <col min="9219" max="9219" width="23.5703125" style="7" customWidth="1"/>
    <col min="9220" max="9220" width="9.7109375" style="7" customWidth="1"/>
    <col min="9221" max="9221" width="0" style="7" hidden="1" customWidth="1"/>
    <col min="9222" max="9222" width="4.7109375" style="7" customWidth="1"/>
    <col min="9223" max="9223" width="14.42578125" style="7" customWidth="1"/>
    <col min="9224" max="9224" width="11.28515625" style="7" customWidth="1"/>
    <col min="9225" max="9225" width="10.28515625" style="7" customWidth="1"/>
    <col min="9226" max="9226" width="13" style="7" customWidth="1"/>
    <col min="9227" max="9227" width="8.28515625" style="7" customWidth="1"/>
    <col min="9228" max="9472" width="10" style="7"/>
    <col min="9473" max="9473" width="2.5703125" style="7" customWidth="1"/>
    <col min="9474" max="9474" width="7.28515625" style="7" customWidth="1"/>
    <col min="9475" max="9475" width="23.5703125" style="7" customWidth="1"/>
    <col min="9476" max="9476" width="9.7109375" style="7" customWidth="1"/>
    <col min="9477" max="9477" width="0" style="7" hidden="1" customWidth="1"/>
    <col min="9478" max="9478" width="4.7109375" style="7" customWidth="1"/>
    <col min="9479" max="9479" width="14.42578125" style="7" customWidth="1"/>
    <col min="9480" max="9480" width="11.28515625" style="7" customWidth="1"/>
    <col min="9481" max="9481" width="10.28515625" style="7" customWidth="1"/>
    <col min="9482" max="9482" width="13" style="7" customWidth="1"/>
    <col min="9483" max="9483" width="8.28515625" style="7" customWidth="1"/>
    <col min="9484" max="9728" width="10" style="7"/>
    <col min="9729" max="9729" width="2.5703125" style="7" customWidth="1"/>
    <col min="9730" max="9730" width="7.28515625" style="7" customWidth="1"/>
    <col min="9731" max="9731" width="23.5703125" style="7" customWidth="1"/>
    <col min="9732" max="9732" width="9.7109375" style="7" customWidth="1"/>
    <col min="9733" max="9733" width="0" style="7" hidden="1" customWidth="1"/>
    <col min="9734" max="9734" width="4.7109375" style="7" customWidth="1"/>
    <col min="9735" max="9735" width="14.42578125" style="7" customWidth="1"/>
    <col min="9736" max="9736" width="11.28515625" style="7" customWidth="1"/>
    <col min="9737" max="9737" width="10.28515625" style="7" customWidth="1"/>
    <col min="9738" max="9738" width="13" style="7" customWidth="1"/>
    <col min="9739" max="9739" width="8.28515625" style="7" customWidth="1"/>
    <col min="9740" max="9984" width="10" style="7"/>
    <col min="9985" max="9985" width="2.5703125" style="7" customWidth="1"/>
    <col min="9986" max="9986" width="7.28515625" style="7" customWidth="1"/>
    <col min="9987" max="9987" width="23.5703125" style="7" customWidth="1"/>
    <col min="9988" max="9988" width="9.7109375" style="7" customWidth="1"/>
    <col min="9989" max="9989" width="0" style="7" hidden="1" customWidth="1"/>
    <col min="9990" max="9990" width="4.7109375" style="7" customWidth="1"/>
    <col min="9991" max="9991" width="14.42578125" style="7" customWidth="1"/>
    <col min="9992" max="9992" width="11.28515625" style="7" customWidth="1"/>
    <col min="9993" max="9993" width="10.28515625" style="7" customWidth="1"/>
    <col min="9994" max="9994" width="13" style="7" customWidth="1"/>
    <col min="9995" max="9995" width="8.28515625" style="7" customWidth="1"/>
    <col min="9996" max="10240" width="10" style="7"/>
    <col min="10241" max="10241" width="2.5703125" style="7" customWidth="1"/>
    <col min="10242" max="10242" width="7.28515625" style="7" customWidth="1"/>
    <col min="10243" max="10243" width="23.5703125" style="7" customWidth="1"/>
    <col min="10244" max="10244" width="9.7109375" style="7" customWidth="1"/>
    <col min="10245" max="10245" width="0" style="7" hidden="1" customWidth="1"/>
    <col min="10246" max="10246" width="4.7109375" style="7" customWidth="1"/>
    <col min="10247" max="10247" width="14.42578125" style="7" customWidth="1"/>
    <col min="10248" max="10248" width="11.28515625" style="7" customWidth="1"/>
    <col min="10249" max="10249" width="10.28515625" style="7" customWidth="1"/>
    <col min="10250" max="10250" width="13" style="7" customWidth="1"/>
    <col min="10251" max="10251" width="8.28515625" style="7" customWidth="1"/>
    <col min="10252" max="10496" width="10" style="7"/>
    <col min="10497" max="10497" width="2.5703125" style="7" customWidth="1"/>
    <col min="10498" max="10498" width="7.28515625" style="7" customWidth="1"/>
    <col min="10499" max="10499" width="23.5703125" style="7" customWidth="1"/>
    <col min="10500" max="10500" width="9.7109375" style="7" customWidth="1"/>
    <col min="10501" max="10501" width="0" style="7" hidden="1" customWidth="1"/>
    <col min="10502" max="10502" width="4.7109375" style="7" customWidth="1"/>
    <col min="10503" max="10503" width="14.42578125" style="7" customWidth="1"/>
    <col min="10504" max="10504" width="11.28515625" style="7" customWidth="1"/>
    <col min="10505" max="10505" width="10.28515625" style="7" customWidth="1"/>
    <col min="10506" max="10506" width="13" style="7" customWidth="1"/>
    <col min="10507" max="10507" width="8.28515625" style="7" customWidth="1"/>
    <col min="10508" max="10752" width="10" style="7"/>
    <col min="10753" max="10753" width="2.5703125" style="7" customWidth="1"/>
    <col min="10754" max="10754" width="7.28515625" style="7" customWidth="1"/>
    <col min="10755" max="10755" width="23.5703125" style="7" customWidth="1"/>
    <col min="10756" max="10756" width="9.7109375" style="7" customWidth="1"/>
    <col min="10757" max="10757" width="0" style="7" hidden="1" customWidth="1"/>
    <col min="10758" max="10758" width="4.7109375" style="7" customWidth="1"/>
    <col min="10759" max="10759" width="14.42578125" style="7" customWidth="1"/>
    <col min="10760" max="10760" width="11.28515625" style="7" customWidth="1"/>
    <col min="10761" max="10761" width="10.28515625" style="7" customWidth="1"/>
    <col min="10762" max="10762" width="13" style="7" customWidth="1"/>
    <col min="10763" max="10763" width="8.28515625" style="7" customWidth="1"/>
    <col min="10764" max="11008" width="10" style="7"/>
    <col min="11009" max="11009" width="2.5703125" style="7" customWidth="1"/>
    <col min="11010" max="11010" width="7.28515625" style="7" customWidth="1"/>
    <col min="11011" max="11011" width="23.5703125" style="7" customWidth="1"/>
    <col min="11012" max="11012" width="9.7109375" style="7" customWidth="1"/>
    <col min="11013" max="11013" width="0" style="7" hidden="1" customWidth="1"/>
    <col min="11014" max="11014" width="4.7109375" style="7" customWidth="1"/>
    <col min="11015" max="11015" width="14.42578125" style="7" customWidth="1"/>
    <col min="11016" max="11016" width="11.28515625" style="7" customWidth="1"/>
    <col min="11017" max="11017" width="10.28515625" style="7" customWidth="1"/>
    <col min="11018" max="11018" width="13" style="7" customWidth="1"/>
    <col min="11019" max="11019" width="8.28515625" style="7" customWidth="1"/>
    <col min="11020" max="11264" width="10" style="7"/>
    <col min="11265" max="11265" width="2.5703125" style="7" customWidth="1"/>
    <col min="11266" max="11266" width="7.28515625" style="7" customWidth="1"/>
    <col min="11267" max="11267" width="23.5703125" style="7" customWidth="1"/>
    <col min="11268" max="11268" width="9.7109375" style="7" customWidth="1"/>
    <col min="11269" max="11269" width="0" style="7" hidden="1" customWidth="1"/>
    <col min="11270" max="11270" width="4.7109375" style="7" customWidth="1"/>
    <col min="11271" max="11271" width="14.42578125" style="7" customWidth="1"/>
    <col min="11272" max="11272" width="11.28515625" style="7" customWidth="1"/>
    <col min="11273" max="11273" width="10.28515625" style="7" customWidth="1"/>
    <col min="11274" max="11274" width="13" style="7" customWidth="1"/>
    <col min="11275" max="11275" width="8.28515625" style="7" customWidth="1"/>
    <col min="11276" max="11520" width="10" style="7"/>
    <col min="11521" max="11521" width="2.5703125" style="7" customWidth="1"/>
    <col min="11522" max="11522" width="7.28515625" style="7" customWidth="1"/>
    <col min="11523" max="11523" width="23.5703125" style="7" customWidth="1"/>
    <col min="11524" max="11524" width="9.7109375" style="7" customWidth="1"/>
    <col min="11525" max="11525" width="0" style="7" hidden="1" customWidth="1"/>
    <col min="11526" max="11526" width="4.7109375" style="7" customWidth="1"/>
    <col min="11527" max="11527" width="14.42578125" style="7" customWidth="1"/>
    <col min="11528" max="11528" width="11.28515625" style="7" customWidth="1"/>
    <col min="11529" max="11529" width="10.28515625" style="7" customWidth="1"/>
    <col min="11530" max="11530" width="13" style="7" customWidth="1"/>
    <col min="11531" max="11531" width="8.28515625" style="7" customWidth="1"/>
    <col min="11532" max="11776" width="10" style="7"/>
    <col min="11777" max="11777" width="2.5703125" style="7" customWidth="1"/>
    <col min="11778" max="11778" width="7.28515625" style="7" customWidth="1"/>
    <col min="11779" max="11779" width="23.5703125" style="7" customWidth="1"/>
    <col min="11780" max="11780" width="9.7109375" style="7" customWidth="1"/>
    <col min="11781" max="11781" width="0" style="7" hidden="1" customWidth="1"/>
    <col min="11782" max="11782" width="4.7109375" style="7" customWidth="1"/>
    <col min="11783" max="11783" width="14.42578125" style="7" customWidth="1"/>
    <col min="11784" max="11784" width="11.28515625" style="7" customWidth="1"/>
    <col min="11785" max="11785" width="10.28515625" style="7" customWidth="1"/>
    <col min="11786" max="11786" width="13" style="7" customWidth="1"/>
    <col min="11787" max="11787" width="8.28515625" style="7" customWidth="1"/>
    <col min="11788" max="12032" width="10" style="7"/>
    <col min="12033" max="12033" width="2.5703125" style="7" customWidth="1"/>
    <col min="12034" max="12034" width="7.28515625" style="7" customWidth="1"/>
    <col min="12035" max="12035" width="23.5703125" style="7" customWidth="1"/>
    <col min="12036" max="12036" width="9.7109375" style="7" customWidth="1"/>
    <col min="12037" max="12037" width="0" style="7" hidden="1" customWidth="1"/>
    <col min="12038" max="12038" width="4.7109375" style="7" customWidth="1"/>
    <col min="12039" max="12039" width="14.42578125" style="7" customWidth="1"/>
    <col min="12040" max="12040" width="11.28515625" style="7" customWidth="1"/>
    <col min="12041" max="12041" width="10.28515625" style="7" customWidth="1"/>
    <col min="12042" max="12042" width="13" style="7" customWidth="1"/>
    <col min="12043" max="12043" width="8.28515625" style="7" customWidth="1"/>
    <col min="12044" max="12288" width="10" style="7"/>
    <col min="12289" max="12289" width="2.5703125" style="7" customWidth="1"/>
    <col min="12290" max="12290" width="7.28515625" style="7" customWidth="1"/>
    <col min="12291" max="12291" width="23.5703125" style="7" customWidth="1"/>
    <col min="12292" max="12292" width="9.7109375" style="7" customWidth="1"/>
    <col min="12293" max="12293" width="0" style="7" hidden="1" customWidth="1"/>
    <col min="12294" max="12294" width="4.7109375" style="7" customWidth="1"/>
    <col min="12295" max="12295" width="14.42578125" style="7" customWidth="1"/>
    <col min="12296" max="12296" width="11.28515625" style="7" customWidth="1"/>
    <col min="12297" max="12297" width="10.28515625" style="7" customWidth="1"/>
    <col min="12298" max="12298" width="13" style="7" customWidth="1"/>
    <col min="12299" max="12299" width="8.28515625" style="7" customWidth="1"/>
    <col min="12300" max="12544" width="10" style="7"/>
    <col min="12545" max="12545" width="2.5703125" style="7" customWidth="1"/>
    <col min="12546" max="12546" width="7.28515625" style="7" customWidth="1"/>
    <col min="12547" max="12547" width="23.5703125" style="7" customWidth="1"/>
    <col min="12548" max="12548" width="9.7109375" style="7" customWidth="1"/>
    <col min="12549" max="12549" width="0" style="7" hidden="1" customWidth="1"/>
    <col min="12550" max="12550" width="4.7109375" style="7" customWidth="1"/>
    <col min="12551" max="12551" width="14.42578125" style="7" customWidth="1"/>
    <col min="12552" max="12552" width="11.28515625" style="7" customWidth="1"/>
    <col min="12553" max="12553" width="10.28515625" style="7" customWidth="1"/>
    <col min="12554" max="12554" width="13" style="7" customWidth="1"/>
    <col min="12555" max="12555" width="8.28515625" style="7" customWidth="1"/>
    <col min="12556" max="12800" width="10" style="7"/>
    <col min="12801" max="12801" width="2.5703125" style="7" customWidth="1"/>
    <col min="12802" max="12802" width="7.28515625" style="7" customWidth="1"/>
    <col min="12803" max="12803" width="23.5703125" style="7" customWidth="1"/>
    <col min="12804" max="12804" width="9.7109375" style="7" customWidth="1"/>
    <col min="12805" max="12805" width="0" style="7" hidden="1" customWidth="1"/>
    <col min="12806" max="12806" width="4.7109375" style="7" customWidth="1"/>
    <col min="12807" max="12807" width="14.42578125" style="7" customWidth="1"/>
    <col min="12808" max="12808" width="11.28515625" style="7" customWidth="1"/>
    <col min="12809" max="12809" width="10.28515625" style="7" customWidth="1"/>
    <col min="12810" max="12810" width="13" style="7" customWidth="1"/>
    <col min="12811" max="12811" width="8.28515625" style="7" customWidth="1"/>
    <col min="12812" max="13056" width="10" style="7"/>
    <col min="13057" max="13057" width="2.5703125" style="7" customWidth="1"/>
    <col min="13058" max="13058" width="7.28515625" style="7" customWidth="1"/>
    <col min="13059" max="13059" width="23.5703125" style="7" customWidth="1"/>
    <col min="13060" max="13060" width="9.7109375" style="7" customWidth="1"/>
    <col min="13061" max="13061" width="0" style="7" hidden="1" customWidth="1"/>
    <col min="13062" max="13062" width="4.7109375" style="7" customWidth="1"/>
    <col min="13063" max="13063" width="14.42578125" style="7" customWidth="1"/>
    <col min="13064" max="13064" width="11.28515625" style="7" customWidth="1"/>
    <col min="13065" max="13065" width="10.28515625" style="7" customWidth="1"/>
    <col min="13066" max="13066" width="13" style="7" customWidth="1"/>
    <col min="13067" max="13067" width="8.28515625" style="7" customWidth="1"/>
    <col min="13068" max="13312" width="10" style="7"/>
    <col min="13313" max="13313" width="2.5703125" style="7" customWidth="1"/>
    <col min="13314" max="13314" width="7.28515625" style="7" customWidth="1"/>
    <col min="13315" max="13315" width="23.5703125" style="7" customWidth="1"/>
    <col min="13316" max="13316" width="9.7109375" style="7" customWidth="1"/>
    <col min="13317" max="13317" width="0" style="7" hidden="1" customWidth="1"/>
    <col min="13318" max="13318" width="4.7109375" style="7" customWidth="1"/>
    <col min="13319" max="13319" width="14.42578125" style="7" customWidth="1"/>
    <col min="13320" max="13320" width="11.28515625" style="7" customWidth="1"/>
    <col min="13321" max="13321" width="10.28515625" style="7" customWidth="1"/>
    <col min="13322" max="13322" width="13" style="7" customWidth="1"/>
    <col min="13323" max="13323" width="8.28515625" style="7" customWidth="1"/>
    <col min="13324" max="13568" width="10" style="7"/>
    <col min="13569" max="13569" width="2.5703125" style="7" customWidth="1"/>
    <col min="13570" max="13570" width="7.28515625" style="7" customWidth="1"/>
    <col min="13571" max="13571" width="23.5703125" style="7" customWidth="1"/>
    <col min="13572" max="13572" width="9.7109375" style="7" customWidth="1"/>
    <col min="13573" max="13573" width="0" style="7" hidden="1" customWidth="1"/>
    <col min="13574" max="13574" width="4.7109375" style="7" customWidth="1"/>
    <col min="13575" max="13575" width="14.42578125" style="7" customWidth="1"/>
    <col min="13576" max="13576" width="11.28515625" style="7" customWidth="1"/>
    <col min="13577" max="13577" width="10.28515625" style="7" customWidth="1"/>
    <col min="13578" max="13578" width="13" style="7" customWidth="1"/>
    <col min="13579" max="13579" width="8.28515625" style="7" customWidth="1"/>
    <col min="13580" max="13824" width="10" style="7"/>
    <col min="13825" max="13825" width="2.5703125" style="7" customWidth="1"/>
    <col min="13826" max="13826" width="7.28515625" style="7" customWidth="1"/>
    <col min="13827" max="13827" width="23.5703125" style="7" customWidth="1"/>
    <col min="13828" max="13828" width="9.7109375" style="7" customWidth="1"/>
    <col min="13829" max="13829" width="0" style="7" hidden="1" customWidth="1"/>
    <col min="13830" max="13830" width="4.7109375" style="7" customWidth="1"/>
    <col min="13831" max="13831" width="14.42578125" style="7" customWidth="1"/>
    <col min="13832" max="13832" width="11.28515625" style="7" customWidth="1"/>
    <col min="13833" max="13833" width="10.28515625" style="7" customWidth="1"/>
    <col min="13834" max="13834" width="13" style="7" customWidth="1"/>
    <col min="13835" max="13835" width="8.28515625" style="7" customWidth="1"/>
    <col min="13836" max="14080" width="10" style="7"/>
    <col min="14081" max="14081" width="2.5703125" style="7" customWidth="1"/>
    <col min="14082" max="14082" width="7.28515625" style="7" customWidth="1"/>
    <col min="14083" max="14083" width="23.5703125" style="7" customWidth="1"/>
    <col min="14084" max="14084" width="9.7109375" style="7" customWidth="1"/>
    <col min="14085" max="14085" width="0" style="7" hidden="1" customWidth="1"/>
    <col min="14086" max="14086" width="4.7109375" style="7" customWidth="1"/>
    <col min="14087" max="14087" width="14.42578125" style="7" customWidth="1"/>
    <col min="14088" max="14088" width="11.28515625" style="7" customWidth="1"/>
    <col min="14089" max="14089" width="10.28515625" style="7" customWidth="1"/>
    <col min="14090" max="14090" width="13" style="7" customWidth="1"/>
    <col min="14091" max="14091" width="8.28515625" style="7" customWidth="1"/>
    <col min="14092" max="14336" width="10" style="7"/>
    <col min="14337" max="14337" width="2.5703125" style="7" customWidth="1"/>
    <col min="14338" max="14338" width="7.28515625" style="7" customWidth="1"/>
    <col min="14339" max="14339" width="23.5703125" style="7" customWidth="1"/>
    <col min="14340" max="14340" width="9.7109375" style="7" customWidth="1"/>
    <col min="14341" max="14341" width="0" style="7" hidden="1" customWidth="1"/>
    <col min="14342" max="14342" width="4.7109375" style="7" customWidth="1"/>
    <col min="14343" max="14343" width="14.42578125" style="7" customWidth="1"/>
    <col min="14344" max="14344" width="11.28515625" style="7" customWidth="1"/>
    <col min="14345" max="14345" width="10.28515625" style="7" customWidth="1"/>
    <col min="14346" max="14346" width="13" style="7" customWidth="1"/>
    <col min="14347" max="14347" width="8.28515625" style="7" customWidth="1"/>
    <col min="14348" max="14592" width="10" style="7"/>
    <col min="14593" max="14593" width="2.5703125" style="7" customWidth="1"/>
    <col min="14594" max="14594" width="7.28515625" style="7" customWidth="1"/>
    <col min="14595" max="14595" width="23.5703125" style="7" customWidth="1"/>
    <col min="14596" max="14596" width="9.7109375" style="7" customWidth="1"/>
    <col min="14597" max="14597" width="0" style="7" hidden="1" customWidth="1"/>
    <col min="14598" max="14598" width="4.7109375" style="7" customWidth="1"/>
    <col min="14599" max="14599" width="14.42578125" style="7" customWidth="1"/>
    <col min="14600" max="14600" width="11.28515625" style="7" customWidth="1"/>
    <col min="14601" max="14601" width="10.28515625" style="7" customWidth="1"/>
    <col min="14602" max="14602" width="13" style="7" customWidth="1"/>
    <col min="14603" max="14603" width="8.28515625" style="7" customWidth="1"/>
    <col min="14604" max="14848" width="10" style="7"/>
    <col min="14849" max="14849" width="2.5703125" style="7" customWidth="1"/>
    <col min="14850" max="14850" width="7.28515625" style="7" customWidth="1"/>
    <col min="14851" max="14851" width="23.5703125" style="7" customWidth="1"/>
    <col min="14852" max="14852" width="9.7109375" style="7" customWidth="1"/>
    <col min="14853" max="14853" width="0" style="7" hidden="1" customWidth="1"/>
    <col min="14854" max="14854" width="4.7109375" style="7" customWidth="1"/>
    <col min="14855" max="14855" width="14.42578125" style="7" customWidth="1"/>
    <col min="14856" max="14856" width="11.28515625" style="7" customWidth="1"/>
    <col min="14857" max="14857" width="10.28515625" style="7" customWidth="1"/>
    <col min="14858" max="14858" width="13" style="7" customWidth="1"/>
    <col min="14859" max="14859" width="8.28515625" style="7" customWidth="1"/>
    <col min="14860" max="15104" width="10" style="7"/>
    <col min="15105" max="15105" width="2.5703125" style="7" customWidth="1"/>
    <col min="15106" max="15106" width="7.28515625" style="7" customWidth="1"/>
    <col min="15107" max="15107" width="23.5703125" style="7" customWidth="1"/>
    <col min="15108" max="15108" width="9.7109375" style="7" customWidth="1"/>
    <col min="15109" max="15109" width="0" style="7" hidden="1" customWidth="1"/>
    <col min="15110" max="15110" width="4.7109375" style="7" customWidth="1"/>
    <col min="15111" max="15111" width="14.42578125" style="7" customWidth="1"/>
    <col min="15112" max="15112" width="11.28515625" style="7" customWidth="1"/>
    <col min="15113" max="15113" width="10.28515625" style="7" customWidth="1"/>
    <col min="15114" max="15114" width="13" style="7" customWidth="1"/>
    <col min="15115" max="15115" width="8.28515625" style="7" customWidth="1"/>
    <col min="15116" max="15360" width="10" style="7"/>
    <col min="15361" max="15361" width="2.5703125" style="7" customWidth="1"/>
    <col min="15362" max="15362" width="7.28515625" style="7" customWidth="1"/>
    <col min="15363" max="15363" width="23.5703125" style="7" customWidth="1"/>
    <col min="15364" max="15364" width="9.7109375" style="7" customWidth="1"/>
    <col min="15365" max="15365" width="0" style="7" hidden="1" customWidth="1"/>
    <col min="15366" max="15366" width="4.7109375" style="7" customWidth="1"/>
    <col min="15367" max="15367" width="14.42578125" style="7" customWidth="1"/>
    <col min="15368" max="15368" width="11.28515625" style="7" customWidth="1"/>
    <col min="15369" max="15369" width="10.28515625" style="7" customWidth="1"/>
    <col min="15370" max="15370" width="13" style="7" customWidth="1"/>
    <col min="15371" max="15371" width="8.28515625" style="7" customWidth="1"/>
    <col min="15372" max="15616" width="10" style="7"/>
    <col min="15617" max="15617" width="2.5703125" style="7" customWidth="1"/>
    <col min="15618" max="15618" width="7.28515625" style="7" customWidth="1"/>
    <col min="15619" max="15619" width="23.5703125" style="7" customWidth="1"/>
    <col min="15620" max="15620" width="9.7109375" style="7" customWidth="1"/>
    <col min="15621" max="15621" width="0" style="7" hidden="1" customWidth="1"/>
    <col min="15622" max="15622" width="4.7109375" style="7" customWidth="1"/>
    <col min="15623" max="15623" width="14.42578125" style="7" customWidth="1"/>
    <col min="15624" max="15624" width="11.28515625" style="7" customWidth="1"/>
    <col min="15625" max="15625" width="10.28515625" style="7" customWidth="1"/>
    <col min="15626" max="15626" width="13" style="7" customWidth="1"/>
    <col min="15627" max="15627" width="8.28515625" style="7" customWidth="1"/>
    <col min="15628" max="15872" width="10" style="7"/>
    <col min="15873" max="15873" width="2.5703125" style="7" customWidth="1"/>
    <col min="15874" max="15874" width="7.28515625" style="7" customWidth="1"/>
    <col min="15875" max="15875" width="23.5703125" style="7" customWidth="1"/>
    <col min="15876" max="15876" width="9.7109375" style="7" customWidth="1"/>
    <col min="15877" max="15877" width="0" style="7" hidden="1" customWidth="1"/>
    <col min="15878" max="15878" width="4.7109375" style="7" customWidth="1"/>
    <col min="15879" max="15879" width="14.42578125" style="7" customWidth="1"/>
    <col min="15880" max="15880" width="11.28515625" style="7" customWidth="1"/>
    <col min="15881" max="15881" width="10.28515625" style="7" customWidth="1"/>
    <col min="15882" max="15882" width="13" style="7" customWidth="1"/>
    <col min="15883" max="15883" width="8.28515625" style="7" customWidth="1"/>
    <col min="15884" max="16128" width="10" style="7"/>
    <col min="16129" max="16129" width="2.5703125" style="7" customWidth="1"/>
    <col min="16130" max="16130" width="7.28515625" style="7" customWidth="1"/>
    <col min="16131" max="16131" width="23.5703125" style="7" customWidth="1"/>
    <col min="16132" max="16132" width="9.7109375" style="7" customWidth="1"/>
    <col min="16133" max="16133" width="0" style="7" hidden="1" customWidth="1"/>
    <col min="16134" max="16134" width="4.7109375" style="7" customWidth="1"/>
    <col min="16135" max="16135" width="14.42578125" style="7" customWidth="1"/>
    <col min="16136" max="16136" width="11.28515625" style="7" customWidth="1"/>
    <col min="16137" max="16137" width="10.28515625" style="7" customWidth="1"/>
    <col min="16138" max="16138" width="13" style="7" customWidth="1"/>
    <col min="16139" max="16139" width="8.28515625" style="7" customWidth="1"/>
    <col min="16140" max="16384" width="10" style="7"/>
  </cols>
  <sheetData>
    <row r="1" spans="2:22" ht="12" customHeight="1" x14ac:dyDescent="0.2">
      <c r="B1" s="6" t="s">
        <v>0</v>
      </c>
      <c r="D1" s="61"/>
      <c r="E1" s="61"/>
      <c r="F1" s="61"/>
      <c r="G1" s="61"/>
      <c r="H1" s="61"/>
      <c r="I1" s="61"/>
      <c r="J1" s="62" t="s">
        <v>118</v>
      </c>
      <c r="K1" s="29" t="s">
        <v>119</v>
      </c>
    </row>
    <row r="2" spans="2:22" ht="12" customHeight="1" x14ac:dyDescent="0.2">
      <c r="B2" s="6" t="s">
        <v>114</v>
      </c>
      <c r="D2" s="61"/>
      <c r="E2" s="61"/>
      <c r="F2" s="61"/>
      <c r="G2" s="61"/>
      <c r="H2" s="61"/>
      <c r="I2" s="61"/>
      <c r="J2" s="61"/>
      <c r="K2" s="61"/>
    </row>
    <row r="3" spans="2:22" ht="12" customHeight="1" x14ac:dyDescent="0.2">
      <c r="B3" s="1" t="s">
        <v>115</v>
      </c>
      <c r="D3" s="61"/>
      <c r="E3" s="61"/>
      <c r="F3" s="61"/>
      <c r="G3" s="61"/>
      <c r="H3" s="61"/>
      <c r="I3" s="61"/>
      <c r="J3" s="61"/>
      <c r="K3" s="61"/>
    </row>
    <row r="4" spans="2:22" ht="12" customHeight="1" x14ac:dyDescent="0.2">
      <c r="D4" s="61"/>
      <c r="E4" s="61"/>
      <c r="F4" s="61"/>
      <c r="G4" s="61"/>
      <c r="H4" s="61"/>
      <c r="I4" s="61"/>
      <c r="J4" s="61"/>
      <c r="K4" s="61"/>
    </row>
    <row r="5" spans="2:22" ht="12" customHeight="1" x14ac:dyDescent="0.2">
      <c r="D5" s="61"/>
      <c r="E5" s="61"/>
      <c r="F5" s="61"/>
      <c r="G5" s="61"/>
      <c r="H5" s="61"/>
      <c r="I5" s="61"/>
      <c r="J5" s="61"/>
      <c r="K5" s="61"/>
    </row>
    <row r="6" spans="2:22" ht="12" customHeight="1" x14ac:dyDescent="0.2">
      <c r="D6" s="61"/>
      <c r="E6" s="61"/>
      <c r="F6" s="61"/>
      <c r="G6" s="61" t="s">
        <v>1</v>
      </c>
      <c r="H6" s="61"/>
      <c r="I6" s="61"/>
      <c r="J6" s="61" t="s">
        <v>2</v>
      </c>
      <c r="K6" s="61"/>
    </row>
    <row r="7" spans="2:22" ht="12" customHeight="1" x14ac:dyDescent="0.2">
      <c r="D7" s="9" t="s">
        <v>3</v>
      </c>
      <c r="E7" s="9"/>
      <c r="F7" s="9" t="s">
        <v>4</v>
      </c>
      <c r="G7" s="9" t="s">
        <v>5</v>
      </c>
      <c r="H7" s="9" t="s">
        <v>6</v>
      </c>
      <c r="I7" s="9" t="s">
        <v>7</v>
      </c>
      <c r="J7" s="9" t="s">
        <v>8</v>
      </c>
      <c r="K7" s="9" t="s">
        <v>9</v>
      </c>
    </row>
    <row r="8" spans="2:22" ht="12" customHeight="1" x14ac:dyDescent="0.2">
      <c r="B8" s="10" t="s">
        <v>10</v>
      </c>
      <c r="D8" s="61"/>
      <c r="E8" s="61"/>
      <c r="F8" s="61"/>
      <c r="G8" s="61"/>
      <c r="H8" s="61"/>
      <c r="I8" s="61"/>
      <c r="J8" s="11"/>
      <c r="K8" s="61"/>
      <c r="U8" s="12"/>
      <c r="V8" s="12"/>
    </row>
    <row r="9" spans="2:22" ht="12" customHeight="1" x14ac:dyDescent="0.2">
      <c r="B9" s="13" t="s">
        <v>11</v>
      </c>
      <c r="D9" s="61" t="s">
        <v>12</v>
      </c>
      <c r="E9" s="61" t="str">
        <f t="shared" ref="E9:E47" si="0">D9&amp;H9</f>
        <v>403SPCAGE</v>
      </c>
      <c r="F9" s="29" t="s">
        <v>116</v>
      </c>
      <c r="G9" s="11">
        <f>SUMIF('14.2.2_R &amp; 14.2.3_R'!$H$12:$H$137,'14.2_R'!E9,'14.2.2_R &amp; 14.2.3_R'!$K$12:$K$137)</f>
        <v>72415.918235689402</v>
      </c>
      <c r="H9" s="14" t="s">
        <v>13</v>
      </c>
      <c r="I9" s="19">
        <v>0</v>
      </c>
      <c r="J9" s="16">
        <f>G9*I9</f>
        <v>0</v>
      </c>
      <c r="K9" s="61"/>
      <c r="U9" s="5"/>
      <c r="V9" s="5"/>
    </row>
    <row r="10" spans="2:22" ht="12" customHeight="1" x14ac:dyDescent="0.2">
      <c r="B10" s="13" t="s">
        <v>11</v>
      </c>
      <c r="D10" s="61" t="s">
        <v>12</v>
      </c>
      <c r="E10" s="61" t="str">
        <f t="shared" si="0"/>
        <v>403SPCAGW</v>
      </c>
      <c r="F10" s="29" t="s">
        <v>116</v>
      </c>
      <c r="G10" s="11">
        <f>SUMIF('14.2.2_R &amp; 14.2.3_R'!$H$12:$H$137,'14.2_R'!E10,'14.2.2_R &amp; 14.2.3_R'!$K$12:$K$137)</f>
        <v>0</v>
      </c>
      <c r="H10" s="14" t="s">
        <v>14</v>
      </c>
      <c r="I10" s="19">
        <v>0.22162982918040364</v>
      </c>
      <c r="J10" s="16">
        <f t="shared" ref="J10:J24" si="1">G10*I10</f>
        <v>0</v>
      </c>
      <c r="K10" s="61"/>
      <c r="U10" s="5"/>
      <c r="V10" s="5"/>
    </row>
    <row r="11" spans="2:22" ht="12" customHeight="1" x14ac:dyDescent="0.2">
      <c r="B11" s="13" t="s">
        <v>11</v>
      </c>
      <c r="D11" s="61" t="s">
        <v>12</v>
      </c>
      <c r="E11" s="61" t="str">
        <f t="shared" si="0"/>
        <v>403SPSG</v>
      </c>
      <c r="F11" s="29" t="s">
        <v>116</v>
      </c>
      <c r="G11" s="11">
        <f>SUMIF('14.2.2_R &amp; 14.2.3_R'!$H$12:$H$137,'14.2_R'!E11,'14.2.2_R &amp; 14.2.3_R'!$K$12:$K$137)</f>
        <v>-3498.8656323133036</v>
      </c>
      <c r="H11" s="14" t="s">
        <v>15</v>
      </c>
      <c r="I11" s="19">
        <v>7.9787774498314715E-2</v>
      </c>
      <c r="J11" s="16">
        <f t="shared" si="1"/>
        <v>-279.16670207091721</v>
      </c>
      <c r="K11" s="61"/>
      <c r="U11" s="5"/>
      <c r="V11" s="5"/>
    </row>
    <row r="12" spans="2:22" ht="12" customHeight="1" x14ac:dyDescent="0.2">
      <c r="B12" s="13" t="s">
        <v>11</v>
      </c>
      <c r="D12" s="61" t="s">
        <v>12</v>
      </c>
      <c r="E12" s="61" t="str">
        <f t="shared" si="0"/>
        <v>403SPOTHER</v>
      </c>
      <c r="F12" s="29" t="s">
        <v>116</v>
      </c>
      <c r="G12" s="11">
        <f>SUMIF('14.2.2_R &amp; 14.2.3_R'!$H$12:$H$137,'14.2_R'!E12,'14.2.2_R &amp; 14.2.3_R'!$K$12:$K$137)</f>
        <v>0</v>
      </c>
      <c r="H12" s="14" t="s">
        <v>16</v>
      </c>
      <c r="I12" s="19">
        <v>0</v>
      </c>
      <c r="J12" s="16">
        <f t="shared" si="1"/>
        <v>0</v>
      </c>
      <c r="K12" s="61"/>
      <c r="U12" s="5"/>
      <c r="V12" s="5"/>
    </row>
    <row r="13" spans="2:22" ht="12" customHeight="1" x14ac:dyDescent="0.2">
      <c r="B13" s="13" t="s">
        <v>11</v>
      </c>
      <c r="D13" s="61" t="s">
        <v>12</v>
      </c>
      <c r="E13" s="61" t="str">
        <f t="shared" si="0"/>
        <v>403SPJBG</v>
      </c>
      <c r="F13" s="29" t="s">
        <v>116</v>
      </c>
      <c r="G13" s="11">
        <f>SUMIF('14.2.2_R &amp; 14.2.3_R'!$H$12:$H$137,'14.2_R'!E13,'14.2.2_R &amp; 14.2.3_R'!$K$12:$K$137)</f>
        <v>0</v>
      </c>
      <c r="H13" s="14" t="s">
        <v>17</v>
      </c>
      <c r="I13" s="19">
        <v>0.22162982918040364</v>
      </c>
      <c r="J13" s="16">
        <f t="shared" si="1"/>
        <v>0</v>
      </c>
      <c r="K13" s="61"/>
      <c r="U13" s="5"/>
      <c r="V13" s="5"/>
    </row>
    <row r="14" spans="2:22" ht="12" customHeight="1" x14ac:dyDescent="0.2">
      <c r="B14" s="63" t="s">
        <v>18</v>
      </c>
      <c r="C14" s="64"/>
      <c r="D14" s="65" t="s">
        <v>19</v>
      </c>
      <c r="E14" s="65" t="str">
        <f t="shared" si="0"/>
        <v>403HPSG-P</v>
      </c>
      <c r="F14" s="66" t="s">
        <v>116</v>
      </c>
      <c r="G14" s="67">
        <f>SUMIF('14.2.2_R &amp; 14.2.3_R'!$H$12:$H$137,'14.2_R'!E14,'14.2.2_R &amp; 14.2.3_R'!$K$12:$K$137)</f>
        <v>165099.85047285259</v>
      </c>
      <c r="H14" s="68" t="s">
        <v>20</v>
      </c>
      <c r="I14" s="69">
        <v>7.9787774498314715E-2</v>
      </c>
      <c r="J14" s="70">
        <f>G14*I14</f>
        <v>13172.94963923344</v>
      </c>
      <c r="K14" s="61"/>
      <c r="U14" s="5"/>
      <c r="V14" s="5"/>
    </row>
    <row r="15" spans="2:22" ht="12" customHeight="1" x14ac:dyDescent="0.2">
      <c r="B15" s="63" t="s">
        <v>18</v>
      </c>
      <c r="C15" s="64"/>
      <c r="D15" s="65" t="s">
        <v>19</v>
      </c>
      <c r="E15" s="65" t="str">
        <f t="shared" si="0"/>
        <v>403HPSG-U</v>
      </c>
      <c r="F15" s="66" t="s">
        <v>116</v>
      </c>
      <c r="G15" s="67">
        <f>SUMIF('14.2.2_R &amp; 14.2.3_R'!$H$12:$H$137,'14.2_R'!E15,'14.2.2_R &amp; 14.2.3_R'!$K$12:$K$137)</f>
        <v>932269.74241526984</v>
      </c>
      <c r="H15" s="68" t="s">
        <v>21</v>
      </c>
      <c r="I15" s="69">
        <v>7.9787774498314715E-2</v>
      </c>
      <c r="J15" s="70">
        <f t="shared" si="1"/>
        <v>74383.727979431496</v>
      </c>
      <c r="K15" s="61"/>
      <c r="U15" s="5"/>
      <c r="V15" s="5"/>
    </row>
    <row r="16" spans="2:22" ht="12" customHeight="1" x14ac:dyDescent="0.2">
      <c r="B16" s="13" t="s">
        <v>22</v>
      </c>
      <c r="D16" s="61" t="s">
        <v>23</v>
      </c>
      <c r="E16" s="61" t="str">
        <f t="shared" si="0"/>
        <v>403OPCAGE</v>
      </c>
      <c r="F16" s="29" t="s">
        <v>116</v>
      </c>
      <c r="G16" s="11">
        <f>SUMIF('14.2.2_R &amp; 14.2.3_R'!$H$12:$H$137,'14.2_R'!E16,'14.2.2_R &amp; 14.2.3_R'!$K$12:$K$137)</f>
        <v>2246142.0859973952</v>
      </c>
      <c r="H16" s="14" t="s">
        <v>13</v>
      </c>
      <c r="I16" s="19">
        <v>0</v>
      </c>
      <c r="J16" s="16">
        <f t="shared" si="1"/>
        <v>0</v>
      </c>
      <c r="K16" s="61"/>
      <c r="L16" s="17"/>
      <c r="M16" s="18"/>
      <c r="U16" s="5"/>
      <c r="V16" s="5"/>
    </row>
    <row r="17" spans="2:22" ht="12" customHeight="1" x14ac:dyDescent="0.2">
      <c r="B17" s="63" t="s">
        <v>22</v>
      </c>
      <c r="C17" s="64"/>
      <c r="D17" s="65" t="s">
        <v>23</v>
      </c>
      <c r="E17" s="65" t="str">
        <f t="shared" si="0"/>
        <v>403OPCAGW</v>
      </c>
      <c r="F17" s="66" t="s">
        <v>116</v>
      </c>
      <c r="G17" s="67">
        <f>SUMIF('14.2.2_R &amp; 14.2.3_R'!$H$12:$H$137,'14.2_R'!E17,'14.2.2_R &amp; 14.2.3_R'!$K$12:$K$137)</f>
        <v>60296.555084303021</v>
      </c>
      <c r="H17" s="68" t="s">
        <v>14</v>
      </c>
      <c r="I17" s="69">
        <v>0.22162982918040364</v>
      </c>
      <c r="J17" s="70">
        <f t="shared" si="1"/>
        <v>13363.515203500878</v>
      </c>
      <c r="K17" s="61"/>
      <c r="L17" s="17"/>
      <c r="M17" s="18"/>
      <c r="U17" s="5"/>
      <c r="V17" s="5"/>
    </row>
    <row r="18" spans="2:22" ht="12" customHeight="1" x14ac:dyDescent="0.2">
      <c r="B18" s="13" t="s">
        <v>22</v>
      </c>
      <c r="D18" s="61" t="s">
        <v>23</v>
      </c>
      <c r="E18" s="61" t="str">
        <f t="shared" si="0"/>
        <v>403OPSG</v>
      </c>
      <c r="F18" s="29" t="s">
        <v>116</v>
      </c>
      <c r="G18" s="11">
        <f>SUMIF('14.2.2_R &amp; 14.2.3_R'!$H$12:$H$137,'14.2_R'!E18,'14.2.2_R &amp; 14.2.3_R'!$K$12:$K$137)</f>
        <v>0</v>
      </c>
      <c r="H18" s="14" t="s">
        <v>15</v>
      </c>
      <c r="I18" s="19">
        <v>7.9787774498314715E-2</v>
      </c>
      <c r="J18" s="16">
        <f t="shared" si="1"/>
        <v>0</v>
      </c>
      <c r="K18" s="61"/>
      <c r="L18" s="17"/>
      <c r="M18" s="18"/>
      <c r="U18" s="5"/>
      <c r="V18" s="5"/>
    </row>
    <row r="19" spans="2:22" ht="12" customHeight="1" x14ac:dyDescent="0.2">
      <c r="B19" s="13" t="s">
        <v>22</v>
      </c>
      <c r="D19" s="61" t="s">
        <v>23</v>
      </c>
      <c r="E19" s="61" t="str">
        <f t="shared" si="0"/>
        <v>403OPSG-W</v>
      </c>
      <c r="F19" s="29" t="s">
        <v>116</v>
      </c>
      <c r="G19" s="11">
        <f>SUMIF('14.2.2_R &amp; 14.2.3_R'!$H$12:$H$137,'14.2_R'!E19,'14.2.2_R &amp; 14.2.3_R'!$K$12:$K$137)</f>
        <v>1759106.6795885563</v>
      </c>
      <c r="H19" s="14" t="s">
        <v>24</v>
      </c>
      <c r="I19" s="19">
        <v>7.9787774498314715E-2</v>
      </c>
      <c r="J19" s="16">
        <f t="shared" si="1"/>
        <v>140355.20706949089</v>
      </c>
      <c r="K19" s="61"/>
      <c r="L19" s="17"/>
      <c r="M19" s="18"/>
      <c r="U19" s="5"/>
      <c r="V19" s="5"/>
    </row>
    <row r="20" spans="2:22" ht="12" customHeight="1" x14ac:dyDescent="0.2">
      <c r="B20" s="13" t="s">
        <v>22</v>
      </c>
      <c r="D20" s="61" t="s">
        <v>23</v>
      </c>
      <c r="E20" s="61" t="str">
        <f t="shared" si="0"/>
        <v>403OPWA</v>
      </c>
      <c r="F20" s="29" t="s">
        <v>116</v>
      </c>
      <c r="G20" s="11">
        <f>'14.2.2_R &amp; 14.2.3_R'!K31+'14.2.2_R &amp; 14.2.3_R'!K32</f>
        <v>0</v>
      </c>
      <c r="H20" s="14" t="s">
        <v>26</v>
      </c>
      <c r="I20" s="19" t="s">
        <v>25</v>
      </c>
      <c r="J20" s="16">
        <f>G20</f>
        <v>0</v>
      </c>
      <c r="K20" s="61"/>
      <c r="L20" s="17"/>
      <c r="M20" s="18"/>
      <c r="U20" s="5"/>
      <c r="V20" s="5"/>
    </row>
    <row r="21" spans="2:22" ht="12" customHeight="1" x14ac:dyDescent="0.2">
      <c r="B21" s="13" t="s">
        <v>27</v>
      </c>
      <c r="D21" s="61" t="s">
        <v>28</v>
      </c>
      <c r="E21" s="61" t="str">
        <f t="shared" si="0"/>
        <v>403TPCAGE</v>
      </c>
      <c r="F21" s="29" t="s">
        <v>116</v>
      </c>
      <c r="G21" s="11">
        <f>SUMIF('14.2.2_R &amp; 14.2.3_R'!$H$12:$H$137,'14.2_R'!E21,'14.2.2_R &amp; 14.2.3_R'!$K$12:$K$137)</f>
        <v>0</v>
      </c>
      <c r="H21" s="14" t="s">
        <v>13</v>
      </c>
      <c r="I21" s="19">
        <v>0</v>
      </c>
      <c r="J21" s="16">
        <f t="shared" si="1"/>
        <v>0</v>
      </c>
      <c r="K21" s="61"/>
      <c r="L21" s="17"/>
      <c r="M21" s="18"/>
      <c r="U21" s="5"/>
      <c r="V21" s="5"/>
    </row>
    <row r="22" spans="2:22" ht="12" customHeight="1" x14ac:dyDescent="0.2">
      <c r="B22" s="13" t="s">
        <v>27</v>
      </c>
      <c r="D22" s="61" t="s">
        <v>28</v>
      </c>
      <c r="E22" s="61" t="str">
        <f t="shared" si="0"/>
        <v>403TPCAGW</v>
      </c>
      <c r="F22" s="29" t="s">
        <v>116</v>
      </c>
      <c r="G22" s="11">
        <f>SUMIF('14.2.2_R &amp; 14.2.3_R'!$H$12:$H$137,'14.2_R'!E22,'14.2.2_R &amp; 14.2.3_R'!$K$12:$K$137)</f>
        <v>-599.58911960013211</v>
      </c>
      <c r="H22" s="14" t="s">
        <v>14</v>
      </c>
      <c r="I22" s="19">
        <v>0.22162982918040364</v>
      </c>
      <c r="J22" s="16">
        <f t="shared" si="1"/>
        <v>-132.88683415540589</v>
      </c>
      <c r="K22" s="61"/>
      <c r="M22" s="72" t="s">
        <v>29</v>
      </c>
      <c r="N22" s="72"/>
      <c r="O22" s="72"/>
      <c r="P22" s="72"/>
      <c r="Q22" s="72"/>
      <c r="R22" s="72"/>
      <c r="U22" s="5"/>
      <c r="V22" s="5"/>
    </row>
    <row r="23" spans="2:22" ht="12" customHeight="1" x14ac:dyDescent="0.2">
      <c r="B23" s="63" t="s">
        <v>27</v>
      </c>
      <c r="C23" s="64"/>
      <c r="D23" s="65" t="s">
        <v>28</v>
      </c>
      <c r="E23" s="65" t="str">
        <f t="shared" si="0"/>
        <v>403TPSG</v>
      </c>
      <c r="F23" s="66" t="s">
        <v>116</v>
      </c>
      <c r="G23" s="67">
        <f>SUMIF('14.2.2_R &amp; 14.2.3_R'!$H$12:$H$137,'14.2_R'!E23,'14.2.2_R &amp; 14.2.3_R'!$K$12:$K$137)</f>
        <v>6450984.6568250656</v>
      </c>
      <c r="H23" s="68" t="s">
        <v>15</v>
      </c>
      <c r="I23" s="69">
        <v>7.9787774498314715E-2</v>
      </c>
      <c r="J23" s="70">
        <f t="shared" si="1"/>
        <v>514709.70909084647</v>
      </c>
      <c r="K23" s="61"/>
      <c r="M23" s="11">
        <f>'14.2.2_R &amp; 14.2.3_R'!K47</f>
        <v>144678.05265192315</v>
      </c>
      <c r="N23" s="11">
        <f>'14.2.2_R &amp; 14.2.3_R'!K52</f>
        <v>549988.61494066939</v>
      </c>
      <c r="O23" s="11">
        <f>'14.2.2_R &amp; 14.2.3_R'!K48</f>
        <v>7495582.3597648889</v>
      </c>
      <c r="P23" s="11">
        <f>'14.2.2_R &amp; 14.2.3_R'!K51</f>
        <v>6512220.1462576538</v>
      </c>
      <c r="Q23" s="11">
        <f>'14.2.2_R &amp; 14.2.3_R'!K49</f>
        <v>487035.20059362799</v>
      </c>
      <c r="R23" s="11">
        <f>'14.2.2_R &amp; 14.2.3_R'!K50+'14.2.2_R &amp; 14.2.3_R'!K53</f>
        <v>908412.13453280693</v>
      </c>
      <c r="S23" s="11">
        <f>SUM(M23:R23)</f>
        <v>16097916.508741571</v>
      </c>
      <c r="U23" s="5"/>
      <c r="V23" s="5"/>
    </row>
    <row r="24" spans="2:22" ht="12" customHeight="1" x14ac:dyDescent="0.2">
      <c r="B24" s="13" t="s">
        <v>27</v>
      </c>
      <c r="D24" s="61" t="s">
        <v>28</v>
      </c>
      <c r="E24" s="61" t="str">
        <f t="shared" si="0"/>
        <v>403TPJBG</v>
      </c>
      <c r="F24" s="29" t="s">
        <v>116</v>
      </c>
      <c r="G24" s="11">
        <f>SUMIF('14.2.2_R &amp; 14.2.3_R'!$H$12:$H$137,'14.2_R'!E24,'14.2.2_R &amp; 14.2.3_R'!$K$12:$K$137)</f>
        <v>0</v>
      </c>
      <c r="H24" s="14" t="s">
        <v>17</v>
      </c>
      <c r="I24" s="19">
        <v>0.22162982918040364</v>
      </c>
      <c r="J24" s="16">
        <f t="shared" si="1"/>
        <v>0</v>
      </c>
      <c r="K24" s="61"/>
      <c r="M24" s="61" t="s">
        <v>30</v>
      </c>
      <c r="N24" s="61" t="s">
        <v>31</v>
      </c>
      <c r="O24" s="61" t="s">
        <v>32</v>
      </c>
      <c r="P24" s="61" t="s">
        <v>33</v>
      </c>
      <c r="Q24" s="61" t="s">
        <v>26</v>
      </c>
      <c r="R24" s="61" t="s">
        <v>34</v>
      </c>
      <c r="S24" s="61" t="s">
        <v>35</v>
      </c>
      <c r="U24" s="5"/>
      <c r="V24" s="5"/>
    </row>
    <row r="25" spans="2:22" ht="12" customHeight="1" x14ac:dyDescent="0.2">
      <c r="B25" s="63" t="s">
        <v>36</v>
      </c>
      <c r="C25" s="64"/>
      <c r="D25" s="65">
        <v>403360</v>
      </c>
      <c r="E25" s="65" t="str">
        <f t="shared" si="0"/>
        <v>403360WA</v>
      </c>
      <c r="F25" s="66" t="s">
        <v>116</v>
      </c>
      <c r="G25" s="67">
        <f>SUM(M25:R25)</f>
        <v>145348.99437613544</v>
      </c>
      <c r="H25" s="68" t="s">
        <v>26</v>
      </c>
      <c r="I25" s="69" t="s">
        <v>25</v>
      </c>
      <c r="J25" s="70">
        <f>Q25</f>
        <v>4397.4682433979851</v>
      </c>
      <c r="K25" s="61"/>
      <c r="L25" s="19">
        <v>9.0290562941612532E-3</v>
      </c>
      <c r="M25" s="5">
        <f>$M$23*L25</f>
        <v>1306.3062819238398</v>
      </c>
      <c r="N25" s="2">
        <f>$N$23*L25</f>
        <v>4965.8781654470804</v>
      </c>
      <c r="O25" s="2">
        <f>$O$23*L25</f>
        <v>67678.035083839233</v>
      </c>
      <c r="P25" s="2">
        <f>$P$23*L25</f>
        <v>58799.202300531389</v>
      </c>
      <c r="Q25" s="2">
        <f>$Q$23*L25</f>
        <v>4397.4682433979851</v>
      </c>
      <c r="R25" s="2">
        <f>$R$23*L25</f>
        <v>8202.1043009958994</v>
      </c>
      <c r="S25" s="2">
        <f t="shared" ref="S25:S36" si="2">SUM(M25:R25)</f>
        <v>145348.99437613544</v>
      </c>
      <c r="U25" s="5"/>
      <c r="V25" s="5"/>
    </row>
    <row r="26" spans="2:22" ht="12" customHeight="1" x14ac:dyDescent="0.2">
      <c r="B26" s="63" t="s">
        <v>36</v>
      </c>
      <c r="C26" s="64"/>
      <c r="D26" s="65">
        <v>403361</v>
      </c>
      <c r="E26" s="65" t="str">
        <f t="shared" si="0"/>
        <v>403361WA</v>
      </c>
      <c r="F26" s="66" t="s">
        <v>116</v>
      </c>
      <c r="G26" s="67">
        <f t="shared" ref="G26:G36" si="3">SUM(M26:R26)</f>
        <v>281438.23133932886</v>
      </c>
      <c r="H26" s="68" t="s">
        <v>26</v>
      </c>
      <c r="I26" s="69" t="s">
        <v>25</v>
      </c>
      <c r="J26" s="70">
        <f t="shared" ref="J26:J36" si="4">Q26</f>
        <v>8514.786704269045</v>
      </c>
      <c r="K26" s="61"/>
      <c r="L26" s="19">
        <v>1.7482897938158694E-2</v>
      </c>
      <c r="M26" s="5">
        <f>$M$23*L26</f>
        <v>2529.391628405122</v>
      </c>
      <c r="N26" s="2">
        <f t="shared" ref="N26:N36" si="5">$N$23*L26</f>
        <v>9615.3948221569844</v>
      </c>
      <c r="O26" s="2">
        <f t="shared" ref="O26:O36" si="6">$O$23*L26</f>
        <v>131044.50138283226</v>
      </c>
      <c r="P26" s="2">
        <f t="shared" ref="P26:P36" si="7">$P$23*L26</f>
        <v>113852.48016784345</v>
      </c>
      <c r="Q26" s="2">
        <f t="shared" ref="Q26:Q36" si="8">$Q$23*L26</f>
        <v>8514.786704269045</v>
      </c>
      <c r="R26" s="2">
        <f t="shared" ref="R26:R36" si="9">$R$23*L26</f>
        <v>15881.676633821948</v>
      </c>
      <c r="S26" s="2">
        <f t="shared" si="2"/>
        <v>281438.23133932886</v>
      </c>
      <c r="U26" s="5"/>
      <c r="V26" s="5"/>
    </row>
    <row r="27" spans="2:22" ht="12" customHeight="1" x14ac:dyDescent="0.2">
      <c r="B27" s="63" t="s">
        <v>36</v>
      </c>
      <c r="C27" s="64"/>
      <c r="D27" s="65">
        <v>403362</v>
      </c>
      <c r="E27" s="65" t="str">
        <f t="shared" si="0"/>
        <v>403362WA</v>
      </c>
      <c r="F27" s="66" t="s">
        <v>116</v>
      </c>
      <c r="G27" s="67">
        <f t="shared" si="3"/>
        <v>2328897.2821725598</v>
      </c>
      <c r="H27" s="68" t="s">
        <v>26</v>
      </c>
      <c r="I27" s="69" t="s">
        <v>25</v>
      </c>
      <c r="J27" s="70">
        <f t="shared" si="4"/>
        <v>70459.736473905738</v>
      </c>
      <c r="L27" s="20">
        <v>0.14467072685511262</v>
      </c>
      <c r="M27" s="5">
        <f>$M$23*L27</f>
        <v>20930.679037135975</v>
      </c>
      <c r="N27" s="2">
        <f t="shared" si="5"/>
        <v>79567.252685503292</v>
      </c>
      <c r="O27" s="2">
        <f t="shared" si="6"/>
        <v>1084391.3481895467</v>
      </c>
      <c r="P27" s="2">
        <f t="shared" si="7"/>
        <v>942127.62199960253</v>
      </c>
      <c r="Q27" s="2">
        <f t="shared" si="8"/>
        <v>70459.736473905738</v>
      </c>
      <c r="R27" s="2">
        <f t="shared" si="9"/>
        <v>131420.64378686552</v>
      </c>
      <c r="S27" s="2">
        <f t="shared" si="2"/>
        <v>2328897.2821725598</v>
      </c>
      <c r="U27" s="5"/>
      <c r="V27" s="5"/>
    </row>
    <row r="28" spans="2:22" ht="12" customHeight="1" x14ac:dyDescent="0.2">
      <c r="B28" s="63" t="s">
        <v>36</v>
      </c>
      <c r="C28" s="64"/>
      <c r="D28" s="65">
        <v>403364</v>
      </c>
      <c r="E28" s="65" t="str">
        <f t="shared" si="0"/>
        <v>403364WA</v>
      </c>
      <c r="F28" s="66" t="s">
        <v>116</v>
      </c>
      <c r="G28" s="67">
        <f t="shared" si="3"/>
        <v>2861289.6336837285</v>
      </c>
      <c r="H28" s="68" t="s">
        <v>26</v>
      </c>
      <c r="I28" s="69" t="s">
        <v>25</v>
      </c>
      <c r="J28" s="70">
        <f t="shared" si="4"/>
        <v>86567.02685349941</v>
      </c>
      <c r="L28" s="20">
        <v>0.17774285461910408</v>
      </c>
      <c r="M28" s="5">
        <f>$M$23*L28</f>
        <v>25715.490079085863</v>
      </c>
      <c r="N28" s="2">
        <f t="shared" si="5"/>
        <v>97756.546427561814</v>
      </c>
      <c r="O28" s="2">
        <f t="shared" si="6"/>
        <v>1332286.2056572118</v>
      </c>
      <c r="P28" s="2">
        <f t="shared" si="7"/>
        <v>1157500.598703875</v>
      </c>
      <c r="Q28" s="2">
        <f t="shared" si="8"/>
        <v>86567.02685349941</v>
      </c>
      <c r="R28" s="2">
        <f t="shared" si="9"/>
        <v>161463.76596249471</v>
      </c>
      <c r="S28" s="2">
        <f t="shared" si="2"/>
        <v>2861289.6336837285</v>
      </c>
      <c r="U28" s="5"/>
      <c r="V28" s="5"/>
    </row>
    <row r="29" spans="2:22" ht="12" customHeight="1" x14ac:dyDescent="0.2">
      <c r="B29" s="63" t="s">
        <v>36</v>
      </c>
      <c r="C29" s="64"/>
      <c r="D29" s="65">
        <v>403365</v>
      </c>
      <c r="E29" s="65" t="str">
        <f t="shared" si="0"/>
        <v>403365WA</v>
      </c>
      <c r="F29" s="66" t="s">
        <v>116</v>
      </c>
      <c r="G29" s="67">
        <f t="shared" si="3"/>
        <v>1789721.4092213097</v>
      </c>
      <c r="H29" s="68" t="s">
        <v>26</v>
      </c>
      <c r="I29" s="69" t="s">
        <v>25</v>
      </c>
      <c r="J29" s="70">
        <f t="shared" si="4"/>
        <v>54147.213713866608</v>
      </c>
      <c r="L29" s="19">
        <v>0.11117720782372342</v>
      </c>
      <c r="M29" s="5">
        <f t="shared" ref="M29:M36" si="10">$M$23*L29</f>
        <v>16084.90192721446</v>
      </c>
      <c r="N29" s="2">
        <f t="shared" si="5"/>
        <v>61146.198543940598</v>
      </c>
      <c r="O29" s="2">
        <f t="shared" si="6"/>
        <v>833337.91777141625</v>
      </c>
      <c r="P29" s="2">
        <f t="shared" si="7"/>
        <v>724010.45259432576</v>
      </c>
      <c r="Q29" s="2">
        <f t="shared" si="8"/>
        <v>54147.213713866608</v>
      </c>
      <c r="R29" s="2">
        <f t="shared" si="9"/>
        <v>100994.72467054607</v>
      </c>
      <c r="S29" s="2">
        <f t="shared" si="2"/>
        <v>1789721.4092213097</v>
      </c>
      <c r="U29" s="5"/>
      <c r="V29" s="5"/>
    </row>
    <row r="30" spans="2:22" ht="12" customHeight="1" x14ac:dyDescent="0.2">
      <c r="B30" s="63" t="s">
        <v>36</v>
      </c>
      <c r="C30" s="64"/>
      <c r="D30" s="65">
        <v>403366</v>
      </c>
      <c r="E30" s="65" t="str">
        <f t="shared" si="0"/>
        <v>403366WA</v>
      </c>
      <c r="F30" s="66" t="s">
        <v>116</v>
      </c>
      <c r="G30" s="67">
        <f t="shared" si="3"/>
        <v>901008.85163354571</v>
      </c>
      <c r="H30" s="68" t="s">
        <v>26</v>
      </c>
      <c r="I30" s="69" t="s">
        <v>25</v>
      </c>
      <c r="J30" s="70">
        <f t="shared" si="4"/>
        <v>27259.616271067527</v>
      </c>
      <c r="K30" s="61"/>
      <c r="L30" s="19">
        <v>5.5970525822038854E-2</v>
      </c>
      <c r="M30" s="5">
        <f t="shared" si="10"/>
        <v>8097.7066818367612</v>
      </c>
      <c r="N30" s="2">
        <f t="shared" si="5"/>
        <v>30783.151974364118</v>
      </c>
      <c r="O30" s="2">
        <f t="shared" si="6"/>
        <v>419531.68601843965</v>
      </c>
      <c r="P30" s="2">
        <f t="shared" si="7"/>
        <v>364492.38585491566</v>
      </c>
      <c r="Q30" s="2">
        <f t="shared" si="8"/>
        <v>27259.616271067527</v>
      </c>
      <c r="R30" s="2">
        <f t="shared" si="9"/>
        <v>50844.304832921902</v>
      </c>
      <c r="S30" s="2">
        <f t="shared" si="2"/>
        <v>901008.85163354571</v>
      </c>
      <c r="U30" s="5"/>
      <c r="V30" s="5"/>
    </row>
    <row r="31" spans="2:22" ht="12" customHeight="1" x14ac:dyDescent="0.2">
      <c r="B31" s="63" t="s">
        <v>36</v>
      </c>
      <c r="C31" s="64"/>
      <c r="D31" s="65">
        <v>403367</v>
      </c>
      <c r="E31" s="65" t="str">
        <f t="shared" si="0"/>
        <v>403367WA</v>
      </c>
      <c r="F31" s="66" t="s">
        <v>116</v>
      </c>
      <c r="G31" s="67">
        <f t="shared" si="3"/>
        <v>2077478.6238409958</v>
      </c>
      <c r="H31" s="68" t="s">
        <v>26</v>
      </c>
      <c r="I31" s="69" t="s">
        <v>25</v>
      </c>
      <c r="J31" s="70">
        <f t="shared" si="4"/>
        <v>62853.178406158215</v>
      </c>
      <c r="K31" s="61"/>
      <c r="L31" s="19">
        <v>0.12905263999306202</v>
      </c>
      <c r="M31" s="5">
        <f t="shared" si="10"/>
        <v>18671.084643785911</v>
      </c>
      <c r="N31" s="2">
        <f t="shared" si="5"/>
        <v>70977.482724221016</v>
      </c>
      <c r="O31" s="2">
        <f t="shared" si="6"/>
        <v>967324.69181308453</v>
      </c>
      <c r="P31" s="2">
        <f t="shared" si="7"/>
        <v>840419.20209055464</v>
      </c>
      <c r="Q31" s="2">
        <f t="shared" si="8"/>
        <v>62853.178406158215</v>
      </c>
      <c r="R31" s="2">
        <f t="shared" si="9"/>
        <v>117232.98416319136</v>
      </c>
      <c r="S31" s="2">
        <f t="shared" si="2"/>
        <v>2077478.6238409958</v>
      </c>
      <c r="U31" s="5"/>
      <c r="V31" s="5"/>
    </row>
    <row r="32" spans="2:22" ht="12" customHeight="1" x14ac:dyDescent="0.2">
      <c r="B32" s="63" t="s">
        <v>36</v>
      </c>
      <c r="C32" s="64"/>
      <c r="D32" s="65">
        <v>403368</v>
      </c>
      <c r="E32" s="65" t="str">
        <f t="shared" si="0"/>
        <v>403368WA</v>
      </c>
      <c r="F32" s="66" t="s">
        <v>116</v>
      </c>
      <c r="G32" s="67">
        <f t="shared" si="3"/>
        <v>3094650.4012202811</v>
      </c>
      <c r="H32" s="68" t="s">
        <v>26</v>
      </c>
      <c r="I32" s="69" t="s">
        <v>25</v>
      </c>
      <c r="J32" s="70">
        <f t="shared" si="4"/>
        <v>93627.251582962403</v>
      </c>
      <c r="K32" s="61"/>
      <c r="L32" s="19">
        <v>0.19223918819182648</v>
      </c>
      <c r="M32" s="5">
        <f t="shared" si="10"/>
        <v>27812.791390980034</v>
      </c>
      <c r="N32" s="2">
        <f t="shared" si="5"/>
        <v>105729.36485094133</v>
      </c>
      <c r="O32" s="2">
        <f t="shared" si="6"/>
        <v>1440944.6678661772</v>
      </c>
      <c r="P32" s="2">
        <f t="shared" si="7"/>
        <v>1251903.914243029</v>
      </c>
      <c r="Q32" s="2">
        <f t="shared" si="8"/>
        <v>93627.251582962403</v>
      </c>
      <c r="R32" s="2">
        <f t="shared" si="9"/>
        <v>174632.41128619105</v>
      </c>
      <c r="S32" s="2">
        <f t="shared" si="2"/>
        <v>3094650.4012202811</v>
      </c>
      <c r="U32" s="5"/>
      <c r="V32" s="5"/>
    </row>
    <row r="33" spans="2:22" ht="12" customHeight="1" x14ac:dyDescent="0.2">
      <c r="B33" s="63" t="s">
        <v>36</v>
      </c>
      <c r="C33" s="64"/>
      <c r="D33" s="65">
        <v>403369</v>
      </c>
      <c r="E33" s="65" t="str">
        <f t="shared" si="0"/>
        <v>403369WA</v>
      </c>
      <c r="F33" s="66" t="s">
        <v>116</v>
      </c>
      <c r="G33" s="67">
        <f t="shared" si="3"/>
        <v>1947340.5041989265</v>
      </c>
      <c r="H33" s="68" t="s">
        <v>26</v>
      </c>
      <c r="I33" s="69" t="s">
        <v>25</v>
      </c>
      <c r="J33" s="70">
        <f t="shared" si="4"/>
        <v>58915.908314694221</v>
      </c>
      <c r="K33" s="61"/>
      <c r="L33" s="19">
        <v>0.1209684808056665</v>
      </c>
      <c r="M33" s="5">
        <f t="shared" si="10"/>
        <v>17501.484235225373</v>
      </c>
      <c r="N33" s="2">
        <f t="shared" si="5"/>
        <v>66531.287209785471</v>
      </c>
      <c r="O33" s="2">
        <f t="shared" si="6"/>
        <v>906729.21081451129</v>
      </c>
      <c r="P33" s="2">
        <f t="shared" si="7"/>
        <v>787773.37776484364</v>
      </c>
      <c r="Q33" s="2">
        <f t="shared" si="8"/>
        <v>58915.908314694221</v>
      </c>
      <c r="R33" s="2">
        <f t="shared" si="9"/>
        <v>109889.23585986638</v>
      </c>
      <c r="S33" s="2">
        <f t="shared" si="2"/>
        <v>1947340.5041989265</v>
      </c>
      <c r="U33" s="5"/>
      <c r="V33" s="5"/>
    </row>
    <row r="34" spans="2:22" ht="12" customHeight="1" x14ac:dyDescent="0.2">
      <c r="B34" s="63" t="s">
        <v>36</v>
      </c>
      <c r="C34" s="64"/>
      <c r="D34" s="65">
        <v>403370</v>
      </c>
      <c r="E34" s="65" t="str">
        <f t="shared" si="0"/>
        <v>403370WA</v>
      </c>
      <c r="F34" s="66" t="s">
        <v>116</v>
      </c>
      <c r="G34" s="67">
        <f t="shared" si="3"/>
        <v>528238.65997761302</v>
      </c>
      <c r="H34" s="68" t="s">
        <v>26</v>
      </c>
      <c r="I34" s="69" t="s">
        <v>25</v>
      </c>
      <c r="J34" s="70">
        <f t="shared" si="4"/>
        <v>15981.622316391165</v>
      </c>
      <c r="K34" s="61"/>
      <c r="L34" s="19">
        <v>3.2814101109964529E-2</v>
      </c>
      <c r="M34" s="5">
        <f t="shared" si="10"/>
        <v>4747.4802481129782</v>
      </c>
      <c r="N34" s="2">
        <f t="shared" si="5"/>
        <v>18047.382019992474</v>
      </c>
      <c r="O34" s="2">
        <f t="shared" si="6"/>
        <v>245960.79743139158</v>
      </c>
      <c r="P34" s="2">
        <f t="shared" si="7"/>
        <v>213692.65032964665</v>
      </c>
      <c r="Q34" s="2">
        <f t="shared" si="8"/>
        <v>15981.622316391165</v>
      </c>
      <c r="R34" s="2">
        <f t="shared" si="9"/>
        <v>29808.727632078226</v>
      </c>
      <c r="S34" s="2">
        <f t="shared" si="2"/>
        <v>528238.65997761302</v>
      </c>
      <c r="U34" s="5"/>
      <c r="V34" s="5"/>
    </row>
    <row r="35" spans="2:22" ht="12" customHeight="1" x14ac:dyDescent="0.2">
      <c r="B35" s="63" t="s">
        <v>36</v>
      </c>
      <c r="C35" s="64"/>
      <c r="D35" s="65">
        <v>403371</v>
      </c>
      <c r="E35" s="65" t="str">
        <f t="shared" si="0"/>
        <v>403371WA</v>
      </c>
      <c r="F35" s="66" t="s">
        <v>116</v>
      </c>
      <c r="G35" s="67">
        <f t="shared" si="3"/>
        <v>17448.384699822658</v>
      </c>
      <c r="H35" s="68" t="s">
        <v>26</v>
      </c>
      <c r="I35" s="69" t="s">
        <v>25</v>
      </c>
      <c r="J35" s="70">
        <f t="shared" si="4"/>
        <v>527.89300638367115</v>
      </c>
      <c r="K35" s="61"/>
      <c r="L35" s="19">
        <v>1.0838908681348764E-3</v>
      </c>
      <c r="M35" s="5">
        <f t="shared" si="10"/>
        <v>156.81522008895632</v>
      </c>
      <c r="N35" s="2">
        <f t="shared" si="5"/>
        <v>596.12763731234043</v>
      </c>
      <c r="O35" s="2">
        <f t="shared" si="6"/>
        <v>8124.3932711020307</v>
      </c>
      <c r="P35" s="2">
        <f t="shared" si="7"/>
        <v>7058.5359478126402</v>
      </c>
      <c r="Q35" s="2">
        <f t="shared" si="8"/>
        <v>527.89300638367115</v>
      </c>
      <c r="R35" s="2">
        <f t="shared" si="9"/>
        <v>984.61961712302025</v>
      </c>
      <c r="S35" s="2">
        <f t="shared" si="2"/>
        <v>17448.384699822658</v>
      </c>
      <c r="U35" s="5"/>
      <c r="V35" s="5"/>
    </row>
    <row r="36" spans="2:22" ht="12" customHeight="1" x14ac:dyDescent="0.2">
      <c r="B36" s="63" t="s">
        <v>36</v>
      </c>
      <c r="C36" s="64"/>
      <c r="D36" s="65">
        <v>403373</v>
      </c>
      <c r="E36" s="65" t="str">
        <f t="shared" si="0"/>
        <v>403373WA</v>
      </c>
      <c r="F36" s="66" t="s">
        <v>116</v>
      </c>
      <c r="G36" s="67">
        <f t="shared" si="3"/>
        <v>125055.53237732676</v>
      </c>
      <c r="H36" s="68" t="s">
        <v>26</v>
      </c>
      <c r="I36" s="69" t="s">
        <v>25</v>
      </c>
      <c r="J36" s="70">
        <f t="shared" si="4"/>
        <v>3783.4987070320913</v>
      </c>
      <c r="K36" s="61"/>
      <c r="L36" s="19">
        <v>7.7684296790468815E-3</v>
      </c>
      <c r="M36" s="5">
        <f t="shared" si="10"/>
        <v>1123.9212781279073</v>
      </c>
      <c r="N36" s="2">
        <f t="shared" si="5"/>
        <v>4272.5478794429828</v>
      </c>
      <c r="O36" s="2">
        <f t="shared" si="6"/>
        <v>58228.904465337822</v>
      </c>
      <c r="P36" s="2">
        <f t="shared" si="7"/>
        <v>50589.724260674979</v>
      </c>
      <c r="Q36" s="2">
        <f t="shared" si="8"/>
        <v>3783.4987070320913</v>
      </c>
      <c r="R36" s="2">
        <f t="shared" si="9"/>
        <v>7056.9357867109857</v>
      </c>
      <c r="S36" s="2">
        <f t="shared" si="2"/>
        <v>125055.53237732676</v>
      </c>
      <c r="U36" s="5"/>
      <c r="V36" s="5"/>
    </row>
    <row r="37" spans="2:22" ht="12" customHeight="1" x14ac:dyDescent="0.2">
      <c r="B37" s="13" t="s">
        <v>37</v>
      </c>
      <c r="D37" s="61" t="s">
        <v>38</v>
      </c>
      <c r="E37" s="61" t="str">
        <f t="shared" si="0"/>
        <v>403GPCA</v>
      </c>
      <c r="F37" s="29" t="s">
        <v>116</v>
      </c>
      <c r="G37" s="11">
        <f>SUMIF('14.2.2_R &amp; 14.2.3_R'!$H$12:$H$137,'14.2_R'!E37,'14.2.2_R &amp; 14.2.3_R'!$K$12:$K$137)</f>
        <v>34417.842372832238</v>
      </c>
      <c r="H37" s="14" t="s">
        <v>30</v>
      </c>
      <c r="I37" s="19" t="s">
        <v>25</v>
      </c>
      <c r="J37" s="16">
        <v>0</v>
      </c>
      <c r="K37" s="61"/>
      <c r="L37" s="61"/>
      <c r="M37" s="21">
        <f>SUM(M25:M36)</f>
        <v>144678.05265192318</v>
      </c>
      <c r="N37" s="21">
        <f t="shared" ref="N37:S37" si="11">SUM(N25:N36)</f>
        <v>549988.61494066962</v>
      </c>
      <c r="O37" s="21">
        <f t="shared" si="11"/>
        <v>7495582.3597648898</v>
      </c>
      <c r="P37" s="21">
        <f t="shared" si="11"/>
        <v>6512220.1462576548</v>
      </c>
      <c r="Q37" s="21">
        <f t="shared" si="11"/>
        <v>487035.20059362805</v>
      </c>
      <c r="R37" s="21">
        <f t="shared" si="11"/>
        <v>908412.13453280705</v>
      </c>
      <c r="S37" s="21">
        <f t="shared" si="11"/>
        <v>16097916.508741574</v>
      </c>
      <c r="U37" s="5"/>
      <c r="V37" s="5"/>
    </row>
    <row r="38" spans="2:22" ht="12" customHeight="1" x14ac:dyDescent="0.2">
      <c r="B38" s="13" t="s">
        <v>37</v>
      </c>
      <c r="D38" s="61" t="s">
        <v>38</v>
      </c>
      <c r="E38" s="61" t="str">
        <f t="shared" si="0"/>
        <v>403GPOR</v>
      </c>
      <c r="F38" s="29" t="s">
        <v>116</v>
      </c>
      <c r="G38" s="11">
        <f>SUMIF('14.2.2_R &amp; 14.2.3_R'!$H$12:$H$137,'14.2_R'!E38,'14.2.2_R &amp; 14.2.3_R'!$K$12:$K$137)</f>
        <v>1121939.7508657258</v>
      </c>
      <c r="H38" s="14" t="s">
        <v>32</v>
      </c>
      <c r="I38" s="19" t="s">
        <v>25</v>
      </c>
      <c r="J38" s="16">
        <v>0</v>
      </c>
      <c r="K38" s="61"/>
      <c r="M38" s="13"/>
      <c r="N38" s="13"/>
      <c r="S38" s="2"/>
      <c r="U38" s="5"/>
      <c r="V38" s="5"/>
    </row>
    <row r="39" spans="2:22" ht="12" customHeight="1" x14ac:dyDescent="0.2">
      <c r="B39" s="13" t="s">
        <v>37</v>
      </c>
      <c r="D39" s="61" t="s">
        <v>38</v>
      </c>
      <c r="E39" s="61" t="str">
        <f t="shared" si="0"/>
        <v>403GPWA</v>
      </c>
      <c r="F39" s="29" t="s">
        <v>116</v>
      </c>
      <c r="G39" s="11">
        <f>SUMIF('14.2.2_R &amp; 14.2.3_R'!$H$12:$H$137,'14.2_R'!E39,'14.2.2_R &amp; 14.2.3_R'!$K$12:$K$137)</f>
        <v>72285.226153496653</v>
      </c>
      <c r="H39" s="14" t="s">
        <v>26</v>
      </c>
      <c r="I39" s="19" t="s">
        <v>25</v>
      </c>
      <c r="J39" s="16">
        <f>G39</f>
        <v>72285.226153496653</v>
      </c>
      <c r="K39" s="61"/>
      <c r="S39" s="2"/>
      <c r="U39" s="5"/>
      <c r="V39" s="5"/>
    </row>
    <row r="40" spans="2:22" ht="12" customHeight="1" x14ac:dyDescent="0.2">
      <c r="B40" s="13" t="s">
        <v>37</v>
      </c>
      <c r="D40" s="61" t="s">
        <v>38</v>
      </c>
      <c r="E40" s="61" t="s">
        <v>128</v>
      </c>
      <c r="F40" s="29" t="s">
        <v>116</v>
      </c>
      <c r="G40" s="11">
        <f>SUMIF('14.2.2_R &amp; 14.2.3_R'!$H$12:$H$137,'14.2_R'!E40,'14.2.2_R &amp; 14.2.3_R'!$K$12:$K$137)</f>
        <v>344434.34864234971</v>
      </c>
      <c r="H40" s="14" t="s">
        <v>134</v>
      </c>
      <c r="I40" s="19" t="s">
        <v>25</v>
      </c>
      <c r="J40" s="16">
        <v>0</v>
      </c>
      <c r="K40" s="61"/>
      <c r="S40" s="2"/>
      <c r="U40" s="5"/>
      <c r="V40" s="5"/>
    </row>
    <row r="41" spans="2:22" ht="12" customHeight="1" x14ac:dyDescent="0.2">
      <c r="B41" s="13" t="s">
        <v>37</v>
      </c>
      <c r="D41" s="61" t="s">
        <v>38</v>
      </c>
      <c r="E41" s="61" t="str">
        <f t="shared" si="0"/>
        <v>403GPUT</v>
      </c>
      <c r="F41" s="29" t="s">
        <v>116</v>
      </c>
      <c r="G41" s="11">
        <f>SUMIF('14.2.2_R &amp; 14.2.3_R'!$H$12:$H$137,'14.2_R'!E41,'14.2.2_R &amp; 14.2.3_R'!$K$12:$K$137)</f>
        <v>505071.45682092011</v>
      </c>
      <c r="H41" s="14" t="s">
        <v>33</v>
      </c>
      <c r="I41" s="19" t="s">
        <v>25</v>
      </c>
      <c r="J41" s="16">
        <v>0</v>
      </c>
      <c r="K41" s="61"/>
      <c r="S41" s="2"/>
      <c r="U41" s="5"/>
      <c r="V41" s="5"/>
    </row>
    <row r="42" spans="2:22" ht="12" customHeight="1" x14ac:dyDescent="0.2">
      <c r="B42" s="13" t="s">
        <v>37</v>
      </c>
      <c r="D42" s="61" t="s">
        <v>38</v>
      </c>
      <c r="E42" s="61" t="str">
        <f t="shared" si="0"/>
        <v>403GPID</v>
      </c>
      <c r="F42" s="29" t="s">
        <v>116</v>
      </c>
      <c r="G42" s="11">
        <f>SUMIF('14.2.2_R &amp; 14.2.3_R'!$H$12:$H$137,'14.2_R'!E42,'14.2.2_R &amp; 14.2.3_R'!$K$12:$K$137)</f>
        <v>72925.194822631544</v>
      </c>
      <c r="H42" s="14" t="s">
        <v>31</v>
      </c>
      <c r="I42" s="19" t="s">
        <v>25</v>
      </c>
      <c r="J42" s="16">
        <v>0</v>
      </c>
      <c r="U42" s="5"/>
      <c r="V42" s="5"/>
    </row>
    <row r="43" spans="2:22" ht="12" customHeight="1" x14ac:dyDescent="0.2">
      <c r="B43" s="13" t="s">
        <v>37</v>
      </c>
      <c r="D43" s="61" t="s">
        <v>38</v>
      </c>
      <c r="E43" s="61" t="s">
        <v>129</v>
      </c>
      <c r="F43" s="29" t="s">
        <v>116</v>
      </c>
      <c r="G43" s="11">
        <f>SUMIF('14.2.2_R &amp; 14.2.3_R'!$H$12:$H$137,'14.2_R'!E43,'14.2.2_R &amp; 14.2.3_R'!$K$12:$K$137)</f>
        <v>-6755.110248967947</v>
      </c>
      <c r="H43" s="14" t="s">
        <v>134</v>
      </c>
      <c r="I43" s="19" t="s">
        <v>25</v>
      </c>
      <c r="J43" s="16">
        <v>0</v>
      </c>
      <c r="U43" s="5"/>
      <c r="V43" s="5"/>
    </row>
    <row r="44" spans="2:22" ht="12" customHeight="1" x14ac:dyDescent="0.2">
      <c r="B44" s="13" t="s">
        <v>37</v>
      </c>
      <c r="D44" s="61" t="s">
        <v>38</v>
      </c>
      <c r="E44" s="61" t="str">
        <f t="shared" si="0"/>
        <v>403GPCAGE</v>
      </c>
      <c r="F44" s="29" t="s">
        <v>116</v>
      </c>
      <c r="G44" s="11">
        <f>SUMIF('14.2.2_R &amp; 14.2.3_R'!$H$12:$H$137,'14.2_R'!E44,'14.2.2_R &amp; 14.2.3_R'!$K$12:$K$137)</f>
        <v>33056.925234044902</v>
      </c>
      <c r="H44" s="14" t="s">
        <v>13</v>
      </c>
      <c r="I44" s="19">
        <v>0</v>
      </c>
      <c r="J44" s="16">
        <f t="shared" ref="J44:J51" si="12">G44*I44</f>
        <v>0</v>
      </c>
      <c r="U44" s="5"/>
      <c r="V44" s="5"/>
    </row>
    <row r="45" spans="2:22" ht="12" customHeight="1" x14ac:dyDescent="0.2">
      <c r="B45" s="63" t="s">
        <v>37</v>
      </c>
      <c r="C45" s="64"/>
      <c r="D45" s="65" t="s">
        <v>38</v>
      </c>
      <c r="E45" s="65" t="str">
        <f t="shared" si="0"/>
        <v>403GPCAGW</v>
      </c>
      <c r="F45" s="66" t="s">
        <v>116</v>
      </c>
      <c r="G45" s="67">
        <f>SUMIF('14.2.2_R &amp; 14.2.3_R'!$H$12:$H$137,'14.2_R'!E45,'14.2.2_R &amp; 14.2.3_R'!$K$12:$K$137)</f>
        <v>157443.19959528529</v>
      </c>
      <c r="H45" s="68" t="s">
        <v>14</v>
      </c>
      <c r="I45" s="69">
        <v>0.22162982918040364</v>
      </c>
      <c r="J45" s="70">
        <f t="shared" si="12"/>
        <v>34894.109431919271</v>
      </c>
      <c r="U45" s="5"/>
      <c r="V45" s="5"/>
    </row>
    <row r="46" spans="2:22" ht="12" customHeight="1" x14ac:dyDescent="0.2">
      <c r="B46" s="63" t="s">
        <v>37</v>
      </c>
      <c r="C46" s="64"/>
      <c r="D46" s="65" t="s">
        <v>38</v>
      </c>
      <c r="E46" s="65" t="str">
        <f t="shared" si="0"/>
        <v>403GPSG</v>
      </c>
      <c r="F46" s="66" t="s">
        <v>116</v>
      </c>
      <c r="G46" s="67">
        <f>SUMIF('14.2.2_R &amp; 14.2.3_R'!$H$12:$H$137,'14.2_R'!E46,'14.2.2_R &amp; 14.2.3_R'!$K$12:$K$137)</f>
        <v>-103198.93236795347</v>
      </c>
      <c r="H46" s="68" t="s">
        <v>15</v>
      </c>
      <c r="I46" s="69">
        <v>7.9787774498314715E-2</v>
      </c>
      <c r="J46" s="70">
        <f t="shared" si="12"/>
        <v>-8234.0131442411039</v>
      </c>
      <c r="K46" s="61"/>
      <c r="U46" s="5"/>
      <c r="V46" s="5"/>
    </row>
    <row r="47" spans="2:22" ht="12" customHeight="1" x14ac:dyDescent="0.2">
      <c r="B47" s="63" t="s">
        <v>40</v>
      </c>
      <c r="C47" s="64"/>
      <c r="D47" s="65" t="s">
        <v>38</v>
      </c>
      <c r="E47" s="65" t="str">
        <f t="shared" si="0"/>
        <v>403GPSO</v>
      </c>
      <c r="F47" s="66" t="s">
        <v>116</v>
      </c>
      <c r="G47" s="67">
        <f>SUMIF('14.2.2_R &amp; 14.2.3_R'!$H$12:$H$137,'14.2_R'!E47,'14.2.2_R &amp; 14.2.3_R'!$K$12:$K$137)</f>
        <v>699542.79483813792</v>
      </c>
      <c r="H47" s="68" t="s">
        <v>41</v>
      </c>
      <c r="I47" s="69">
        <v>7.0845810240555085E-2</v>
      </c>
      <c r="J47" s="70">
        <f t="shared" si="12"/>
        <v>49559.676098250275</v>
      </c>
      <c r="K47" s="61"/>
      <c r="U47" s="5"/>
      <c r="V47" s="5"/>
    </row>
    <row r="48" spans="2:22" ht="12" customHeight="1" x14ac:dyDescent="0.2">
      <c r="B48" s="13" t="s">
        <v>37</v>
      </c>
      <c r="D48" s="61" t="s">
        <v>38</v>
      </c>
      <c r="E48" s="61" t="str">
        <f>D48&amp;H48</f>
        <v>403GPJBG</v>
      </c>
      <c r="F48" s="29" t="s">
        <v>116</v>
      </c>
      <c r="G48" s="11">
        <f>SUMIF('14.2.2_R &amp; 14.2.3_R'!$H$12:$H$137,'14.2_R'!E48,'14.2.2_R &amp; 14.2.3_R'!$K$12:$K$137)</f>
        <v>-24319.973957218579</v>
      </c>
      <c r="H48" s="14" t="s">
        <v>17</v>
      </c>
      <c r="I48" s="19">
        <v>0.22162982918040364</v>
      </c>
      <c r="J48" s="16">
        <f t="shared" si="12"/>
        <v>-5390.0316738102183</v>
      </c>
      <c r="K48" s="61"/>
      <c r="U48" s="5"/>
      <c r="V48" s="5"/>
    </row>
    <row r="49" spans="1:22" ht="12" customHeight="1" x14ac:dyDescent="0.2">
      <c r="B49" s="13" t="s">
        <v>37</v>
      </c>
      <c r="D49" s="61" t="s">
        <v>38</v>
      </c>
      <c r="E49" s="61" t="str">
        <f t="shared" ref="E49" si="13">D49&amp;H49</f>
        <v>403GPJBE</v>
      </c>
      <c r="F49" s="29" t="s">
        <v>116</v>
      </c>
      <c r="G49" s="11">
        <f>SUMIF('14.2.2_R &amp; 14.2.3_R'!$H$12:$H$137,'14.2_R'!E49,'14.2.2_R &amp; 14.2.3_R'!$K$12:$K$137)</f>
        <v>0</v>
      </c>
      <c r="H49" s="14" t="s">
        <v>42</v>
      </c>
      <c r="I49" s="19">
        <v>0</v>
      </c>
      <c r="J49" s="16">
        <f t="shared" si="12"/>
        <v>0</v>
      </c>
      <c r="K49" s="61"/>
      <c r="U49" s="5"/>
      <c r="V49" s="5"/>
    </row>
    <row r="50" spans="1:22" ht="12" customHeight="1" x14ac:dyDescent="0.2">
      <c r="B50" s="13" t="s">
        <v>37</v>
      </c>
      <c r="D50" s="61" t="s">
        <v>38</v>
      </c>
      <c r="E50" s="61" t="str">
        <f>D50&amp;H50</f>
        <v>403GPCN</v>
      </c>
      <c r="F50" s="29" t="s">
        <v>116</v>
      </c>
      <c r="G50" s="11">
        <f>SUMIF('14.2.2_R &amp; 14.2.3_R'!$H$12:$H$137,'14.2_R'!E50,'14.2.2_R &amp; 14.2.3_R'!$K$12:$K$137)</f>
        <v>-68412.123555844766</v>
      </c>
      <c r="H50" s="14" t="s">
        <v>43</v>
      </c>
      <c r="I50" s="19">
        <v>6.742981175467383E-2</v>
      </c>
      <c r="J50" s="16">
        <f t="shared" si="12"/>
        <v>-4613.0166131080996</v>
      </c>
      <c r="K50" s="61"/>
      <c r="U50" s="5"/>
      <c r="V50" s="5"/>
    </row>
    <row r="51" spans="1:22" ht="12" customHeight="1" x14ac:dyDescent="0.2">
      <c r="B51" s="13" t="s">
        <v>37</v>
      </c>
      <c r="D51" s="61" t="s">
        <v>38</v>
      </c>
      <c r="E51" s="61" t="str">
        <f>D51&amp;H51</f>
        <v>403GPCAEE</v>
      </c>
      <c r="F51" s="29" t="s">
        <v>116</v>
      </c>
      <c r="G51" s="11">
        <f>SUMIF('14.2.2_R &amp; 14.2.3_R'!$H$12:$H$137,'14.2_R'!E51,'14.2.2_R &amp; 14.2.3_R'!$K$12:$K$137)</f>
        <v>-4977.6708318214951</v>
      </c>
      <c r="H51" s="14" t="s">
        <v>44</v>
      </c>
      <c r="I51" s="19">
        <v>0</v>
      </c>
      <c r="J51" s="16">
        <f t="shared" si="12"/>
        <v>0</v>
      </c>
      <c r="K51" s="61"/>
      <c r="U51" s="5"/>
      <c r="V51" s="5"/>
    </row>
    <row r="52" spans="1:22" ht="12" customHeight="1" x14ac:dyDescent="0.2">
      <c r="B52" s="7" t="s">
        <v>45</v>
      </c>
      <c r="D52" s="61"/>
      <c r="E52" s="61"/>
      <c r="F52" s="61"/>
      <c r="G52" s="22">
        <f>SUM(G9:G51)</f>
        <v>30613586.470992401</v>
      </c>
      <c r="H52" s="61"/>
      <c r="I52" s="15"/>
      <c r="J52" s="22">
        <f>SUM(J9:J51)</f>
        <v>1381110.2062924115</v>
      </c>
      <c r="K52" s="61" t="s">
        <v>117</v>
      </c>
      <c r="L52" s="23"/>
      <c r="M52" s="23"/>
      <c r="N52" s="23"/>
      <c r="U52" s="5"/>
      <c r="V52" s="5"/>
    </row>
    <row r="53" spans="1:22" ht="12" customHeight="1" x14ac:dyDescent="0.2">
      <c r="I53" s="15"/>
      <c r="J53" s="16"/>
      <c r="K53" s="61" t="s">
        <v>46</v>
      </c>
    </row>
    <row r="54" spans="1:22" ht="12" customHeight="1" x14ac:dyDescent="0.2">
      <c r="D54" s="61"/>
      <c r="E54" s="61"/>
      <c r="F54" s="61"/>
      <c r="G54" s="61"/>
      <c r="H54" s="61"/>
      <c r="I54" s="61"/>
      <c r="J54" s="61"/>
      <c r="K54" s="61"/>
    </row>
    <row r="55" spans="1:22" ht="12" customHeight="1" thickBot="1" x14ac:dyDescent="0.25">
      <c r="B55" s="6" t="s">
        <v>47</v>
      </c>
      <c r="D55" s="61"/>
      <c r="E55" s="61"/>
      <c r="F55" s="61"/>
      <c r="G55" s="61"/>
      <c r="H55" s="61"/>
      <c r="I55" s="61"/>
      <c r="J55" s="61"/>
      <c r="K55" s="61"/>
    </row>
    <row r="56" spans="1:22" ht="12" customHeight="1" x14ac:dyDescent="0.2">
      <c r="A56" s="24"/>
      <c r="B56" s="73" t="s">
        <v>136</v>
      </c>
      <c r="C56" s="74"/>
      <c r="D56" s="74"/>
      <c r="E56" s="74"/>
      <c r="F56" s="74"/>
      <c r="G56" s="74"/>
      <c r="H56" s="74"/>
      <c r="I56" s="74"/>
      <c r="J56" s="74"/>
      <c r="K56" s="75"/>
    </row>
    <row r="57" spans="1:22" ht="12" customHeight="1" x14ac:dyDescent="0.2">
      <c r="A57" s="25"/>
      <c r="B57" s="76"/>
      <c r="C57" s="76"/>
      <c r="D57" s="76"/>
      <c r="E57" s="76"/>
      <c r="F57" s="76"/>
      <c r="G57" s="76"/>
      <c r="H57" s="76"/>
      <c r="I57" s="76"/>
      <c r="J57" s="76"/>
      <c r="K57" s="77"/>
    </row>
    <row r="58" spans="1:22" ht="12" customHeight="1" x14ac:dyDescent="0.2">
      <c r="A58" s="25"/>
      <c r="B58" s="76"/>
      <c r="C58" s="76"/>
      <c r="D58" s="76"/>
      <c r="E58" s="76"/>
      <c r="F58" s="76"/>
      <c r="G58" s="76"/>
      <c r="H58" s="76"/>
      <c r="I58" s="76"/>
      <c r="J58" s="76"/>
      <c r="K58" s="77"/>
    </row>
    <row r="59" spans="1:22" ht="12" customHeight="1" x14ac:dyDescent="0.2">
      <c r="A59" s="25"/>
      <c r="B59" s="76"/>
      <c r="C59" s="76"/>
      <c r="D59" s="76"/>
      <c r="E59" s="76"/>
      <c r="F59" s="76"/>
      <c r="G59" s="76"/>
      <c r="H59" s="76"/>
      <c r="I59" s="76"/>
      <c r="J59" s="76"/>
      <c r="K59" s="77"/>
    </row>
    <row r="60" spans="1:22" ht="12" customHeight="1" x14ac:dyDescent="0.2">
      <c r="A60" s="25"/>
      <c r="B60" s="76"/>
      <c r="C60" s="76"/>
      <c r="D60" s="76"/>
      <c r="E60" s="76"/>
      <c r="F60" s="76"/>
      <c r="G60" s="76"/>
      <c r="H60" s="76"/>
      <c r="I60" s="76"/>
      <c r="J60" s="76"/>
      <c r="K60" s="77"/>
    </row>
    <row r="61" spans="1:22" ht="12" customHeight="1" x14ac:dyDescent="0.2">
      <c r="A61" s="25"/>
      <c r="B61" s="76"/>
      <c r="C61" s="76"/>
      <c r="D61" s="76"/>
      <c r="E61" s="76"/>
      <c r="F61" s="76"/>
      <c r="G61" s="76"/>
      <c r="H61" s="76"/>
      <c r="I61" s="76"/>
      <c r="J61" s="76"/>
      <c r="K61" s="77"/>
    </row>
    <row r="62" spans="1:22" ht="12" customHeight="1" x14ac:dyDescent="0.2">
      <c r="A62" s="25"/>
      <c r="B62" s="76"/>
      <c r="C62" s="76"/>
      <c r="D62" s="76"/>
      <c r="E62" s="76"/>
      <c r="F62" s="76"/>
      <c r="G62" s="76"/>
      <c r="H62" s="76"/>
      <c r="I62" s="76"/>
      <c r="J62" s="76"/>
      <c r="K62" s="77"/>
    </row>
    <row r="63" spans="1:22" ht="12" customHeight="1" x14ac:dyDescent="0.2">
      <c r="A63" s="25"/>
      <c r="B63" s="76"/>
      <c r="C63" s="76"/>
      <c r="D63" s="76"/>
      <c r="E63" s="76"/>
      <c r="F63" s="76"/>
      <c r="G63" s="76"/>
      <c r="H63" s="76"/>
      <c r="I63" s="76"/>
      <c r="J63" s="76"/>
      <c r="K63" s="77"/>
    </row>
    <row r="64" spans="1:22" ht="12" customHeight="1" thickBot="1" x14ac:dyDescent="0.25">
      <c r="A64" s="27"/>
      <c r="B64" s="78"/>
      <c r="C64" s="78"/>
      <c r="D64" s="78"/>
      <c r="E64" s="78"/>
      <c r="F64" s="78"/>
      <c r="G64" s="78"/>
      <c r="H64" s="78"/>
      <c r="I64" s="78"/>
      <c r="J64" s="78"/>
      <c r="K64" s="79"/>
    </row>
    <row r="65" spans="4:11" ht="12" customHeight="1" x14ac:dyDescent="0.2">
      <c r="D65" s="61"/>
      <c r="E65" s="61"/>
      <c r="F65" s="61"/>
      <c r="G65" s="61"/>
      <c r="H65" s="61"/>
      <c r="I65" s="61"/>
      <c r="J65" s="61"/>
      <c r="K65" s="61"/>
    </row>
    <row r="66" spans="4:11" ht="12" customHeight="1" x14ac:dyDescent="0.2">
      <c r="D66" s="61"/>
      <c r="E66" s="61"/>
      <c r="F66" s="61"/>
      <c r="G66" s="61"/>
      <c r="H66" s="61"/>
      <c r="I66" s="61"/>
      <c r="J66" s="61"/>
      <c r="K66" s="61"/>
    </row>
    <row r="67" spans="4:11" ht="12" customHeight="1" x14ac:dyDescent="0.2"/>
    <row r="69" spans="4:11" x14ac:dyDescent="0.2">
      <c r="D69" s="9"/>
      <c r="E69" s="9"/>
      <c r="H69" s="9"/>
    </row>
    <row r="70" spans="4:11" x14ac:dyDescent="0.2">
      <c r="D70" s="28"/>
      <c r="E70" s="28"/>
    </row>
    <row r="71" spans="4:11" x14ac:dyDescent="0.2">
      <c r="D71" s="28"/>
      <c r="E71" s="28"/>
    </row>
    <row r="72" spans="4:11" x14ac:dyDescent="0.2">
      <c r="D72" s="28"/>
      <c r="E72" s="28"/>
    </row>
    <row r="73" spans="4:11" x14ac:dyDescent="0.2">
      <c r="D73" s="28"/>
      <c r="E73" s="28"/>
    </row>
    <row r="74" spans="4:11" x14ac:dyDescent="0.2">
      <c r="D74" s="28"/>
      <c r="E74" s="28"/>
    </row>
    <row r="75" spans="4:11" x14ac:dyDescent="0.2">
      <c r="D75" s="28"/>
      <c r="E75" s="28"/>
    </row>
    <row r="76" spans="4:11" x14ac:dyDescent="0.2">
      <c r="D76" s="28"/>
      <c r="E76" s="28"/>
    </row>
    <row r="77" spans="4:11" x14ac:dyDescent="0.2">
      <c r="D77" s="28"/>
      <c r="E77" s="28"/>
    </row>
    <row r="78" spans="4:11" x14ac:dyDescent="0.2">
      <c r="D78" s="28"/>
      <c r="E78" s="28"/>
    </row>
    <row r="79" spans="4:11" x14ac:dyDescent="0.2">
      <c r="D79" s="28"/>
      <c r="E79" s="28"/>
    </row>
    <row r="80" spans="4:11" x14ac:dyDescent="0.2">
      <c r="D80" s="28"/>
      <c r="E80" s="28"/>
    </row>
    <row r="81" spans="4:5" x14ac:dyDescent="0.2">
      <c r="D81" s="28"/>
      <c r="E81" s="28"/>
    </row>
    <row r="82" spans="4:5" x14ac:dyDescent="0.2">
      <c r="D82" s="28"/>
      <c r="E82" s="28"/>
    </row>
    <row r="83" spans="4:5" x14ac:dyDescent="0.2">
      <c r="D83" s="28"/>
      <c r="E83" s="28"/>
    </row>
    <row r="84" spans="4:5" x14ac:dyDescent="0.2">
      <c r="D84" s="28"/>
      <c r="E84" s="28"/>
    </row>
    <row r="85" spans="4:5" x14ac:dyDescent="0.2">
      <c r="D85" s="28"/>
      <c r="E85" s="28"/>
    </row>
    <row r="86" spans="4:5" x14ac:dyDescent="0.2">
      <c r="D86" s="28"/>
      <c r="E86" s="28"/>
    </row>
    <row r="87" spans="4:5" x14ac:dyDescent="0.2">
      <c r="D87" s="28"/>
      <c r="E87" s="28"/>
    </row>
    <row r="88" spans="4:5" x14ac:dyDescent="0.2">
      <c r="D88" s="28"/>
      <c r="E88" s="28"/>
    </row>
    <row r="89" spans="4:5" x14ac:dyDescent="0.2">
      <c r="D89" s="28"/>
      <c r="E89" s="28"/>
    </row>
    <row r="90" spans="4:5" x14ac:dyDescent="0.2">
      <c r="D90" s="28"/>
      <c r="E90" s="28"/>
    </row>
    <row r="91" spans="4:5" x14ac:dyDescent="0.2">
      <c r="D91" s="28"/>
      <c r="E91" s="28"/>
    </row>
    <row r="92" spans="4:5" x14ac:dyDescent="0.2">
      <c r="D92" s="28"/>
      <c r="E92" s="28"/>
    </row>
    <row r="93" spans="4:5" x14ac:dyDescent="0.2">
      <c r="D93" s="28"/>
      <c r="E93" s="28"/>
    </row>
    <row r="94" spans="4:5" x14ac:dyDescent="0.2">
      <c r="D94" s="28"/>
      <c r="E94" s="28"/>
    </row>
    <row r="95" spans="4:5" x14ac:dyDescent="0.2">
      <c r="D95" s="28"/>
      <c r="E95" s="28"/>
    </row>
    <row r="96" spans="4:5" x14ac:dyDescent="0.2">
      <c r="D96" s="28"/>
      <c r="E96" s="28"/>
    </row>
    <row r="97" spans="4:5" x14ac:dyDescent="0.2">
      <c r="D97" s="28"/>
      <c r="E97" s="28"/>
    </row>
    <row r="98" spans="4:5" x14ac:dyDescent="0.2">
      <c r="D98" s="28"/>
      <c r="E98" s="28"/>
    </row>
    <row r="99" spans="4:5" x14ac:dyDescent="0.2">
      <c r="D99" s="28"/>
      <c r="E99" s="28"/>
    </row>
    <row r="100" spans="4:5" x14ac:dyDescent="0.2">
      <c r="D100" s="28"/>
      <c r="E100" s="28"/>
    </row>
    <row r="101" spans="4:5" x14ac:dyDescent="0.2">
      <c r="D101" s="28"/>
      <c r="E101" s="28"/>
    </row>
    <row r="102" spans="4:5" x14ac:dyDescent="0.2">
      <c r="D102" s="28"/>
      <c r="E102" s="28"/>
    </row>
    <row r="103" spans="4:5" x14ac:dyDescent="0.2">
      <c r="D103" s="28"/>
      <c r="E103" s="28"/>
    </row>
    <row r="104" spans="4:5" x14ac:dyDescent="0.2">
      <c r="D104" s="28"/>
      <c r="E104" s="28"/>
    </row>
    <row r="105" spans="4:5" x14ac:dyDescent="0.2">
      <c r="D105" s="28"/>
      <c r="E105" s="28"/>
    </row>
    <row r="106" spans="4:5" x14ac:dyDescent="0.2">
      <c r="D106" s="28"/>
      <c r="E106" s="28"/>
    </row>
    <row r="107" spans="4:5" x14ac:dyDescent="0.2">
      <c r="D107" s="28"/>
      <c r="E107" s="28"/>
    </row>
    <row r="108" spans="4:5" x14ac:dyDescent="0.2">
      <c r="D108" s="28"/>
      <c r="E108" s="28"/>
    </row>
    <row r="109" spans="4:5" x14ac:dyDescent="0.2">
      <c r="D109" s="28"/>
      <c r="E109" s="28"/>
    </row>
    <row r="110" spans="4:5" x14ac:dyDescent="0.2">
      <c r="D110" s="28"/>
      <c r="E110" s="28"/>
    </row>
    <row r="111" spans="4:5" x14ac:dyDescent="0.2">
      <c r="D111" s="28"/>
      <c r="E111" s="28"/>
    </row>
    <row r="112" spans="4:5" x14ac:dyDescent="0.2">
      <c r="D112" s="28"/>
      <c r="E112" s="28"/>
    </row>
    <row r="113" spans="4:5" x14ac:dyDescent="0.2">
      <c r="D113" s="28"/>
      <c r="E113" s="28"/>
    </row>
    <row r="114" spans="4:5" x14ac:dyDescent="0.2">
      <c r="D114" s="28"/>
      <c r="E114" s="28"/>
    </row>
    <row r="115" spans="4:5" x14ac:dyDescent="0.2">
      <c r="D115" s="28"/>
      <c r="E115" s="28"/>
    </row>
    <row r="116" spans="4:5" x14ac:dyDescent="0.2">
      <c r="D116" s="28"/>
      <c r="E116" s="28"/>
    </row>
    <row r="117" spans="4:5" x14ac:dyDescent="0.2">
      <c r="D117" s="28"/>
      <c r="E117" s="28"/>
    </row>
    <row r="118" spans="4:5" x14ac:dyDescent="0.2">
      <c r="D118" s="28"/>
      <c r="E118" s="28"/>
    </row>
    <row r="119" spans="4:5" x14ac:dyDescent="0.2">
      <c r="D119" s="28"/>
      <c r="E119" s="28"/>
    </row>
    <row r="120" spans="4:5" x14ac:dyDescent="0.2">
      <c r="D120" s="28"/>
      <c r="E120" s="28"/>
    </row>
    <row r="121" spans="4:5" x14ac:dyDescent="0.2">
      <c r="D121" s="28"/>
      <c r="E121" s="28"/>
    </row>
    <row r="122" spans="4:5" x14ac:dyDescent="0.2">
      <c r="D122" s="28"/>
      <c r="E122" s="28"/>
    </row>
    <row r="123" spans="4:5" x14ac:dyDescent="0.2">
      <c r="D123" s="28"/>
      <c r="E123" s="28"/>
    </row>
    <row r="124" spans="4:5" x14ac:dyDescent="0.2">
      <c r="D124" s="28"/>
      <c r="E124" s="28"/>
    </row>
    <row r="125" spans="4:5" x14ac:dyDescent="0.2">
      <c r="D125" s="28"/>
      <c r="E125" s="28"/>
    </row>
    <row r="126" spans="4:5" x14ac:dyDescent="0.2">
      <c r="D126" s="28"/>
      <c r="E126" s="28"/>
    </row>
    <row r="127" spans="4:5" x14ac:dyDescent="0.2">
      <c r="D127" s="28"/>
      <c r="E127" s="28"/>
    </row>
    <row r="128" spans="4:5" x14ac:dyDescent="0.2">
      <c r="D128" s="28"/>
      <c r="E128" s="28"/>
    </row>
    <row r="129" spans="4:5" x14ac:dyDescent="0.2">
      <c r="D129" s="28"/>
      <c r="E129" s="28"/>
    </row>
    <row r="130" spans="4:5" x14ac:dyDescent="0.2">
      <c r="D130" s="28"/>
      <c r="E130" s="28"/>
    </row>
    <row r="131" spans="4:5" x14ac:dyDescent="0.2">
      <c r="D131" s="28"/>
      <c r="E131" s="28"/>
    </row>
    <row r="132" spans="4:5" x14ac:dyDescent="0.2">
      <c r="D132" s="28"/>
      <c r="E132" s="28"/>
    </row>
    <row r="133" spans="4:5" x14ac:dyDescent="0.2">
      <c r="D133" s="28"/>
      <c r="E133" s="28"/>
    </row>
    <row r="134" spans="4:5" x14ac:dyDescent="0.2">
      <c r="D134" s="28"/>
      <c r="E134" s="28"/>
    </row>
    <row r="135" spans="4:5" x14ac:dyDescent="0.2">
      <c r="D135" s="28"/>
      <c r="E135" s="28"/>
    </row>
    <row r="136" spans="4:5" x14ac:dyDescent="0.2">
      <c r="D136" s="28"/>
      <c r="E136" s="28"/>
    </row>
    <row r="137" spans="4:5" x14ac:dyDescent="0.2">
      <c r="D137" s="28"/>
      <c r="E137" s="28"/>
    </row>
    <row r="138" spans="4:5" x14ac:dyDescent="0.2">
      <c r="D138" s="28"/>
      <c r="E138" s="28"/>
    </row>
    <row r="139" spans="4:5" x14ac:dyDescent="0.2">
      <c r="D139" s="28"/>
      <c r="E139" s="28"/>
    </row>
    <row r="140" spans="4:5" x14ac:dyDescent="0.2">
      <c r="D140" s="28"/>
      <c r="E140" s="28"/>
    </row>
    <row r="141" spans="4:5" x14ac:dyDescent="0.2">
      <c r="D141" s="28"/>
      <c r="E141" s="28"/>
    </row>
    <row r="142" spans="4:5" x14ac:dyDescent="0.2">
      <c r="D142" s="28"/>
      <c r="E142" s="28"/>
    </row>
    <row r="143" spans="4:5" x14ac:dyDescent="0.2">
      <c r="D143" s="28"/>
      <c r="E143" s="28"/>
    </row>
    <row r="144" spans="4:5" x14ac:dyDescent="0.2">
      <c r="D144" s="28"/>
      <c r="E144" s="28"/>
    </row>
    <row r="145" spans="4:5" x14ac:dyDescent="0.2">
      <c r="D145" s="28"/>
      <c r="E145" s="28"/>
    </row>
    <row r="146" spans="4:5" x14ac:dyDescent="0.2">
      <c r="D146" s="28"/>
      <c r="E146" s="28"/>
    </row>
    <row r="147" spans="4:5" x14ac:dyDescent="0.2">
      <c r="D147" s="28"/>
      <c r="E147" s="28"/>
    </row>
    <row r="148" spans="4:5" x14ac:dyDescent="0.2">
      <c r="D148" s="28"/>
      <c r="E148" s="28"/>
    </row>
    <row r="149" spans="4:5" x14ac:dyDescent="0.2">
      <c r="D149" s="28"/>
      <c r="E149" s="28"/>
    </row>
    <row r="150" spans="4:5" x14ac:dyDescent="0.2">
      <c r="D150" s="28"/>
      <c r="E150" s="28"/>
    </row>
    <row r="151" spans="4:5" x14ac:dyDescent="0.2">
      <c r="D151" s="28"/>
      <c r="E151" s="28"/>
    </row>
    <row r="152" spans="4:5" x14ac:dyDescent="0.2">
      <c r="D152" s="28"/>
      <c r="E152" s="28"/>
    </row>
    <row r="153" spans="4:5" x14ac:dyDescent="0.2">
      <c r="D153" s="28"/>
      <c r="E153" s="28"/>
    </row>
    <row r="154" spans="4:5" x14ac:dyDescent="0.2">
      <c r="D154" s="28"/>
      <c r="E154" s="28"/>
    </row>
    <row r="155" spans="4:5" x14ac:dyDescent="0.2">
      <c r="D155" s="28"/>
      <c r="E155" s="28"/>
    </row>
    <row r="156" spans="4:5" x14ac:dyDescent="0.2">
      <c r="D156" s="28"/>
      <c r="E156" s="28"/>
    </row>
    <row r="157" spans="4:5" x14ac:dyDescent="0.2">
      <c r="D157" s="28"/>
      <c r="E157" s="28"/>
    </row>
    <row r="158" spans="4:5" x14ac:dyDescent="0.2">
      <c r="D158" s="28"/>
      <c r="E158" s="28"/>
    </row>
    <row r="159" spans="4:5" x14ac:dyDescent="0.2">
      <c r="D159" s="28"/>
      <c r="E159" s="28"/>
    </row>
    <row r="160" spans="4:5" x14ac:dyDescent="0.2">
      <c r="D160" s="28"/>
      <c r="E160" s="28"/>
    </row>
    <row r="161" spans="4:5" x14ac:dyDescent="0.2">
      <c r="D161" s="28"/>
      <c r="E161" s="28"/>
    </row>
    <row r="162" spans="4:5" x14ac:dyDescent="0.2">
      <c r="D162" s="28"/>
      <c r="E162" s="28"/>
    </row>
    <row r="163" spans="4:5" x14ac:dyDescent="0.2">
      <c r="D163" s="28"/>
      <c r="E163" s="28"/>
    </row>
    <row r="164" spans="4:5" x14ac:dyDescent="0.2">
      <c r="D164" s="28"/>
      <c r="E164" s="28"/>
    </row>
    <row r="165" spans="4:5" x14ac:dyDescent="0.2">
      <c r="D165" s="28"/>
      <c r="E165" s="28"/>
    </row>
    <row r="166" spans="4:5" x14ac:dyDescent="0.2">
      <c r="D166" s="28"/>
      <c r="E166" s="28"/>
    </row>
    <row r="167" spans="4:5" x14ac:dyDescent="0.2">
      <c r="D167" s="28"/>
      <c r="E167" s="28"/>
    </row>
    <row r="168" spans="4:5" x14ac:dyDescent="0.2">
      <c r="D168" s="28"/>
      <c r="E168" s="28"/>
    </row>
    <row r="169" spans="4:5" x14ac:dyDescent="0.2">
      <c r="D169" s="28"/>
      <c r="E169" s="28"/>
    </row>
    <row r="170" spans="4:5" x14ac:dyDescent="0.2">
      <c r="D170" s="28"/>
      <c r="E170" s="28"/>
    </row>
    <row r="171" spans="4:5" x14ac:dyDescent="0.2">
      <c r="D171" s="28"/>
      <c r="E171" s="28"/>
    </row>
    <row r="172" spans="4:5" x14ac:dyDescent="0.2">
      <c r="D172" s="28"/>
      <c r="E172" s="28"/>
    </row>
    <row r="173" spans="4:5" x14ac:dyDescent="0.2">
      <c r="D173" s="28"/>
      <c r="E173" s="28"/>
    </row>
    <row r="174" spans="4:5" x14ac:dyDescent="0.2">
      <c r="D174" s="28"/>
      <c r="E174" s="28"/>
    </row>
    <row r="175" spans="4:5" x14ac:dyDescent="0.2">
      <c r="D175" s="28"/>
      <c r="E175" s="28"/>
    </row>
    <row r="176" spans="4:5" x14ac:dyDescent="0.2">
      <c r="D176" s="28"/>
      <c r="E176" s="28"/>
    </row>
    <row r="177" spans="4:5" x14ac:dyDescent="0.2">
      <c r="D177" s="28"/>
      <c r="E177" s="28"/>
    </row>
    <row r="178" spans="4:5" x14ac:dyDescent="0.2">
      <c r="D178" s="28"/>
      <c r="E178" s="28"/>
    </row>
    <row r="179" spans="4:5" x14ac:dyDescent="0.2">
      <c r="D179" s="28"/>
      <c r="E179" s="28"/>
    </row>
    <row r="180" spans="4:5" x14ac:dyDescent="0.2">
      <c r="D180" s="28"/>
      <c r="E180" s="28"/>
    </row>
    <row r="181" spans="4:5" x14ac:dyDescent="0.2">
      <c r="D181" s="28"/>
      <c r="E181" s="28"/>
    </row>
    <row r="182" spans="4:5" x14ac:dyDescent="0.2">
      <c r="D182" s="28"/>
      <c r="E182" s="28"/>
    </row>
    <row r="183" spans="4:5" x14ac:dyDescent="0.2">
      <c r="D183" s="28"/>
      <c r="E183" s="28"/>
    </row>
    <row r="184" spans="4:5" x14ac:dyDescent="0.2">
      <c r="D184" s="28"/>
      <c r="E184" s="28"/>
    </row>
    <row r="185" spans="4:5" x14ac:dyDescent="0.2">
      <c r="D185" s="28"/>
      <c r="E185" s="28"/>
    </row>
    <row r="186" spans="4:5" x14ac:dyDescent="0.2">
      <c r="D186" s="28"/>
      <c r="E186" s="28"/>
    </row>
    <row r="187" spans="4:5" x14ac:dyDescent="0.2">
      <c r="D187" s="28"/>
      <c r="E187" s="28"/>
    </row>
    <row r="188" spans="4:5" x14ac:dyDescent="0.2">
      <c r="D188" s="28"/>
      <c r="E188" s="28"/>
    </row>
    <row r="189" spans="4:5" x14ac:dyDescent="0.2">
      <c r="D189" s="28"/>
      <c r="E189" s="28"/>
    </row>
    <row r="190" spans="4:5" x14ac:dyDescent="0.2">
      <c r="D190" s="28"/>
      <c r="E190" s="28"/>
    </row>
    <row r="191" spans="4:5" x14ac:dyDescent="0.2">
      <c r="D191" s="28"/>
      <c r="E191" s="28"/>
    </row>
    <row r="192" spans="4:5" x14ac:dyDescent="0.2">
      <c r="D192" s="28"/>
      <c r="E192" s="28"/>
    </row>
    <row r="193" spans="4:5" x14ac:dyDescent="0.2">
      <c r="D193" s="28"/>
      <c r="E193" s="28"/>
    </row>
    <row r="194" spans="4:5" x14ac:dyDescent="0.2">
      <c r="D194" s="28"/>
      <c r="E194" s="28"/>
    </row>
    <row r="195" spans="4:5" x14ac:dyDescent="0.2">
      <c r="D195" s="28"/>
      <c r="E195" s="28"/>
    </row>
    <row r="196" spans="4:5" x14ac:dyDescent="0.2">
      <c r="D196" s="28"/>
      <c r="E196" s="28"/>
    </row>
    <row r="197" spans="4:5" x14ac:dyDescent="0.2">
      <c r="D197" s="28"/>
      <c r="E197" s="28"/>
    </row>
    <row r="198" spans="4:5" x14ac:dyDescent="0.2">
      <c r="D198" s="28"/>
      <c r="E198" s="28"/>
    </row>
    <row r="199" spans="4:5" x14ac:dyDescent="0.2">
      <c r="D199" s="28"/>
      <c r="E199" s="28"/>
    </row>
    <row r="200" spans="4:5" x14ac:dyDescent="0.2">
      <c r="D200" s="28"/>
      <c r="E200" s="28"/>
    </row>
    <row r="201" spans="4:5" x14ac:dyDescent="0.2">
      <c r="D201" s="28"/>
      <c r="E201" s="28"/>
    </row>
    <row r="202" spans="4:5" x14ac:dyDescent="0.2">
      <c r="D202" s="28"/>
      <c r="E202" s="28"/>
    </row>
    <row r="203" spans="4:5" x14ac:dyDescent="0.2">
      <c r="D203" s="28"/>
      <c r="E203" s="28"/>
    </row>
    <row r="204" spans="4:5" x14ac:dyDescent="0.2">
      <c r="D204" s="28"/>
      <c r="E204" s="28"/>
    </row>
    <row r="205" spans="4:5" x14ac:dyDescent="0.2">
      <c r="D205" s="28"/>
      <c r="E205" s="28"/>
    </row>
    <row r="206" spans="4:5" x14ac:dyDescent="0.2">
      <c r="D206" s="28"/>
      <c r="E206" s="28"/>
    </row>
    <row r="207" spans="4:5" x14ac:dyDescent="0.2">
      <c r="D207" s="28"/>
      <c r="E207" s="28"/>
    </row>
    <row r="208" spans="4:5" x14ac:dyDescent="0.2">
      <c r="D208" s="28"/>
      <c r="E208" s="28"/>
    </row>
    <row r="209" spans="4:5" x14ac:dyDescent="0.2">
      <c r="D209" s="28"/>
      <c r="E209" s="28"/>
    </row>
    <row r="210" spans="4:5" x14ac:dyDescent="0.2">
      <c r="D210" s="28"/>
      <c r="E210" s="28"/>
    </row>
    <row r="211" spans="4:5" x14ac:dyDescent="0.2">
      <c r="D211" s="28"/>
      <c r="E211" s="28"/>
    </row>
    <row r="212" spans="4:5" x14ac:dyDescent="0.2">
      <c r="D212" s="28"/>
      <c r="E212" s="28"/>
    </row>
    <row r="213" spans="4:5" x14ac:dyDescent="0.2">
      <c r="D213" s="28"/>
      <c r="E213" s="28"/>
    </row>
    <row r="214" spans="4:5" x14ac:dyDescent="0.2">
      <c r="D214" s="28"/>
      <c r="E214" s="28"/>
    </row>
    <row r="215" spans="4:5" x14ac:dyDescent="0.2">
      <c r="D215" s="28"/>
      <c r="E215" s="28"/>
    </row>
    <row r="216" spans="4:5" x14ac:dyDescent="0.2">
      <c r="D216" s="28"/>
      <c r="E216" s="28"/>
    </row>
    <row r="217" spans="4:5" x14ac:dyDescent="0.2">
      <c r="D217" s="28"/>
      <c r="E217" s="28"/>
    </row>
    <row r="218" spans="4:5" x14ac:dyDescent="0.2">
      <c r="D218" s="28"/>
      <c r="E218" s="28"/>
    </row>
    <row r="219" spans="4:5" x14ac:dyDescent="0.2">
      <c r="D219" s="28"/>
      <c r="E219" s="28"/>
    </row>
    <row r="220" spans="4:5" x14ac:dyDescent="0.2">
      <c r="D220" s="28"/>
      <c r="E220" s="28"/>
    </row>
    <row r="221" spans="4:5" x14ac:dyDescent="0.2">
      <c r="D221" s="28"/>
      <c r="E221" s="28"/>
    </row>
    <row r="222" spans="4:5" x14ac:dyDescent="0.2">
      <c r="D222" s="28"/>
      <c r="E222" s="28"/>
    </row>
    <row r="223" spans="4:5" x14ac:dyDescent="0.2">
      <c r="D223" s="28"/>
      <c r="E223" s="28"/>
    </row>
    <row r="224" spans="4:5" x14ac:dyDescent="0.2">
      <c r="D224" s="28"/>
      <c r="E224" s="28"/>
    </row>
    <row r="225" spans="4:5" x14ac:dyDescent="0.2">
      <c r="D225" s="28"/>
      <c r="E225" s="28"/>
    </row>
    <row r="226" spans="4:5" x14ac:dyDescent="0.2">
      <c r="D226" s="28"/>
      <c r="E226" s="28"/>
    </row>
    <row r="227" spans="4:5" x14ac:dyDescent="0.2">
      <c r="D227" s="28"/>
      <c r="E227" s="28"/>
    </row>
    <row r="228" spans="4:5" x14ac:dyDescent="0.2">
      <c r="D228" s="28"/>
      <c r="E228" s="28"/>
    </row>
    <row r="229" spans="4:5" x14ac:dyDescent="0.2">
      <c r="D229" s="28"/>
      <c r="E229" s="28"/>
    </row>
    <row r="230" spans="4:5" x14ac:dyDescent="0.2">
      <c r="D230" s="28"/>
      <c r="E230" s="28"/>
    </row>
    <row r="231" spans="4:5" x14ac:dyDescent="0.2">
      <c r="D231" s="28"/>
      <c r="E231" s="28"/>
    </row>
    <row r="232" spans="4:5" x14ac:dyDescent="0.2">
      <c r="D232" s="28"/>
      <c r="E232" s="28"/>
    </row>
    <row r="233" spans="4:5" x14ac:dyDescent="0.2">
      <c r="D233" s="28"/>
      <c r="E233" s="28"/>
    </row>
    <row r="234" spans="4:5" x14ac:dyDescent="0.2">
      <c r="D234" s="28"/>
      <c r="E234" s="28"/>
    </row>
    <row r="235" spans="4:5" x14ac:dyDescent="0.2">
      <c r="D235" s="28"/>
      <c r="E235" s="28"/>
    </row>
    <row r="236" spans="4:5" x14ac:dyDescent="0.2">
      <c r="D236" s="28"/>
      <c r="E236" s="28"/>
    </row>
    <row r="237" spans="4:5" x14ac:dyDescent="0.2">
      <c r="D237" s="28"/>
      <c r="E237" s="28"/>
    </row>
    <row r="238" spans="4:5" x14ac:dyDescent="0.2">
      <c r="D238" s="28"/>
      <c r="E238" s="28"/>
    </row>
    <row r="239" spans="4:5" x14ac:dyDescent="0.2">
      <c r="D239" s="28"/>
      <c r="E239" s="28"/>
    </row>
    <row r="240" spans="4:5" x14ac:dyDescent="0.2">
      <c r="D240" s="28"/>
      <c r="E240" s="28"/>
    </row>
    <row r="241" spans="4:5" x14ac:dyDescent="0.2">
      <c r="D241" s="28"/>
      <c r="E241" s="28"/>
    </row>
    <row r="242" spans="4:5" x14ac:dyDescent="0.2">
      <c r="D242" s="28"/>
      <c r="E242" s="28"/>
    </row>
    <row r="243" spans="4:5" x14ac:dyDescent="0.2">
      <c r="D243" s="28"/>
      <c r="E243" s="28"/>
    </row>
    <row r="244" spans="4:5" x14ac:dyDescent="0.2">
      <c r="D244" s="28"/>
      <c r="E244" s="28"/>
    </row>
    <row r="245" spans="4:5" x14ac:dyDescent="0.2">
      <c r="D245" s="28"/>
      <c r="E245" s="28"/>
    </row>
    <row r="246" spans="4:5" x14ac:dyDescent="0.2">
      <c r="D246" s="28"/>
      <c r="E246" s="28"/>
    </row>
    <row r="247" spans="4:5" x14ac:dyDescent="0.2">
      <c r="D247" s="28"/>
      <c r="E247" s="28"/>
    </row>
    <row r="248" spans="4:5" x14ac:dyDescent="0.2">
      <c r="D248" s="28"/>
      <c r="E248" s="28"/>
    </row>
    <row r="249" spans="4:5" x14ac:dyDescent="0.2">
      <c r="D249" s="28"/>
      <c r="E249" s="28"/>
    </row>
    <row r="250" spans="4:5" x14ac:dyDescent="0.2">
      <c r="D250" s="28"/>
      <c r="E250" s="28"/>
    </row>
    <row r="251" spans="4:5" x14ac:dyDescent="0.2">
      <c r="D251" s="28"/>
      <c r="E251" s="28"/>
    </row>
    <row r="252" spans="4:5" x14ac:dyDescent="0.2">
      <c r="D252" s="28"/>
      <c r="E252" s="28"/>
    </row>
    <row r="253" spans="4:5" x14ac:dyDescent="0.2">
      <c r="D253" s="28"/>
      <c r="E253" s="28"/>
    </row>
    <row r="254" spans="4:5" x14ac:dyDescent="0.2">
      <c r="D254" s="28"/>
      <c r="E254" s="28"/>
    </row>
    <row r="255" spans="4:5" x14ac:dyDescent="0.2">
      <c r="D255" s="28"/>
      <c r="E255" s="28"/>
    </row>
    <row r="256" spans="4:5" x14ac:dyDescent="0.2">
      <c r="D256" s="28"/>
      <c r="E256" s="28"/>
    </row>
    <row r="257" spans="4:5" x14ac:dyDescent="0.2">
      <c r="D257" s="28"/>
      <c r="E257" s="28"/>
    </row>
    <row r="258" spans="4:5" x14ac:dyDescent="0.2">
      <c r="D258" s="28"/>
      <c r="E258" s="28"/>
    </row>
    <row r="259" spans="4:5" x14ac:dyDescent="0.2">
      <c r="D259" s="28"/>
      <c r="E259" s="28"/>
    </row>
    <row r="260" spans="4:5" x14ac:dyDescent="0.2">
      <c r="D260" s="28"/>
      <c r="E260" s="28"/>
    </row>
    <row r="261" spans="4:5" x14ac:dyDescent="0.2">
      <c r="D261" s="28"/>
      <c r="E261" s="28"/>
    </row>
    <row r="262" spans="4:5" x14ac:dyDescent="0.2">
      <c r="D262" s="28"/>
      <c r="E262" s="28"/>
    </row>
    <row r="263" spans="4:5" x14ac:dyDescent="0.2">
      <c r="D263" s="28"/>
      <c r="E263" s="28"/>
    </row>
    <row r="264" spans="4:5" x14ac:dyDescent="0.2">
      <c r="D264" s="28"/>
      <c r="E264" s="28"/>
    </row>
    <row r="265" spans="4:5" x14ac:dyDescent="0.2">
      <c r="D265" s="28"/>
      <c r="E265" s="28"/>
    </row>
    <row r="266" spans="4:5" x14ac:dyDescent="0.2">
      <c r="D266" s="28"/>
      <c r="E266" s="28"/>
    </row>
    <row r="267" spans="4:5" x14ac:dyDescent="0.2">
      <c r="D267" s="28"/>
      <c r="E267" s="28"/>
    </row>
    <row r="268" spans="4:5" x14ac:dyDescent="0.2">
      <c r="D268" s="28"/>
      <c r="E268" s="28"/>
    </row>
    <row r="269" spans="4:5" x14ac:dyDescent="0.2">
      <c r="D269" s="28"/>
      <c r="E269" s="28"/>
    </row>
    <row r="270" spans="4:5" x14ac:dyDescent="0.2">
      <c r="D270" s="28"/>
      <c r="E270" s="28"/>
    </row>
    <row r="271" spans="4:5" x14ac:dyDescent="0.2">
      <c r="D271" s="28"/>
      <c r="E271" s="28"/>
    </row>
    <row r="272" spans="4:5" x14ac:dyDescent="0.2">
      <c r="D272" s="28"/>
      <c r="E272" s="28"/>
    </row>
    <row r="273" spans="4:5" x14ac:dyDescent="0.2">
      <c r="D273" s="28"/>
      <c r="E273" s="28"/>
    </row>
    <row r="274" spans="4:5" x14ac:dyDescent="0.2">
      <c r="D274" s="28"/>
      <c r="E274" s="28"/>
    </row>
    <row r="275" spans="4:5" x14ac:dyDescent="0.2">
      <c r="D275" s="28"/>
      <c r="E275" s="28"/>
    </row>
    <row r="276" spans="4:5" x14ac:dyDescent="0.2">
      <c r="D276" s="28"/>
      <c r="E276" s="28"/>
    </row>
    <row r="277" spans="4:5" x14ac:dyDescent="0.2">
      <c r="D277" s="28"/>
      <c r="E277" s="28"/>
    </row>
    <row r="278" spans="4:5" x14ac:dyDescent="0.2">
      <c r="D278" s="28"/>
      <c r="E278" s="28"/>
    </row>
    <row r="279" spans="4:5" x14ac:dyDescent="0.2">
      <c r="D279" s="28"/>
      <c r="E279" s="28"/>
    </row>
    <row r="280" spans="4:5" x14ac:dyDescent="0.2">
      <c r="D280" s="28"/>
      <c r="E280" s="28"/>
    </row>
    <row r="281" spans="4:5" x14ac:dyDescent="0.2">
      <c r="D281" s="28"/>
      <c r="E281" s="28"/>
    </row>
    <row r="282" spans="4:5" x14ac:dyDescent="0.2">
      <c r="D282" s="28"/>
      <c r="E282" s="28"/>
    </row>
    <row r="283" spans="4:5" x14ac:dyDescent="0.2">
      <c r="D283" s="28"/>
      <c r="E283" s="28"/>
    </row>
    <row r="284" spans="4:5" x14ac:dyDescent="0.2">
      <c r="D284" s="28"/>
      <c r="E284" s="28"/>
    </row>
    <row r="285" spans="4:5" x14ac:dyDescent="0.2">
      <c r="D285" s="28"/>
      <c r="E285" s="28"/>
    </row>
    <row r="286" spans="4:5" x14ac:dyDescent="0.2">
      <c r="D286" s="28"/>
      <c r="E286" s="28"/>
    </row>
    <row r="287" spans="4:5" x14ac:dyDescent="0.2">
      <c r="D287" s="28"/>
      <c r="E287" s="28"/>
    </row>
    <row r="288" spans="4:5" x14ac:dyDescent="0.2">
      <c r="D288" s="28"/>
      <c r="E288" s="28"/>
    </row>
    <row r="289" spans="4:5" x14ac:dyDescent="0.2">
      <c r="D289" s="28"/>
      <c r="E289" s="28"/>
    </row>
    <row r="290" spans="4:5" x14ac:dyDescent="0.2">
      <c r="D290" s="28"/>
      <c r="E290" s="28"/>
    </row>
    <row r="291" spans="4:5" x14ac:dyDescent="0.2">
      <c r="D291" s="28"/>
      <c r="E291" s="28"/>
    </row>
    <row r="292" spans="4:5" x14ac:dyDescent="0.2">
      <c r="D292" s="28"/>
      <c r="E292" s="28"/>
    </row>
    <row r="293" spans="4:5" x14ac:dyDescent="0.2">
      <c r="D293" s="28"/>
      <c r="E293" s="28"/>
    </row>
    <row r="294" spans="4:5" x14ac:dyDescent="0.2">
      <c r="D294" s="28"/>
      <c r="E294" s="28"/>
    </row>
    <row r="295" spans="4:5" x14ac:dyDescent="0.2">
      <c r="D295" s="28"/>
      <c r="E295" s="28"/>
    </row>
    <row r="296" spans="4:5" x14ac:dyDescent="0.2">
      <c r="D296" s="28"/>
      <c r="E296" s="28"/>
    </row>
    <row r="297" spans="4:5" x14ac:dyDescent="0.2">
      <c r="D297" s="28"/>
      <c r="E297" s="28"/>
    </row>
    <row r="298" spans="4:5" x14ac:dyDescent="0.2">
      <c r="D298" s="28"/>
      <c r="E298" s="28"/>
    </row>
    <row r="299" spans="4:5" x14ac:dyDescent="0.2">
      <c r="D299" s="28"/>
      <c r="E299" s="28"/>
    </row>
    <row r="300" spans="4:5" x14ac:dyDescent="0.2">
      <c r="D300" s="28"/>
      <c r="E300" s="28"/>
    </row>
    <row r="301" spans="4:5" x14ac:dyDescent="0.2">
      <c r="D301" s="28"/>
      <c r="E301" s="28"/>
    </row>
    <row r="302" spans="4:5" x14ac:dyDescent="0.2">
      <c r="D302" s="28"/>
      <c r="E302" s="28"/>
    </row>
    <row r="303" spans="4:5" x14ac:dyDescent="0.2">
      <c r="D303" s="28"/>
      <c r="E303" s="28"/>
    </row>
    <row r="304" spans="4:5" x14ac:dyDescent="0.2">
      <c r="D304" s="28"/>
      <c r="E304" s="28"/>
    </row>
    <row r="305" spans="4:5" x14ac:dyDescent="0.2">
      <c r="D305" s="28"/>
      <c r="E305" s="28"/>
    </row>
    <row r="306" spans="4:5" x14ac:dyDescent="0.2">
      <c r="D306" s="28"/>
      <c r="E306" s="28"/>
    </row>
    <row r="307" spans="4:5" x14ac:dyDescent="0.2">
      <c r="D307" s="28"/>
      <c r="E307" s="28"/>
    </row>
    <row r="308" spans="4:5" x14ac:dyDescent="0.2">
      <c r="D308" s="28"/>
      <c r="E308" s="28"/>
    </row>
    <row r="309" spans="4:5" x14ac:dyDescent="0.2">
      <c r="D309" s="28"/>
      <c r="E309" s="28"/>
    </row>
    <row r="310" spans="4:5" x14ac:dyDescent="0.2">
      <c r="D310" s="28"/>
      <c r="E310" s="28"/>
    </row>
    <row r="311" spans="4:5" x14ac:dyDescent="0.2">
      <c r="D311" s="28"/>
      <c r="E311" s="28"/>
    </row>
    <row r="312" spans="4:5" x14ac:dyDescent="0.2">
      <c r="D312" s="28"/>
      <c r="E312" s="28"/>
    </row>
    <row r="313" spans="4:5" x14ac:dyDescent="0.2">
      <c r="D313" s="28"/>
      <c r="E313" s="28"/>
    </row>
    <row r="314" spans="4:5" x14ac:dyDescent="0.2">
      <c r="D314" s="28"/>
      <c r="E314" s="28"/>
    </row>
    <row r="315" spans="4:5" x14ac:dyDescent="0.2">
      <c r="D315" s="28"/>
      <c r="E315" s="28"/>
    </row>
    <row r="316" spans="4:5" x14ac:dyDescent="0.2">
      <c r="D316" s="28"/>
      <c r="E316" s="28"/>
    </row>
    <row r="317" spans="4:5" x14ac:dyDescent="0.2">
      <c r="D317" s="28"/>
      <c r="E317" s="28"/>
    </row>
    <row r="318" spans="4:5" x14ac:dyDescent="0.2">
      <c r="D318" s="28"/>
      <c r="E318" s="28"/>
    </row>
    <row r="319" spans="4:5" x14ac:dyDescent="0.2">
      <c r="D319" s="28"/>
      <c r="E319" s="28"/>
    </row>
    <row r="320" spans="4:5" x14ac:dyDescent="0.2">
      <c r="D320" s="28"/>
      <c r="E320" s="28"/>
    </row>
    <row r="321" spans="4:5" x14ac:dyDescent="0.2">
      <c r="D321" s="28"/>
      <c r="E321" s="28"/>
    </row>
    <row r="322" spans="4:5" x14ac:dyDescent="0.2">
      <c r="D322" s="28"/>
      <c r="E322" s="28"/>
    </row>
    <row r="323" spans="4:5" x14ac:dyDescent="0.2">
      <c r="D323" s="28"/>
      <c r="E323" s="28"/>
    </row>
    <row r="324" spans="4:5" x14ac:dyDescent="0.2">
      <c r="D324" s="28"/>
      <c r="E324" s="28"/>
    </row>
    <row r="325" spans="4:5" x14ac:dyDescent="0.2">
      <c r="D325" s="28"/>
      <c r="E325" s="28"/>
    </row>
    <row r="326" spans="4:5" x14ac:dyDescent="0.2">
      <c r="D326" s="28"/>
      <c r="E326" s="28"/>
    </row>
    <row r="327" spans="4:5" x14ac:dyDescent="0.2">
      <c r="D327" s="28"/>
      <c r="E327" s="28"/>
    </row>
    <row r="328" spans="4:5" x14ac:dyDescent="0.2">
      <c r="D328" s="28"/>
      <c r="E328" s="28"/>
    </row>
    <row r="329" spans="4:5" x14ac:dyDescent="0.2">
      <c r="D329" s="28"/>
      <c r="E329" s="28"/>
    </row>
    <row r="330" spans="4:5" x14ac:dyDescent="0.2">
      <c r="D330" s="28"/>
      <c r="E330" s="28"/>
    </row>
    <row r="331" spans="4:5" x14ac:dyDescent="0.2">
      <c r="D331" s="28"/>
      <c r="E331" s="28"/>
    </row>
    <row r="332" spans="4:5" x14ac:dyDescent="0.2">
      <c r="D332" s="28"/>
      <c r="E332" s="28"/>
    </row>
    <row r="333" spans="4:5" x14ac:dyDescent="0.2">
      <c r="D333" s="28"/>
      <c r="E333" s="28"/>
    </row>
    <row r="334" spans="4:5" x14ac:dyDescent="0.2">
      <c r="D334" s="28"/>
      <c r="E334" s="28"/>
    </row>
    <row r="335" spans="4:5" x14ac:dyDescent="0.2">
      <c r="D335" s="28"/>
      <c r="E335" s="28"/>
    </row>
    <row r="336" spans="4:5" x14ac:dyDescent="0.2">
      <c r="D336" s="28"/>
      <c r="E336" s="28"/>
    </row>
    <row r="337" spans="4:5" x14ac:dyDescent="0.2">
      <c r="D337" s="28"/>
      <c r="E337" s="28"/>
    </row>
    <row r="338" spans="4:5" x14ac:dyDescent="0.2">
      <c r="D338" s="28"/>
      <c r="E338" s="28"/>
    </row>
    <row r="339" spans="4:5" x14ac:dyDescent="0.2">
      <c r="D339" s="28"/>
      <c r="E339" s="28"/>
    </row>
    <row r="340" spans="4:5" x14ac:dyDescent="0.2">
      <c r="D340" s="28"/>
      <c r="E340" s="28"/>
    </row>
    <row r="341" spans="4:5" x14ac:dyDescent="0.2">
      <c r="D341" s="28"/>
      <c r="E341" s="28"/>
    </row>
    <row r="342" spans="4:5" x14ac:dyDescent="0.2">
      <c r="D342" s="28"/>
      <c r="E342" s="28"/>
    </row>
    <row r="343" spans="4:5" x14ac:dyDescent="0.2">
      <c r="D343" s="28"/>
      <c r="E343" s="28"/>
    </row>
    <row r="344" spans="4:5" x14ac:dyDescent="0.2">
      <c r="D344" s="28"/>
      <c r="E344" s="28"/>
    </row>
    <row r="345" spans="4:5" x14ac:dyDescent="0.2">
      <c r="D345" s="28"/>
      <c r="E345" s="28"/>
    </row>
    <row r="346" spans="4:5" x14ac:dyDescent="0.2">
      <c r="D346" s="28"/>
      <c r="E346" s="28"/>
    </row>
    <row r="347" spans="4:5" x14ac:dyDescent="0.2">
      <c r="D347" s="28"/>
      <c r="E347" s="28"/>
    </row>
    <row r="348" spans="4:5" x14ac:dyDescent="0.2">
      <c r="D348" s="28"/>
      <c r="E348" s="28"/>
    </row>
    <row r="349" spans="4:5" x14ac:dyDescent="0.2">
      <c r="D349" s="28"/>
      <c r="E349" s="28"/>
    </row>
    <row r="350" spans="4:5" x14ac:dyDescent="0.2">
      <c r="D350" s="28"/>
      <c r="E350" s="28"/>
    </row>
    <row r="351" spans="4:5" x14ac:dyDescent="0.2">
      <c r="D351" s="28"/>
      <c r="E351" s="28"/>
    </row>
    <row r="352" spans="4:5" x14ac:dyDescent="0.2">
      <c r="D352" s="28"/>
      <c r="E352" s="28"/>
    </row>
    <row r="353" spans="4:5" x14ac:dyDescent="0.2">
      <c r="D353" s="28"/>
      <c r="E353" s="28"/>
    </row>
    <row r="354" spans="4:5" x14ac:dyDescent="0.2">
      <c r="D354" s="28"/>
      <c r="E354" s="28"/>
    </row>
    <row r="355" spans="4:5" x14ac:dyDescent="0.2">
      <c r="D355" s="28"/>
      <c r="E355" s="28"/>
    </row>
    <row r="356" spans="4:5" x14ac:dyDescent="0.2">
      <c r="D356" s="28"/>
      <c r="E356" s="28"/>
    </row>
    <row r="357" spans="4:5" x14ac:dyDescent="0.2">
      <c r="D357" s="28"/>
      <c r="E357" s="28"/>
    </row>
    <row r="358" spans="4:5" x14ac:dyDescent="0.2">
      <c r="D358" s="28"/>
      <c r="E358" s="28"/>
    </row>
    <row r="359" spans="4:5" x14ac:dyDescent="0.2">
      <c r="D359" s="28"/>
      <c r="E359" s="28"/>
    </row>
    <row r="360" spans="4:5" x14ac:dyDescent="0.2">
      <c r="D360" s="28"/>
      <c r="E360" s="28"/>
    </row>
    <row r="361" spans="4:5" x14ac:dyDescent="0.2">
      <c r="D361" s="28"/>
      <c r="E361" s="28"/>
    </row>
    <row r="362" spans="4:5" x14ac:dyDescent="0.2">
      <c r="D362" s="28"/>
      <c r="E362" s="28"/>
    </row>
    <row r="363" spans="4:5" x14ac:dyDescent="0.2">
      <c r="D363" s="28"/>
      <c r="E363" s="28"/>
    </row>
    <row r="364" spans="4:5" x14ac:dyDescent="0.2">
      <c r="D364" s="28"/>
      <c r="E364" s="28"/>
    </row>
    <row r="365" spans="4:5" x14ac:dyDescent="0.2">
      <c r="D365" s="28"/>
      <c r="E365" s="28"/>
    </row>
    <row r="366" spans="4:5" x14ac:dyDescent="0.2">
      <c r="D366" s="28"/>
      <c r="E366" s="28"/>
    </row>
    <row r="367" spans="4:5" x14ac:dyDescent="0.2">
      <c r="D367" s="28"/>
      <c r="E367" s="28"/>
    </row>
    <row r="368" spans="4:5" x14ac:dyDescent="0.2">
      <c r="D368" s="28"/>
      <c r="E368" s="28"/>
    </row>
    <row r="369" spans="4:5" x14ac:dyDescent="0.2">
      <c r="D369" s="28"/>
      <c r="E369" s="28"/>
    </row>
    <row r="370" spans="4:5" x14ac:dyDescent="0.2">
      <c r="D370" s="28"/>
      <c r="E370" s="28"/>
    </row>
    <row r="371" spans="4:5" x14ac:dyDescent="0.2">
      <c r="D371" s="28"/>
      <c r="E371" s="28"/>
    </row>
    <row r="372" spans="4:5" x14ac:dyDescent="0.2">
      <c r="D372" s="28"/>
      <c r="E372" s="28"/>
    </row>
    <row r="373" spans="4:5" x14ac:dyDescent="0.2">
      <c r="D373" s="28"/>
      <c r="E373" s="28"/>
    </row>
    <row r="374" spans="4:5" x14ac:dyDescent="0.2">
      <c r="D374" s="28"/>
      <c r="E374" s="28"/>
    </row>
    <row r="375" spans="4:5" x14ac:dyDescent="0.2">
      <c r="D375" s="28"/>
      <c r="E375" s="28"/>
    </row>
    <row r="376" spans="4:5" x14ac:dyDescent="0.2">
      <c r="D376" s="28"/>
      <c r="E376" s="28"/>
    </row>
    <row r="377" spans="4:5" x14ac:dyDescent="0.2">
      <c r="D377" s="28"/>
      <c r="E377" s="28"/>
    </row>
    <row r="378" spans="4:5" x14ac:dyDescent="0.2">
      <c r="D378" s="28"/>
      <c r="E378" s="28"/>
    </row>
    <row r="379" spans="4:5" x14ac:dyDescent="0.2">
      <c r="D379" s="28"/>
      <c r="E379" s="28"/>
    </row>
    <row r="380" spans="4:5" x14ac:dyDescent="0.2">
      <c r="D380" s="28"/>
      <c r="E380" s="28"/>
    </row>
    <row r="381" spans="4:5" x14ac:dyDescent="0.2">
      <c r="D381" s="28"/>
      <c r="E381" s="28"/>
    </row>
    <row r="382" spans="4:5" x14ac:dyDescent="0.2">
      <c r="D382" s="28"/>
      <c r="E382" s="28"/>
    </row>
    <row r="383" spans="4:5" x14ac:dyDescent="0.2">
      <c r="D383" s="28"/>
      <c r="E383" s="28"/>
    </row>
    <row r="384" spans="4:5" x14ac:dyDescent="0.2">
      <c r="D384" s="28"/>
      <c r="E384" s="28"/>
    </row>
    <row r="385" spans="4:5" x14ac:dyDescent="0.2">
      <c r="D385" s="28"/>
      <c r="E385" s="28"/>
    </row>
    <row r="386" spans="4:5" x14ac:dyDescent="0.2">
      <c r="D386" s="28"/>
      <c r="E386" s="28"/>
    </row>
    <row r="387" spans="4:5" x14ac:dyDescent="0.2">
      <c r="D387" s="28"/>
      <c r="E387" s="28"/>
    </row>
    <row r="388" spans="4:5" x14ac:dyDescent="0.2">
      <c r="D388" s="28"/>
      <c r="E388" s="28"/>
    </row>
    <row r="389" spans="4:5" x14ac:dyDescent="0.2">
      <c r="D389" s="28"/>
      <c r="E389" s="28"/>
    </row>
    <row r="390" spans="4:5" x14ac:dyDescent="0.2">
      <c r="D390" s="28"/>
      <c r="E390" s="28"/>
    </row>
    <row r="391" spans="4:5" x14ac:dyDescent="0.2">
      <c r="D391" s="28"/>
      <c r="E391" s="28"/>
    </row>
    <row r="392" spans="4:5" x14ac:dyDescent="0.2">
      <c r="D392" s="28"/>
      <c r="E392" s="28"/>
    </row>
    <row r="393" spans="4:5" x14ac:dyDescent="0.2">
      <c r="D393" s="28"/>
      <c r="E393" s="28"/>
    </row>
    <row r="394" spans="4:5" x14ac:dyDescent="0.2">
      <c r="D394" s="28"/>
      <c r="E394" s="28"/>
    </row>
    <row r="395" spans="4:5" x14ac:dyDescent="0.2">
      <c r="D395" s="28"/>
      <c r="E395" s="28"/>
    </row>
    <row r="396" spans="4:5" x14ac:dyDescent="0.2">
      <c r="D396" s="28"/>
      <c r="E396" s="28"/>
    </row>
    <row r="397" spans="4:5" x14ac:dyDescent="0.2">
      <c r="D397" s="28"/>
      <c r="E397" s="28"/>
    </row>
    <row r="398" spans="4:5" x14ac:dyDescent="0.2">
      <c r="D398" s="28"/>
      <c r="E398" s="28"/>
    </row>
    <row r="399" spans="4:5" x14ac:dyDescent="0.2">
      <c r="D399" s="28"/>
      <c r="E399" s="28"/>
    </row>
    <row r="400" spans="4:5" x14ac:dyDescent="0.2">
      <c r="D400" s="28"/>
      <c r="E400" s="28"/>
    </row>
    <row r="401" spans="4:5" x14ac:dyDescent="0.2">
      <c r="D401" s="28"/>
      <c r="E401" s="28"/>
    </row>
    <row r="402" spans="4:5" x14ac:dyDescent="0.2">
      <c r="D402" s="28"/>
      <c r="E402" s="28"/>
    </row>
    <row r="403" spans="4:5" x14ac:dyDescent="0.2">
      <c r="D403" s="28"/>
      <c r="E403" s="28"/>
    </row>
    <row r="404" spans="4:5" x14ac:dyDescent="0.2">
      <c r="D404" s="28"/>
      <c r="E404" s="28"/>
    </row>
  </sheetData>
  <mergeCells count="2">
    <mergeCell ref="M22:R22"/>
    <mergeCell ref="B56:K64"/>
  </mergeCells>
  <conditionalFormatting sqref="B8:B11 B13:B17 B19:B51">
    <cfRule type="cellIs" dxfId="6" priority="5" stopIfTrue="1" operator="equal">
      <formula>"Adjustment to Income/Expense/Rate Base:"</formula>
    </cfRule>
  </conditionalFormatting>
  <conditionalFormatting sqref="B12">
    <cfRule type="cellIs" dxfId="5" priority="3" stopIfTrue="1" operator="equal">
      <formula>"Adjustment to Income/Expense/Rate Base:"</formula>
    </cfRule>
  </conditionalFormatting>
  <conditionalFormatting sqref="B18">
    <cfRule type="cellIs" dxfId="4" priority="2" stopIfTrue="1" operator="equal">
      <formula>"Adjustment to Income/Expense/Rate Base:"</formula>
    </cfRule>
  </conditionalFormatting>
  <conditionalFormatting sqref="K1">
    <cfRule type="cellIs" dxfId="3" priority="1" stopIfTrue="1" operator="equal">
      <formula>"x.x"</formula>
    </cfRule>
  </conditionalFormatting>
  <dataValidations count="4">
    <dataValidation type="list" errorStyle="warning" allowBlank="1" showInputMessage="1" showErrorMessage="1" errorTitle="Factor" error="This factor is not included in the drop-down list. Is this the factor you want to use?" sqref="WVP983086:WVP983090 H52 JB52:JB53 SX52:SX53 ACT52:ACT53 AMP52:AMP53 AWL52:AWL53 BGH52:BGH53 BQD52:BQD53 BZZ52:BZZ53 CJV52:CJV53 CTR52:CTR53 DDN52:DDN53 DNJ52:DNJ53 DXF52:DXF53 EHB52:EHB53 EQX52:EQX53 FAT52:FAT53 FKP52:FKP53 FUL52:FUL53 GEH52:GEH53 GOD52:GOD53 GXZ52:GXZ53 HHV52:HHV53 HRR52:HRR53 IBN52:IBN53 ILJ52:ILJ53 IVF52:IVF53 JFB52:JFB53 JOX52:JOX53 JYT52:JYT53 KIP52:KIP53 KSL52:KSL53 LCH52:LCH53 LMD52:LMD53 LVZ52:LVZ53 MFV52:MFV53 MPR52:MPR53 MZN52:MZN53 NJJ52:NJJ53 NTF52:NTF53 ODB52:ODB53 OMX52:OMX53 OWT52:OWT53 PGP52:PGP53 PQL52:PQL53 QAH52:QAH53 QKD52:QKD53 QTZ52:QTZ53 RDV52:RDV53 RNR52:RNR53 RXN52:RXN53 SHJ52:SHJ53 SRF52:SRF53 TBB52:TBB53 TKX52:TKX53 TUT52:TUT53 UEP52:UEP53 UOL52:UOL53 UYH52:UYH53 VID52:VID53 VRZ52:VRZ53 WBV52:WBV53 WLR52:WLR53 WVN52:WVN53 H65582:H65586 JD65582:JD65586 SZ65582:SZ65586 ACV65582:ACV65586 AMR65582:AMR65586 AWN65582:AWN65586 BGJ65582:BGJ65586 BQF65582:BQF65586 CAB65582:CAB65586 CJX65582:CJX65586 CTT65582:CTT65586 DDP65582:DDP65586 DNL65582:DNL65586 DXH65582:DXH65586 EHD65582:EHD65586 EQZ65582:EQZ65586 FAV65582:FAV65586 FKR65582:FKR65586 FUN65582:FUN65586 GEJ65582:GEJ65586 GOF65582:GOF65586 GYB65582:GYB65586 HHX65582:HHX65586 HRT65582:HRT65586 IBP65582:IBP65586 ILL65582:ILL65586 IVH65582:IVH65586 JFD65582:JFD65586 JOZ65582:JOZ65586 JYV65582:JYV65586 KIR65582:KIR65586 KSN65582:KSN65586 LCJ65582:LCJ65586 LMF65582:LMF65586 LWB65582:LWB65586 MFX65582:MFX65586 MPT65582:MPT65586 MZP65582:MZP65586 NJL65582:NJL65586 NTH65582:NTH65586 ODD65582:ODD65586 OMZ65582:OMZ65586 OWV65582:OWV65586 PGR65582:PGR65586 PQN65582:PQN65586 QAJ65582:QAJ65586 QKF65582:QKF65586 QUB65582:QUB65586 RDX65582:RDX65586 RNT65582:RNT65586 RXP65582:RXP65586 SHL65582:SHL65586 SRH65582:SRH65586 TBD65582:TBD65586 TKZ65582:TKZ65586 TUV65582:TUV65586 UER65582:UER65586 UON65582:UON65586 UYJ65582:UYJ65586 VIF65582:VIF65586 VSB65582:VSB65586 WBX65582:WBX65586 WLT65582:WLT65586 WVP65582:WVP65586 H131118:H131122 JD131118:JD131122 SZ131118:SZ131122 ACV131118:ACV131122 AMR131118:AMR131122 AWN131118:AWN131122 BGJ131118:BGJ131122 BQF131118:BQF131122 CAB131118:CAB131122 CJX131118:CJX131122 CTT131118:CTT131122 DDP131118:DDP131122 DNL131118:DNL131122 DXH131118:DXH131122 EHD131118:EHD131122 EQZ131118:EQZ131122 FAV131118:FAV131122 FKR131118:FKR131122 FUN131118:FUN131122 GEJ131118:GEJ131122 GOF131118:GOF131122 GYB131118:GYB131122 HHX131118:HHX131122 HRT131118:HRT131122 IBP131118:IBP131122 ILL131118:ILL131122 IVH131118:IVH131122 JFD131118:JFD131122 JOZ131118:JOZ131122 JYV131118:JYV131122 KIR131118:KIR131122 KSN131118:KSN131122 LCJ131118:LCJ131122 LMF131118:LMF131122 LWB131118:LWB131122 MFX131118:MFX131122 MPT131118:MPT131122 MZP131118:MZP131122 NJL131118:NJL131122 NTH131118:NTH131122 ODD131118:ODD131122 OMZ131118:OMZ131122 OWV131118:OWV131122 PGR131118:PGR131122 PQN131118:PQN131122 QAJ131118:QAJ131122 QKF131118:QKF131122 QUB131118:QUB131122 RDX131118:RDX131122 RNT131118:RNT131122 RXP131118:RXP131122 SHL131118:SHL131122 SRH131118:SRH131122 TBD131118:TBD131122 TKZ131118:TKZ131122 TUV131118:TUV131122 UER131118:UER131122 UON131118:UON131122 UYJ131118:UYJ131122 VIF131118:VIF131122 VSB131118:VSB131122 WBX131118:WBX131122 WLT131118:WLT131122 WVP131118:WVP131122 H196654:H196658 JD196654:JD196658 SZ196654:SZ196658 ACV196654:ACV196658 AMR196654:AMR196658 AWN196654:AWN196658 BGJ196654:BGJ196658 BQF196654:BQF196658 CAB196654:CAB196658 CJX196654:CJX196658 CTT196654:CTT196658 DDP196654:DDP196658 DNL196654:DNL196658 DXH196654:DXH196658 EHD196654:EHD196658 EQZ196654:EQZ196658 FAV196654:FAV196658 FKR196654:FKR196658 FUN196654:FUN196658 GEJ196654:GEJ196658 GOF196654:GOF196658 GYB196654:GYB196658 HHX196654:HHX196658 HRT196654:HRT196658 IBP196654:IBP196658 ILL196654:ILL196658 IVH196654:IVH196658 JFD196654:JFD196658 JOZ196654:JOZ196658 JYV196654:JYV196658 KIR196654:KIR196658 KSN196654:KSN196658 LCJ196654:LCJ196658 LMF196654:LMF196658 LWB196654:LWB196658 MFX196654:MFX196658 MPT196654:MPT196658 MZP196654:MZP196658 NJL196654:NJL196658 NTH196654:NTH196658 ODD196654:ODD196658 OMZ196654:OMZ196658 OWV196654:OWV196658 PGR196654:PGR196658 PQN196654:PQN196658 QAJ196654:QAJ196658 QKF196654:QKF196658 QUB196654:QUB196658 RDX196654:RDX196658 RNT196654:RNT196658 RXP196654:RXP196658 SHL196654:SHL196658 SRH196654:SRH196658 TBD196654:TBD196658 TKZ196654:TKZ196658 TUV196654:TUV196658 UER196654:UER196658 UON196654:UON196658 UYJ196654:UYJ196658 VIF196654:VIF196658 VSB196654:VSB196658 WBX196654:WBX196658 WLT196654:WLT196658 WVP196654:WVP196658 H262190:H262194 JD262190:JD262194 SZ262190:SZ262194 ACV262190:ACV262194 AMR262190:AMR262194 AWN262190:AWN262194 BGJ262190:BGJ262194 BQF262190:BQF262194 CAB262190:CAB262194 CJX262190:CJX262194 CTT262190:CTT262194 DDP262190:DDP262194 DNL262190:DNL262194 DXH262190:DXH262194 EHD262190:EHD262194 EQZ262190:EQZ262194 FAV262190:FAV262194 FKR262190:FKR262194 FUN262190:FUN262194 GEJ262190:GEJ262194 GOF262190:GOF262194 GYB262190:GYB262194 HHX262190:HHX262194 HRT262190:HRT262194 IBP262190:IBP262194 ILL262190:ILL262194 IVH262190:IVH262194 JFD262190:JFD262194 JOZ262190:JOZ262194 JYV262190:JYV262194 KIR262190:KIR262194 KSN262190:KSN262194 LCJ262190:LCJ262194 LMF262190:LMF262194 LWB262190:LWB262194 MFX262190:MFX262194 MPT262190:MPT262194 MZP262190:MZP262194 NJL262190:NJL262194 NTH262190:NTH262194 ODD262190:ODD262194 OMZ262190:OMZ262194 OWV262190:OWV262194 PGR262190:PGR262194 PQN262190:PQN262194 QAJ262190:QAJ262194 QKF262190:QKF262194 QUB262190:QUB262194 RDX262190:RDX262194 RNT262190:RNT262194 RXP262190:RXP262194 SHL262190:SHL262194 SRH262190:SRH262194 TBD262190:TBD262194 TKZ262190:TKZ262194 TUV262190:TUV262194 UER262190:UER262194 UON262190:UON262194 UYJ262190:UYJ262194 VIF262190:VIF262194 VSB262190:VSB262194 WBX262190:WBX262194 WLT262190:WLT262194 WVP262190:WVP262194 H327726:H327730 JD327726:JD327730 SZ327726:SZ327730 ACV327726:ACV327730 AMR327726:AMR327730 AWN327726:AWN327730 BGJ327726:BGJ327730 BQF327726:BQF327730 CAB327726:CAB327730 CJX327726:CJX327730 CTT327726:CTT327730 DDP327726:DDP327730 DNL327726:DNL327730 DXH327726:DXH327730 EHD327726:EHD327730 EQZ327726:EQZ327730 FAV327726:FAV327730 FKR327726:FKR327730 FUN327726:FUN327730 GEJ327726:GEJ327730 GOF327726:GOF327730 GYB327726:GYB327730 HHX327726:HHX327730 HRT327726:HRT327730 IBP327726:IBP327730 ILL327726:ILL327730 IVH327726:IVH327730 JFD327726:JFD327730 JOZ327726:JOZ327730 JYV327726:JYV327730 KIR327726:KIR327730 KSN327726:KSN327730 LCJ327726:LCJ327730 LMF327726:LMF327730 LWB327726:LWB327730 MFX327726:MFX327730 MPT327726:MPT327730 MZP327726:MZP327730 NJL327726:NJL327730 NTH327726:NTH327730 ODD327726:ODD327730 OMZ327726:OMZ327730 OWV327726:OWV327730 PGR327726:PGR327730 PQN327726:PQN327730 QAJ327726:QAJ327730 QKF327726:QKF327730 QUB327726:QUB327730 RDX327726:RDX327730 RNT327726:RNT327730 RXP327726:RXP327730 SHL327726:SHL327730 SRH327726:SRH327730 TBD327726:TBD327730 TKZ327726:TKZ327730 TUV327726:TUV327730 UER327726:UER327730 UON327726:UON327730 UYJ327726:UYJ327730 VIF327726:VIF327730 VSB327726:VSB327730 WBX327726:WBX327730 WLT327726:WLT327730 WVP327726:WVP327730 H393262:H393266 JD393262:JD393266 SZ393262:SZ393266 ACV393262:ACV393266 AMR393262:AMR393266 AWN393262:AWN393266 BGJ393262:BGJ393266 BQF393262:BQF393266 CAB393262:CAB393266 CJX393262:CJX393266 CTT393262:CTT393266 DDP393262:DDP393266 DNL393262:DNL393266 DXH393262:DXH393266 EHD393262:EHD393266 EQZ393262:EQZ393266 FAV393262:FAV393266 FKR393262:FKR393266 FUN393262:FUN393266 GEJ393262:GEJ393266 GOF393262:GOF393266 GYB393262:GYB393266 HHX393262:HHX393266 HRT393262:HRT393266 IBP393262:IBP393266 ILL393262:ILL393266 IVH393262:IVH393266 JFD393262:JFD393266 JOZ393262:JOZ393266 JYV393262:JYV393266 KIR393262:KIR393266 KSN393262:KSN393266 LCJ393262:LCJ393266 LMF393262:LMF393266 LWB393262:LWB393266 MFX393262:MFX393266 MPT393262:MPT393266 MZP393262:MZP393266 NJL393262:NJL393266 NTH393262:NTH393266 ODD393262:ODD393266 OMZ393262:OMZ393266 OWV393262:OWV393266 PGR393262:PGR393266 PQN393262:PQN393266 QAJ393262:QAJ393266 QKF393262:QKF393266 QUB393262:QUB393266 RDX393262:RDX393266 RNT393262:RNT393266 RXP393262:RXP393266 SHL393262:SHL393266 SRH393262:SRH393266 TBD393262:TBD393266 TKZ393262:TKZ393266 TUV393262:TUV393266 UER393262:UER393266 UON393262:UON393266 UYJ393262:UYJ393266 VIF393262:VIF393266 VSB393262:VSB393266 WBX393262:WBX393266 WLT393262:WLT393266 WVP393262:WVP393266 H458798:H458802 JD458798:JD458802 SZ458798:SZ458802 ACV458798:ACV458802 AMR458798:AMR458802 AWN458798:AWN458802 BGJ458798:BGJ458802 BQF458798:BQF458802 CAB458798:CAB458802 CJX458798:CJX458802 CTT458798:CTT458802 DDP458798:DDP458802 DNL458798:DNL458802 DXH458798:DXH458802 EHD458798:EHD458802 EQZ458798:EQZ458802 FAV458798:FAV458802 FKR458798:FKR458802 FUN458798:FUN458802 GEJ458798:GEJ458802 GOF458798:GOF458802 GYB458798:GYB458802 HHX458798:HHX458802 HRT458798:HRT458802 IBP458798:IBP458802 ILL458798:ILL458802 IVH458798:IVH458802 JFD458798:JFD458802 JOZ458798:JOZ458802 JYV458798:JYV458802 KIR458798:KIR458802 KSN458798:KSN458802 LCJ458798:LCJ458802 LMF458798:LMF458802 LWB458798:LWB458802 MFX458798:MFX458802 MPT458798:MPT458802 MZP458798:MZP458802 NJL458798:NJL458802 NTH458798:NTH458802 ODD458798:ODD458802 OMZ458798:OMZ458802 OWV458798:OWV458802 PGR458798:PGR458802 PQN458798:PQN458802 QAJ458798:QAJ458802 QKF458798:QKF458802 QUB458798:QUB458802 RDX458798:RDX458802 RNT458798:RNT458802 RXP458798:RXP458802 SHL458798:SHL458802 SRH458798:SRH458802 TBD458798:TBD458802 TKZ458798:TKZ458802 TUV458798:TUV458802 UER458798:UER458802 UON458798:UON458802 UYJ458798:UYJ458802 VIF458798:VIF458802 VSB458798:VSB458802 WBX458798:WBX458802 WLT458798:WLT458802 WVP458798:WVP458802 H524334:H524338 JD524334:JD524338 SZ524334:SZ524338 ACV524334:ACV524338 AMR524334:AMR524338 AWN524334:AWN524338 BGJ524334:BGJ524338 BQF524334:BQF524338 CAB524334:CAB524338 CJX524334:CJX524338 CTT524334:CTT524338 DDP524334:DDP524338 DNL524334:DNL524338 DXH524334:DXH524338 EHD524334:EHD524338 EQZ524334:EQZ524338 FAV524334:FAV524338 FKR524334:FKR524338 FUN524334:FUN524338 GEJ524334:GEJ524338 GOF524334:GOF524338 GYB524334:GYB524338 HHX524334:HHX524338 HRT524334:HRT524338 IBP524334:IBP524338 ILL524334:ILL524338 IVH524334:IVH524338 JFD524334:JFD524338 JOZ524334:JOZ524338 JYV524334:JYV524338 KIR524334:KIR524338 KSN524334:KSN524338 LCJ524334:LCJ524338 LMF524334:LMF524338 LWB524334:LWB524338 MFX524334:MFX524338 MPT524334:MPT524338 MZP524334:MZP524338 NJL524334:NJL524338 NTH524334:NTH524338 ODD524334:ODD524338 OMZ524334:OMZ524338 OWV524334:OWV524338 PGR524334:PGR524338 PQN524334:PQN524338 QAJ524334:QAJ524338 QKF524334:QKF524338 QUB524334:QUB524338 RDX524334:RDX524338 RNT524334:RNT524338 RXP524334:RXP524338 SHL524334:SHL524338 SRH524334:SRH524338 TBD524334:TBD524338 TKZ524334:TKZ524338 TUV524334:TUV524338 UER524334:UER524338 UON524334:UON524338 UYJ524334:UYJ524338 VIF524334:VIF524338 VSB524334:VSB524338 WBX524334:WBX524338 WLT524334:WLT524338 WVP524334:WVP524338 H589870:H589874 JD589870:JD589874 SZ589870:SZ589874 ACV589870:ACV589874 AMR589870:AMR589874 AWN589870:AWN589874 BGJ589870:BGJ589874 BQF589870:BQF589874 CAB589870:CAB589874 CJX589870:CJX589874 CTT589870:CTT589874 DDP589870:DDP589874 DNL589870:DNL589874 DXH589870:DXH589874 EHD589870:EHD589874 EQZ589870:EQZ589874 FAV589870:FAV589874 FKR589870:FKR589874 FUN589870:FUN589874 GEJ589870:GEJ589874 GOF589870:GOF589874 GYB589870:GYB589874 HHX589870:HHX589874 HRT589870:HRT589874 IBP589870:IBP589874 ILL589870:ILL589874 IVH589870:IVH589874 JFD589870:JFD589874 JOZ589870:JOZ589874 JYV589870:JYV589874 KIR589870:KIR589874 KSN589870:KSN589874 LCJ589870:LCJ589874 LMF589870:LMF589874 LWB589870:LWB589874 MFX589870:MFX589874 MPT589870:MPT589874 MZP589870:MZP589874 NJL589870:NJL589874 NTH589870:NTH589874 ODD589870:ODD589874 OMZ589870:OMZ589874 OWV589870:OWV589874 PGR589870:PGR589874 PQN589870:PQN589874 QAJ589870:QAJ589874 QKF589870:QKF589874 QUB589870:QUB589874 RDX589870:RDX589874 RNT589870:RNT589874 RXP589870:RXP589874 SHL589870:SHL589874 SRH589870:SRH589874 TBD589870:TBD589874 TKZ589870:TKZ589874 TUV589870:TUV589874 UER589870:UER589874 UON589870:UON589874 UYJ589870:UYJ589874 VIF589870:VIF589874 VSB589870:VSB589874 WBX589870:WBX589874 WLT589870:WLT589874 WVP589870:WVP589874 H655406:H655410 JD655406:JD655410 SZ655406:SZ655410 ACV655406:ACV655410 AMR655406:AMR655410 AWN655406:AWN655410 BGJ655406:BGJ655410 BQF655406:BQF655410 CAB655406:CAB655410 CJX655406:CJX655410 CTT655406:CTT655410 DDP655406:DDP655410 DNL655406:DNL655410 DXH655406:DXH655410 EHD655406:EHD655410 EQZ655406:EQZ655410 FAV655406:FAV655410 FKR655406:FKR655410 FUN655406:FUN655410 GEJ655406:GEJ655410 GOF655406:GOF655410 GYB655406:GYB655410 HHX655406:HHX655410 HRT655406:HRT655410 IBP655406:IBP655410 ILL655406:ILL655410 IVH655406:IVH655410 JFD655406:JFD655410 JOZ655406:JOZ655410 JYV655406:JYV655410 KIR655406:KIR655410 KSN655406:KSN655410 LCJ655406:LCJ655410 LMF655406:LMF655410 LWB655406:LWB655410 MFX655406:MFX655410 MPT655406:MPT655410 MZP655406:MZP655410 NJL655406:NJL655410 NTH655406:NTH655410 ODD655406:ODD655410 OMZ655406:OMZ655410 OWV655406:OWV655410 PGR655406:PGR655410 PQN655406:PQN655410 QAJ655406:QAJ655410 QKF655406:QKF655410 QUB655406:QUB655410 RDX655406:RDX655410 RNT655406:RNT655410 RXP655406:RXP655410 SHL655406:SHL655410 SRH655406:SRH655410 TBD655406:TBD655410 TKZ655406:TKZ655410 TUV655406:TUV655410 UER655406:UER655410 UON655406:UON655410 UYJ655406:UYJ655410 VIF655406:VIF655410 VSB655406:VSB655410 WBX655406:WBX655410 WLT655406:WLT655410 WVP655406:WVP655410 H720942:H720946 JD720942:JD720946 SZ720942:SZ720946 ACV720942:ACV720946 AMR720942:AMR720946 AWN720942:AWN720946 BGJ720942:BGJ720946 BQF720942:BQF720946 CAB720942:CAB720946 CJX720942:CJX720946 CTT720942:CTT720946 DDP720942:DDP720946 DNL720942:DNL720946 DXH720942:DXH720946 EHD720942:EHD720946 EQZ720942:EQZ720946 FAV720942:FAV720946 FKR720942:FKR720946 FUN720942:FUN720946 GEJ720942:GEJ720946 GOF720942:GOF720946 GYB720942:GYB720946 HHX720942:HHX720946 HRT720942:HRT720946 IBP720942:IBP720946 ILL720942:ILL720946 IVH720942:IVH720946 JFD720942:JFD720946 JOZ720942:JOZ720946 JYV720942:JYV720946 KIR720942:KIR720946 KSN720942:KSN720946 LCJ720942:LCJ720946 LMF720942:LMF720946 LWB720942:LWB720946 MFX720942:MFX720946 MPT720942:MPT720946 MZP720942:MZP720946 NJL720942:NJL720946 NTH720942:NTH720946 ODD720942:ODD720946 OMZ720942:OMZ720946 OWV720942:OWV720946 PGR720942:PGR720946 PQN720942:PQN720946 QAJ720942:QAJ720946 QKF720942:QKF720946 QUB720942:QUB720946 RDX720942:RDX720946 RNT720942:RNT720946 RXP720942:RXP720946 SHL720942:SHL720946 SRH720942:SRH720946 TBD720942:TBD720946 TKZ720942:TKZ720946 TUV720942:TUV720946 UER720942:UER720946 UON720942:UON720946 UYJ720942:UYJ720946 VIF720942:VIF720946 VSB720942:VSB720946 WBX720942:WBX720946 WLT720942:WLT720946 WVP720942:WVP720946 H786478:H786482 JD786478:JD786482 SZ786478:SZ786482 ACV786478:ACV786482 AMR786478:AMR786482 AWN786478:AWN786482 BGJ786478:BGJ786482 BQF786478:BQF786482 CAB786478:CAB786482 CJX786478:CJX786482 CTT786478:CTT786482 DDP786478:DDP786482 DNL786478:DNL786482 DXH786478:DXH786482 EHD786478:EHD786482 EQZ786478:EQZ786482 FAV786478:FAV786482 FKR786478:FKR786482 FUN786478:FUN786482 GEJ786478:GEJ786482 GOF786478:GOF786482 GYB786478:GYB786482 HHX786478:HHX786482 HRT786478:HRT786482 IBP786478:IBP786482 ILL786478:ILL786482 IVH786478:IVH786482 JFD786478:JFD786482 JOZ786478:JOZ786482 JYV786478:JYV786482 KIR786478:KIR786482 KSN786478:KSN786482 LCJ786478:LCJ786482 LMF786478:LMF786482 LWB786478:LWB786482 MFX786478:MFX786482 MPT786478:MPT786482 MZP786478:MZP786482 NJL786478:NJL786482 NTH786478:NTH786482 ODD786478:ODD786482 OMZ786478:OMZ786482 OWV786478:OWV786482 PGR786478:PGR786482 PQN786478:PQN786482 QAJ786478:QAJ786482 QKF786478:QKF786482 QUB786478:QUB786482 RDX786478:RDX786482 RNT786478:RNT786482 RXP786478:RXP786482 SHL786478:SHL786482 SRH786478:SRH786482 TBD786478:TBD786482 TKZ786478:TKZ786482 TUV786478:TUV786482 UER786478:UER786482 UON786478:UON786482 UYJ786478:UYJ786482 VIF786478:VIF786482 VSB786478:VSB786482 WBX786478:WBX786482 WLT786478:WLT786482 WVP786478:WVP786482 H852014:H852018 JD852014:JD852018 SZ852014:SZ852018 ACV852014:ACV852018 AMR852014:AMR852018 AWN852014:AWN852018 BGJ852014:BGJ852018 BQF852014:BQF852018 CAB852014:CAB852018 CJX852014:CJX852018 CTT852014:CTT852018 DDP852014:DDP852018 DNL852014:DNL852018 DXH852014:DXH852018 EHD852014:EHD852018 EQZ852014:EQZ852018 FAV852014:FAV852018 FKR852014:FKR852018 FUN852014:FUN852018 GEJ852014:GEJ852018 GOF852014:GOF852018 GYB852014:GYB852018 HHX852014:HHX852018 HRT852014:HRT852018 IBP852014:IBP852018 ILL852014:ILL852018 IVH852014:IVH852018 JFD852014:JFD852018 JOZ852014:JOZ852018 JYV852014:JYV852018 KIR852014:KIR852018 KSN852014:KSN852018 LCJ852014:LCJ852018 LMF852014:LMF852018 LWB852014:LWB852018 MFX852014:MFX852018 MPT852014:MPT852018 MZP852014:MZP852018 NJL852014:NJL852018 NTH852014:NTH852018 ODD852014:ODD852018 OMZ852014:OMZ852018 OWV852014:OWV852018 PGR852014:PGR852018 PQN852014:PQN852018 QAJ852014:QAJ852018 QKF852014:QKF852018 QUB852014:QUB852018 RDX852014:RDX852018 RNT852014:RNT852018 RXP852014:RXP852018 SHL852014:SHL852018 SRH852014:SRH852018 TBD852014:TBD852018 TKZ852014:TKZ852018 TUV852014:TUV852018 UER852014:UER852018 UON852014:UON852018 UYJ852014:UYJ852018 VIF852014:VIF852018 VSB852014:VSB852018 WBX852014:WBX852018 WLT852014:WLT852018 WVP852014:WVP852018 H917550:H917554 JD917550:JD917554 SZ917550:SZ917554 ACV917550:ACV917554 AMR917550:AMR917554 AWN917550:AWN917554 BGJ917550:BGJ917554 BQF917550:BQF917554 CAB917550:CAB917554 CJX917550:CJX917554 CTT917550:CTT917554 DDP917550:DDP917554 DNL917550:DNL917554 DXH917550:DXH917554 EHD917550:EHD917554 EQZ917550:EQZ917554 FAV917550:FAV917554 FKR917550:FKR917554 FUN917550:FUN917554 GEJ917550:GEJ917554 GOF917550:GOF917554 GYB917550:GYB917554 HHX917550:HHX917554 HRT917550:HRT917554 IBP917550:IBP917554 ILL917550:ILL917554 IVH917550:IVH917554 JFD917550:JFD917554 JOZ917550:JOZ917554 JYV917550:JYV917554 KIR917550:KIR917554 KSN917550:KSN917554 LCJ917550:LCJ917554 LMF917550:LMF917554 LWB917550:LWB917554 MFX917550:MFX917554 MPT917550:MPT917554 MZP917550:MZP917554 NJL917550:NJL917554 NTH917550:NTH917554 ODD917550:ODD917554 OMZ917550:OMZ917554 OWV917550:OWV917554 PGR917550:PGR917554 PQN917550:PQN917554 QAJ917550:QAJ917554 QKF917550:QKF917554 QUB917550:QUB917554 RDX917550:RDX917554 RNT917550:RNT917554 RXP917550:RXP917554 SHL917550:SHL917554 SRH917550:SRH917554 TBD917550:TBD917554 TKZ917550:TKZ917554 TUV917550:TUV917554 UER917550:UER917554 UON917550:UON917554 UYJ917550:UYJ917554 VIF917550:VIF917554 VSB917550:VSB917554 WBX917550:WBX917554 WLT917550:WLT917554 WVP917550:WVP917554 H983086:H983090 JD983086:JD983090 SZ983086:SZ983090 ACV983086:ACV983090 AMR983086:AMR983090 AWN983086:AWN983090 BGJ983086:BGJ983090 BQF983086:BQF983090 CAB983086:CAB983090 CJX983086:CJX983090 CTT983086:CTT983090 DDP983086:DDP983090 DNL983086:DNL983090 DXH983086:DXH983090 EHD983086:EHD983090 EQZ983086:EQZ983090 FAV983086:FAV983090 FKR983086:FKR983090 FUN983086:FUN983090 GEJ983086:GEJ983090 GOF983086:GOF983090 GYB983086:GYB983090 HHX983086:HHX983090 HRT983086:HRT983090 IBP983086:IBP983090 ILL983086:ILL983090 IVH983086:IVH983090 JFD983086:JFD983090 JOZ983086:JOZ983090 JYV983086:JYV983090 KIR983086:KIR983090 KSN983086:KSN983090 LCJ983086:LCJ983090 LMF983086:LMF983090 LWB983086:LWB983090 MFX983086:MFX983090 MPT983086:MPT983090 MZP983086:MZP983090 NJL983086:NJL983090 NTH983086:NTH983090 ODD983086:ODD983090 OMZ983086:OMZ983090 OWV983086:OWV983090 PGR983086:PGR983090 PQN983086:PQN983090 QAJ983086:QAJ983090 QKF983086:QKF983090 QUB983086:QUB983090 RDX983086:RDX983090 RNT983086:RNT983090 RXP983086:RXP983090 SHL983086:SHL983090 SRH983086:SRH983090 TBD983086:TBD983090 TKZ983086:TKZ983090 TUV983086:TUV983090 UER983086:UER983090 UON983086:UON983090 UYJ983086:UYJ983090 VIF983086:VIF983090 VSB983086:VSB983090 WBX983086:WBX983090 WLT983086:WLT983090" xr:uid="{3414CC16-63CF-4D0F-A57A-EF6195540BBF}">
      <formula1>$H$70:$H$161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F65583:F65586 JB65583:JB65586 SX65583:SX65586 ACT65583:ACT65586 AMP65583:AMP65586 AWL65583:AWL65586 BGH65583:BGH65586 BQD65583:BQD65586 BZZ65583:BZZ65586 CJV65583:CJV65586 CTR65583:CTR65586 DDN65583:DDN65586 DNJ65583:DNJ65586 DXF65583:DXF65586 EHB65583:EHB65586 EQX65583:EQX65586 FAT65583:FAT65586 FKP65583:FKP65586 FUL65583:FUL65586 GEH65583:GEH65586 GOD65583:GOD65586 GXZ65583:GXZ65586 HHV65583:HHV65586 HRR65583:HRR65586 IBN65583:IBN65586 ILJ65583:ILJ65586 IVF65583:IVF65586 JFB65583:JFB65586 JOX65583:JOX65586 JYT65583:JYT65586 KIP65583:KIP65586 KSL65583:KSL65586 LCH65583:LCH65586 LMD65583:LMD65586 LVZ65583:LVZ65586 MFV65583:MFV65586 MPR65583:MPR65586 MZN65583:MZN65586 NJJ65583:NJJ65586 NTF65583:NTF65586 ODB65583:ODB65586 OMX65583:OMX65586 OWT65583:OWT65586 PGP65583:PGP65586 PQL65583:PQL65586 QAH65583:QAH65586 QKD65583:QKD65586 QTZ65583:QTZ65586 RDV65583:RDV65586 RNR65583:RNR65586 RXN65583:RXN65586 SHJ65583:SHJ65586 SRF65583:SRF65586 TBB65583:TBB65586 TKX65583:TKX65586 TUT65583:TUT65586 UEP65583:UEP65586 UOL65583:UOL65586 UYH65583:UYH65586 VID65583:VID65586 VRZ65583:VRZ65586 WBV65583:WBV65586 WLR65583:WLR65586 WVN65583:WVN65586 F131119:F131122 JB131119:JB131122 SX131119:SX131122 ACT131119:ACT131122 AMP131119:AMP131122 AWL131119:AWL131122 BGH131119:BGH131122 BQD131119:BQD131122 BZZ131119:BZZ131122 CJV131119:CJV131122 CTR131119:CTR131122 DDN131119:DDN131122 DNJ131119:DNJ131122 DXF131119:DXF131122 EHB131119:EHB131122 EQX131119:EQX131122 FAT131119:FAT131122 FKP131119:FKP131122 FUL131119:FUL131122 GEH131119:GEH131122 GOD131119:GOD131122 GXZ131119:GXZ131122 HHV131119:HHV131122 HRR131119:HRR131122 IBN131119:IBN131122 ILJ131119:ILJ131122 IVF131119:IVF131122 JFB131119:JFB131122 JOX131119:JOX131122 JYT131119:JYT131122 KIP131119:KIP131122 KSL131119:KSL131122 LCH131119:LCH131122 LMD131119:LMD131122 LVZ131119:LVZ131122 MFV131119:MFV131122 MPR131119:MPR131122 MZN131119:MZN131122 NJJ131119:NJJ131122 NTF131119:NTF131122 ODB131119:ODB131122 OMX131119:OMX131122 OWT131119:OWT131122 PGP131119:PGP131122 PQL131119:PQL131122 QAH131119:QAH131122 QKD131119:QKD131122 QTZ131119:QTZ131122 RDV131119:RDV131122 RNR131119:RNR131122 RXN131119:RXN131122 SHJ131119:SHJ131122 SRF131119:SRF131122 TBB131119:TBB131122 TKX131119:TKX131122 TUT131119:TUT131122 UEP131119:UEP131122 UOL131119:UOL131122 UYH131119:UYH131122 VID131119:VID131122 VRZ131119:VRZ131122 WBV131119:WBV131122 WLR131119:WLR131122 WVN131119:WVN131122 F196655:F196658 JB196655:JB196658 SX196655:SX196658 ACT196655:ACT196658 AMP196655:AMP196658 AWL196655:AWL196658 BGH196655:BGH196658 BQD196655:BQD196658 BZZ196655:BZZ196658 CJV196655:CJV196658 CTR196655:CTR196658 DDN196655:DDN196658 DNJ196655:DNJ196658 DXF196655:DXF196658 EHB196655:EHB196658 EQX196655:EQX196658 FAT196655:FAT196658 FKP196655:FKP196658 FUL196655:FUL196658 GEH196655:GEH196658 GOD196655:GOD196658 GXZ196655:GXZ196658 HHV196655:HHV196658 HRR196655:HRR196658 IBN196655:IBN196658 ILJ196655:ILJ196658 IVF196655:IVF196658 JFB196655:JFB196658 JOX196655:JOX196658 JYT196655:JYT196658 KIP196655:KIP196658 KSL196655:KSL196658 LCH196655:LCH196658 LMD196655:LMD196658 LVZ196655:LVZ196658 MFV196655:MFV196658 MPR196655:MPR196658 MZN196655:MZN196658 NJJ196655:NJJ196658 NTF196655:NTF196658 ODB196655:ODB196658 OMX196655:OMX196658 OWT196655:OWT196658 PGP196655:PGP196658 PQL196655:PQL196658 QAH196655:QAH196658 QKD196655:QKD196658 QTZ196655:QTZ196658 RDV196655:RDV196658 RNR196655:RNR196658 RXN196655:RXN196658 SHJ196655:SHJ196658 SRF196655:SRF196658 TBB196655:TBB196658 TKX196655:TKX196658 TUT196655:TUT196658 UEP196655:UEP196658 UOL196655:UOL196658 UYH196655:UYH196658 VID196655:VID196658 VRZ196655:VRZ196658 WBV196655:WBV196658 WLR196655:WLR196658 WVN196655:WVN196658 F262191:F262194 JB262191:JB262194 SX262191:SX262194 ACT262191:ACT262194 AMP262191:AMP262194 AWL262191:AWL262194 BGH262191:BGH262194 BQD262191:BQD262194 BZZ262191:BZZ262194 CJV262191:CJV262194 CTR262191:CTR262194 DDN262191:DDN262194 DNJ262191:DNJ262194 DXF262191:DXF262194 EHB262191:EHB262194 EQX262191:EQX262194 FAT262191:FAT262194 FKP262191:FKP262194 FUL262191:FUL262194 GEH262191:GEH262194 GOD262191:GOD262194 GXZ262191:GXZ262194 HHV262191:HHV262194 HRR262191:HRR262194 IBN262191:IBN262194 ILJ262191:ILJ262194 IVF262191:IVF262194 JFB262191:JFB262194 JOX262191:JOX262194 JYT262191:JYT262194 KIP262191:KIP262194 KSL262191:KSL262194 LCH262191:LCH262194 LMD262191:LMD262194 LVZ262191:LVZ262194 MFV262191:MFV262194 MPR262191:MPR262194 MZN262191:MZN262194 NJJ262191:NJJ262194 NTF262191:NTF262194 ODB262191:ODB262194 OMX262191:OMX262194 OWT262191:OWT262194 PGP262191:PGP262194 PQL262191:PQL262194 QAH262191:QAH262194 QKD262191:QKD262194 QTZ262191:QTZ262194 RDV262191:RDV262194 RNR262191:RNR262194 RXN262191:RXN262194 SHJ262191:SHJ262194 SRF262191:SRF262194 TBB262191:TBB262194 TKX262191:TKX262194 TUT262191:TUT262194 UEP262191:UEP262194 UOL262191:UOL262194 UYH262191:UYH262194 VID262191:VID262194 VRZ262191:VRZ262194 WBV262191:WBV262194 WLR262191:WLR262194 WVN262191:WVN262194 F327727:F327730 JB327727:JB327730 SX327727:SX327730 ACT327727:ACT327730 AMP327727:AMP327730 AWL327727:AWL327730 BGH327727:BGH327730 BQD327727:BQD327730 BZZ327727:BZZ327730 CJV327727:CJV327730 CTR327727:CTR327730 DDN327727:DDN327730 DNJ327727:DNJ327730 DXF327727:DXF327730 EHB327727:EHB327730 EQX327727:EQX327730 FAT327727:FAT327730 FKP327727:FKP327730 FUL327727:FUL327730 GEH327727:GEH327730 GOD327727:GOD327730 GXZ327727:GXZ327730 HHV327727:HHV327730 HRR327727:HRR327730 IBN327727:IBN327730 ILJ327727:ILJ327730 IVF327727:IVF327730 JFB327727:JFB327730 JOX327727:JOX327730 JYT327727:JYT327730 KIP327727:KIP327730 KSL327727:KSL327730 LCH327727:LCH327730 LMD327727:LMD327730 LVZ327727:LVZ327730 MFV327727:MFV327730 MPR327727:MPR327730 MZN327727:MZN327730 NJJ327727:NJJ327730 NTF327727:NTF327730 ODB327727:ODB327730 OMX327727:OMX327730 OWT327727:OWT327730 PGP327727:PGP327730 PQL327727:PQL327730 QAH327727:QAH327730 QKD327727:QKD327730 QTZ327727:QTZ327730 RDV327727:RDV327730 RNR327727:RNR327730 RXN327727:RXN327730 SHJ327727:SHJ327730 SRF327727:SRF327730 TBB327727:TBB327730 TKX327727:TKX327730 TUT327727:TUT327730 UEP327727:UEP327730 UOL327727:UOL327730 UYH327727:UYH327730 VID327727:VID327730 VRZ327727:VRZ327730 WBV327727:WBV327730 WLR327727:WLR327730 WVN327727:WVN327730 F393263:F393266 JB393263:JB393266 SX393263:SX393266 ACT393263:ACT393266 AMP393263:AMP393266 AWL393263:AWL393266 BGH393263:BGH393266 BQD393263:BQD393266 BZZ393263:BZZ393266 CJV393263:CJV393266 CTR393263:CTR393266 DDN393263:DDN393266 DNJ393263:DNJ393266 DXF393263:DXF393266 EHB393263:EHB393266 EQX393263:EQX393266 FAT393263:FAT393266 FKP393263:FKP393266 FUL393263:FUL393266 GEH393263:GEH393266 GOD393263:GOD393266 GXZ393263:GXZ393266 HHV393263:HHV393266 HRR393263:HRR393266 IBN393263:IBN393266 ILJ393263:ILJ393266 IVF393263:IVF393266 JFB393263:JFB393266 JOX393263:JOX393266 JYT393263:JYT393266 KIP393263:KIP393266 KSL393263:KSL393266 LCH393263:LCH393266 LMD393263:LMD393266 LVZ393263:LVZ393266 MFV393263:MFV393266 MPR393263:MPR393266 MZN393263:MZN393266 NJJ393263:NJJ393266 NTF393263:NTF393266 ODB393263:ODB393266 OMX393263:OMX393266 OWT393263:OWT393266 PGP393263:PGP393266 PQL393263:PQL393266 QAH393263:QAH393266 QKD393263:QKD393266 QTZ393263:QTZ393266 RDV393263:RDV393266 RNR393263:RNR393266 RXN393263:RXN393266 SHJ393263:SHJ393266 SRF393263:SRF393266 TBB393263:TBB393266 TKX393263:TKX393266 TUT393263:TUT393266 UEP393263:UEP393266 UOL393263:UOL393266 UYH393263:UYH393266 VID393263:VID393266 VRZ393263:VRZ393266 WBV393263:WBV393266 WLR393263:WLR393266 WVN393263:WVN393266 F458799:F458802 JB458799:JB458802 SX458799:SX458802 ACT458799:ACT458802 AMP458799:AMP458802 AWL458799:AWL458802 BGH458799:BGH458802 BQD458799:BQD458802 BZZ458799:BZZ458802 CJV458799:CJV458802 CTR458799:CTR458802 DDN458799:DDN458802 DNJ458799:DNJ458802 DXF458799:DXF458802 EHB458799:EHB458802 EQX458799:EQX458802 FAT458799:FAT458802 FKP458799:FKP458802 FUL458799:FUL458802 GEH458799:GEH458802 GOD458799:GOD458802 GXZ458799:GXZ458802 HHV458799:HHV458802 HRR458799:HRR458802 IBN458799:IBN458802 ILJ458799:ILJ458802 IVF458799:IVF458802 JFB458799:JFB458802 JOX458799:JOX458802 JYT458799:JYT458802 KIP458799:KIP458802 KSL458799:KSL458802 LCH458799:LCH458802 LMD458799:LMD458802 LVZ458799:LVZ458802 MFV458799:MFV458802 MPR458799:MPR458802 MZN458799:MZN458802 NJJ458799:NJJ458802 NTF458799:NTF458802 ODB458799:ODB458802 OMX458799:OMX458802 OWT458799:OWT458802 PGP458799:PGP458802 PQL458799:PQL458802 QAH458799:QAH458802 QKD458799:QKD458802 QTZ458799:QTZ458802 RDV458799:RDV458802 RNR458799:RNR458802 RXN458799:RXN458802 SHJ458799:SHJ458802 SRF458799:SRF458802 TBB458799:TBB458802 TKX458799:TKX458802 TUT458799:TUT458802 UEP458799:UEP458802 UOL458799:UOL458802 UYH458799:UYH458802 VID458799:VID458802 VRZ458799:VRZ458802 WBV458799:WBV458802 WLR458799:WLR458802 WVN458799:WVN458802 F524335:F524338 JB524335:JB524338 SX524335:SX524338 ACT524335:ACT524338 AMP524335:AMP524338 AWL524335:AWL524338 BGH524335:BGH524338 BQD524335:BQD524338 BZZ524335:BZZ524338 CJV524335:CJV524338 CTR524335:CTR524338 DDN524335:DDN524338 DNJ524335:DNJ524338 DXF524335:DXF524338 EHB524335:EHB524338 EQX524335:EQX524338 FAT524335:FAT524338 FKP524335:FKP524338 FUL524335:FUL524338 GEH524335:GEH524338 GOD524335:GOD524338 GXZ524335:GXZ524338 HHV524335:HHV524338 HRR524335:HRR524338 IBN524335:IBN524338 ILJ524335:ILJ524338 IVF524335:IVF524338 JFB524335:JFB524338 JOX524335:JOX524338 JYT524335:JYT524338 KIP524335:KIP524338 KSL524335:KSL524338 LCH524335:LCH524338 LMD524335:LMD524338 LVZ524335:LVZ524338 MFV524335:MFV524338 MPR524335:MPR524338 MZN524335:MZN524338 NJJ524335:NJJ524338 NTF524335:NTF524338 ODB524335:ODB524338 OMX524335:OMX524338 OWT524335:OWT524338 PGP524335:PGP524338 PQL524335:PQL524338 QAH524335:QAH524338 QKD524335:QKD524338 QTZ524335:QTZ524338 RDV524335:RDV524338 RNR524335:RNR524338 RXN524335:RXN524338 SHJ524335:SHJ524338 SRF524335:SRF524338 TBB524335:TBB524338 TKX524335:TKX524338 TUT524335:TUT524338 UEP524335:UEP524338 UOL524335:UOL524338 UYH524335:UYH524338 VID524335:VID524338 VRZ524335:VRZ524338 WBV524335:WBV524338 WLR524335:WLR524338 WVN524335:WVN524338 F589871:F589874 JB589871:JB589874 SX589871:SX589874 ACT589871:ACT589874 AMP589871:AMP589874 AWL589871:AWL589874 BGH589871:BGH589874 BQD589871:BQD589874 BZZ589871:BZZ589874 CJV589871:CJV589874 CTR589871:CTR589874 DDN589871:DDN589874 DNJ589871:DNJ589874 DXF589871:DXF589874 EHB589871:EHB589874 EQX589871:EQX589874 FAT589871:FAT589874 FKP589871:FKP589874 FUL589871:FUL589874 GEH589871:GEH589874 GOD589871:GOD589874 GXZ589871:GXZ589874 HHV589871:HHV589874 HRR589871:HRR589874 IBN589871:IBN589874 ILJ589871:ILJ589874 IVF589871:IVF589874 JFB589871:JFB589874 JOX589871:JOX589874 JYT589871:JYT589874 KIP589871:KIP589874 KSL589871:KSL589874 LCH589871:LCH589874 LMD589871:LMD589874 LVZ589871:LVZ589874 MFV589871:MFV589874 MPR589871:MPR589874 MZN589871:MZN589874 NJJ589871:NJJ589874 NTF589871:NTF589874 ODB589871:ODB589874 OMX589871:OMX589874 OWT589871:OWT589874 PGP589871:PGP589874 PQL589871:PQL589874 QAH589871:QAH589874 QKD589871:QKD589874 QTZ589871:QTZ589874 RDV589871:RDV589874 RNR589871:RNR589874 RXN589871:RXN589874 SHJ589871:SHJ589874 SRF589871:SRF589874 TBB589871:TBB589874 TKX589871:TKX589874 TUT589871:TUT589874 UEP589871:UEP589874 UOL589871:UOL589874 UYH589871:UYH589874 VID589871:VID589874 VRZ589871:VRZ589874 WBV589871:WBV589874 WLR589871:WLR589874 WVN589871:WVN589874 F655407:F655410 JB655407:JB655410 SX655407:SX655410 ACT655407:ACT655410 AMP655407:AMP655410 AWL655407:AWL655410 BGH655407:BGH655410 BQD655407:BQD655410 BZZ655407:BZZ655410 CJV655407:CJV655410 CTR655407:CTR655410 DDN655407:DDN655410 DNJ655407:DNJ655410 DXF655407:DXF655410 EHB655407:EHB655410 EQX655407:EQX655410 FAT655407:FAT655410 FKP655407:FKP655410 FUL655407:FUL655410 GEH655407:GEH655410 GOD655407:GOD655410 GXZ655407:GXZ655410 HHV655407:HHV655410 HRR655407:HRR655410 IBN655407:IBN655410 ILJ655407:ILJ655410 IVF655407:IVF655410 JFB655407:JFB655410 JOX655407:JOX655410 JYT655407:JYT655410 KIP655407:KIP655410 KSL655407:KSL655410 LCH655407:LCH655410 LMD655407:LMD655410 LVZ655407:LVZ655410 MFV655407:MFV655410 MPR655407:MPR655410 MZN655407:MZN655410 NJJ655407:NJJ655410 NTF655407:NTF655410 ODB655407:ODB655410 OMX655407:OMX655410 OWT655407:OWT655410 PGP655407:PGP655410 PQL655407:PQL655410 QAH655407:QAH655410 QKD655407:QKD655410 QTZ655407:QTZ655410 RDV655407:RDV655410 RNR655407:RNR655410 RXN655407:RXN655410 SHJ655407:SHJ655410 SRF655407:SRF655410 TBB655407:TBB655410 TKX655407:TKX655410 TUT655407:TUT655410 UEP655407:UEP655410 UOL655407:UOL655410 UYH655407:UYH655410 VID655407:VID655410 VRZ655407:VRZ655410 WBV655407:WBV655410 WLR655407:WLR655410 WVN655407:WVN655410 F720943:F720946 JB720943:JB720946 SX720943:SX720946 ACT720943:ACT720946 AMP720943:AMP720946 AWL720943:AWL720946 BGH720943:BGH720946 BQD720943:BQD720946 BZZ720943:BZZ720946 CJV720943:CJV720946 CTR720943:CTR720946 DDN720943:DDN720946 DNJ720943:DNJ720946 DXF720943:DXF720946 EHB720943:EHB720946 EQX720943:EQX720946 FAT720943:FAT720946 FKP720943:FKP720946 FUL720943:FUL720946 GEH720943:GEH720946 GOD720943:GOD720946 GXZ720943:GXZ720946 HHV720943:HHV720946 HRR720943:HRR720946 IBN720943:IBN720946 ILJ720943:ILJ720946 IVF720943:IVF720946 JFB720943:JFB720946 JOX720943:JOX720946 JYT720943:JYT720946 KIP720943:KIP720946 KSL720943:KSL720946 LCH720943:LCH720946 LMD720943:LMD720946 LVZ720943:LVZ720946 MFV720943:MFV720946 MPR720943:MPR720946 MZN720943:MZN720946 NJJ720943:NJJ720946 NTF720943:NTF720946 ODB720943:ODB720946 OMX720943:OMX720946 OWT720943:OWT720946 PGP720943:PGP720946 PQL720943:PQL720946 QAH720943:QAH720946 QKD720943:QKD720946 QTZ720943:QTZ720946 RDV720943:RDV720946 RNR720943:RNR720946 RXN720943:RXN720946 SHJ720943:SHJ720946 SRF720943:SRF720946 TBB720943:TBB720946 TKX720943:TKX720946 TUT720943:TUT720946 UEP720943:UEP720946 UOL720943:UOL720946 UYH720943:UYH720946 VID720943:VID720946 VRZ720943:VRZ720946 WBV720943:WBV720946 WLR720943:WLR720946 WVN720943:WVN720946 F786479:F786482 JB786479:JB786482 SX786479:SX786482 ACT786479:ACT786482 AMP786479:AMP786482 AWL786479:AWL786482 BGH786479:BGH786482 BQD786479:BQD786482 BZZ786479:BZZ786482 CJV786479:CJV786482 CTR786479:CTR786482 DDN786479:DDN786482 DNJ786479:DNJ786482 DXF786479:DXF786482 EHB786479:EHB786482 EQX786479:EQX786482 FAT786479:FAT786482 FKP786479:FKP786482 FUL786479:FUL786482 GEH786479:GEH786482 GOD786479:GOD786482 GXZ786479:GXZ786482 HHV786479:HHV786482 HRR786479:HRR786482 IBN786479:IBN786482 ILJ786479:ILJ786482 IVF786479:IVF786482 JFB786479:JFB786482 JOX786479:JOX786482 JYT786479:JYT786482 KIP786479:KIP786482 KSL786479:KSL786482 LCH786479:LCH786482 LMD786479:LMD786482 LVZ786479:LVZ786482 MFV786479:MFV786482 MPR786479:MPR786482 MZN786479:MZN786482 NJJ786479:NJJ786482 NTF786479:NTF786482 ODB786479:ODB786482 OMX786479:OMX786482 OWT786479:OWT786482 PGP786479:PGP786482 PQL786479:PQL786482 QAH786479:QAH786482 QKD786479:QKD786482 QTZ786479:QTZ786482 RDV786479:RDV786482 RNR786479:RNR786482 RXN786479:RXN786482 SHJ786479:SHJ786482 SRF786479:SRF786482 TBB786479:TBB786482 TKX786479:TKX786482 TUT786479:TUT786482 UEP786479:UEP786482 UOL786479:UOL786482 UYH786479:UYH786482 VID786479:VID786482 VRZ786479:VRZ786482 WBV786479:WBV786482 WLR786479:WLR786482 WVN786479:WVN786482 F852015:F852018 JB852015:JB852018 SX852015:SX852018 ACT852015:ACT852018 AMP852015:AMP852018 AWL852015:AWL852018 BGH852015:BGH852018 BQD852015:BQD852018 BZZ852015:BZZ852018 CJV852015:CJV852018 CTR852015:CTR852018 DDN852015:DDN852018 DNJ852015:DNJ852018 DXF852015:DXF852018 EHB852015:EHB852018 EQX852015:EQX852018 FAT852015:FAT852018 FKP852015:FKP852018 FUL852015:FUL852018 GEH852015:GEH852018 GOD852015:GOD852018 GXZ852015:GXZ852018 HHV852015:HHV852018 HRR852015:HRR852018 IBN852015:IBN852018 ILJ852015:ILJ852018 IVF852015:IVF852018 JFB852015:JFB852018 JOX852015:JOX852018 JYT852015:JYT852018 KIP852015:KIP852018 KSL852015:KSL852018 LCH852015:LCH852018 LMD852015:LMD852018 LVZ852015:LVZ852018 MFV852015:MFV852018 MPR852015:MPR852018 MZN852015:MZN852018 NJJ852015:NJJ852018 NTF852015:NTF852018 ODB852015:ODB852018 OMX852015:OMX852018 OWT852015:OWT852018 PGP852015:PGP852018 PQL852015:PQL852018 QAH852015:QAH852018 QKD852015:QKD852018 QTZ852015:QTZ852018 RDV852015:RDV852018 RNR852015:RNR852018 RXN852015:RXN852018 SHJ852015:SHJ852018 SRF852015:SRF852018 TBB852015:TBB852018 TKX852015:TKX852018 TUT852015:TUT852018 UEP852015:UEP852018 UOL852015:UOL852018 UYH852015:UYH852018 VID852015:VID852018 VRZ852015:VRZ852018 WBV852015:WBV852018 WLR852015:WLR852018 WVN852015:WVN852018 F917551:F917554 JB917551:JB917554 SX917551:SX917554 ACT917551:ACT917554 AMP917551:AMP917554 AWL917551:AWL917554 BGH917551:BGH917554 BQD917551:BQD917554 BZZ917551:BZZ917554 CJV917551:CJV917554 CTR917551:CTR917554 DDN917551:DDN917554 DNJ917551:DNJ917554 DXF917551:DXF917554 EHB917551:EHB917554 EQX917551:EQX917554 FAT917551:FAT917554 FKP917551:FKP917554 FUL917551:FUL917554 GEH917551:GEH917554 GOD917551:GOD917554 GXZ917551:GXZ917554 HHV917551:HHV917554 HRR917551:HRR917554 IBN917551:IBN917554 ILJ917551:ILJ917554 IVF917551:IVF917554 JFB917551:JFB917554 JOX917551:JOX917554 JYT917551:JYT917554 KIP917551:KIP917554 KSL917551:KSL917554 LCH917551:LCH917554 LMD917551:LMD917554 LVZ917551:LVZ917554 MFV917551:MFV917554 MPR917551:MPR917554 MZN917551:MZN917554 NJJ917551:NJJ917554 NTF917551:NTF917554 ODB917551:ODB917554 OMX917551:OMX917554 OWT917551:OWT917554 PGP917551:PGP917554 PQL917551:PQL917554 QAH917551:QAH917554 QKD917551:QKD917554 QTZ917551:QTZ917554 RDV917551:RDV917554 RNR917551:RNR917554 RXN917551:RXN917554 SHJ917551:SHJ917554 SRF917551:SRF917554 TBB917551:TBB917554 TKX917551:TKX917554 TUT917551:TUT917554 UEP917551:UEP917554 UOL917551:UOL917554 UYH917551:UYH917554 VID917551:VID917554 VRZ917551:VRZ917554 WBV917551:WBV917554 WLR917551:WLR917554 WVN917551:WVN917554 F983087:F983090 JB983087:JB983090 SX983087:SX983090 ACT983087:ACT983090 AMP983087:AMP983090 AWL983087:AWL983090 BGH983087:BGH983090 BQD983087:BQD983090 BZZ983087:BZZ983090 CJV983087:CJV983090 CTR983087:CTR983090 DDN983087:DDN983090 DNJ983087:DNJ983090 DXF983087:DXF983090 EHB983087:EHB983090 EQX983087:EQX983090 FAT983087:FAT983090 FKP983087:FKP983090 FUL983087:FUL983090 GEH983087:GEH983090 GOD983087:GOD983090 GXZ983087:GXZ983090 HHV983087:HHV983090 HRR983087:HRR983090 IBN983087:IBN983090 ILJ983087:ILJ983090 IVF983087:IVF983090 JFB983087:JFB983090 JOX983087:JOX983090 JYT983087:JYT983090 KIP983087:KIP983090 KSL983087:KSL983090 LCH983087:LCH983090 LMD983087:LMD983090 LVZ983087:LVZ983090 MFV983087:MFV983090 MPR983087:MPR983090 MZN983087:MZN983090 NJJ983087:NJJ983090 NTF983087:NTF983090 ODB983087:ODB983090 OMX983087:OMX983090 OWT983087:OWT983090 PGP983087:PGP983090 PQL983087:PQL983090 QAH983087:QAH983090 QKD983087:QKD983090 QTZ983087:QTZ983090 RDV983087:RDV983090 RNR983087:RNR983090 RXN983087:RXN983090 SHJ983087:SHJ983090 SRF983087:SRF983090 TBB983087:TBB983090 TKX983087:TKX983090 TUT983087:TUT983090 UEP983087:UEP983090 UOL983087:UOL983090 UYH983087:UYH983090 VID983087:VID983090 VRZ983087:VRZ983090 WBV983087:WBV983090 WLR983087:WLR983090 WVN983087:WVN983090 F52" xr:uid="{A097C6CD-D5EB-4067-9A79-8C7E605358D9}">
      <formula1>"1, 2, 3"</formula1>
    </dataValidation>
    <dataValidation type="list" errorStyle="warning" allowBlank="1" showInputMessage="1" showErrorMessage="1" errorTitle="FERC ACCOUNT" error="This FERC Account is not included in the drop-down list. Is this the account you want to use?" sqref="WVM983087:WVM983090 D51:D52 E52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D65582:D65586 IZ65582:IZ65586 SV65582:SV65586 ACR65582:ACR65586 AMN65582:AMN65586 AWJ65582:AWJ65586 BGF65582:BGF65586 BQB65582:BQB65586 BZX65582:BZX65586 CJT65582:CJT65586 CTP65582:CTP65586 DDL65582:DDL65586 DNH65582:DNH65586 DXD65582:DXD65586 EGZ65582:EGZ65586 EQV65582:EQV65586 FAR65582:FAR65586 FKN65582:FKN65586 FUJ65582:FUJ65586 GEF65582:GEF65586 GOB65582:GOB65586 GXX65582:GXX65586 HHT65582:HHT65586 HRP65582:HRP65586 IBL65582:IBL65586 ILH65582:ILH65586 IVD65582:IVD65586 JEZ65582:JEZ65586 JOV65582:JOV65586 JYR65582:JYR65586 KIN65582:KIN65586 KSJ65582:KSJ65586 LCF65582:LCF65586 LMB65582:LMB65586 LVX65582:LVX65586 MFT65582:MFT65586 MPP65582:MPP65586 MZL65582:MZL65586 NJH65582:NJH65586 NTD65582:NTD65586 OCZ65582:OCZ65586 OMV65582:OMV65586 OWR65582:OWR65586 PGN65582:PGN65586 PQJ65582:PQJ65586 QAF65582:QAF65586 QKB65582:QKB65586 QTX65582:QTX65586 RDT65582:RDT65586 RNP65582:RNP65586 RXL65582:RXL65586 SHH65582:SHH65586 SRD65582:SRD65586 TAZ65582:TAZ65586 TKV65582:TKV65586 TUR65582:TUR65586 UEN65582:UEN65586 UOJ65582:UOJ65586 UYF65582:UYF65586 VIB65582:VIB65586 VRX65582:VRX65586 WBT65582:WBT65586 WLP65582:WLP65586 WVL65582:WVL65586 D131118:D131122 IZ131118:IZ131122 SV131118:SV131122 ACR131118:ACR131122 AMN131118:AMN131122 AWJ131118:AWJ131122 BGF131118:BGF131122 BQB131118:BQB131122 BZX131118:BZX131122 CJT131118:CJT131122 CTP131118:CTP131122 DDL131118:DDL131122 DNH131118:DNH131122 DXD131118:DXD131122 EGZ131118:EGZ131122 EQV131118:EQV131122 FAR131118:FAR131122 FKN131118:FKN131122 FUJ131118:FUJ131122 GEF131118:GEF131122 GOB131118:GOB131122 GXX131118:GXX131122 HHT131118:HHT131122 HRP131118:HRP131122 IBL131118:IBL131122 ILH131118:ILH131122 IVD131118:IVD131122 JEZ131118:JEZ131122 JOV131118:JOV131122 JYR131118:JYR131122 KIN131118:KIN131122 KSJ131118:KSJ131122 LCF131118:LCF131122 LMB131118:LMB131122 LVX131118:LVX131122 MFT131118:MFT131122 MPP131118:MPP131122 MZL131118:MZL131122 NJH131118:NJH131122 NTD131118:NTD131122 OCZ131118:OCZ131122 OMV131118:OMV131122 OWR131118:OWR131122 PGN131118:PGN131122 PQJ131118:PQJ131122 QAF131118:QAF131122 QKB131118:QKB131122 QTX131118:QTX131122 RDT131118:RDT131122 RNP131118:RNP131122 RXL131118:RXL131122 SHH131118:SHH131122 SRD131118:SRD131122 TAZ131118:TAZ131122 TKV131118:TKV131122 TUR131118:TUR131122 UEN131118:UEN131122 UOJ131118:UOJ131122 UYF131118:UYF131122 VIB131118:VIB131122 VRX131118:VRX131122 WBT131118:WBT131122 WLP131118:WLP131122 WVL131118:WVL131122 D196654:D196658 IZ196654:IZ196658 SV196654:SV196658 ACR196654:ACR196658 AMN196654:AMN196658 AWJ196654:AWJ196658 BGF196654:BGF196658 BQB196654:BQB196658 BZX196654:BZX196658 CJT196654:CJT196658 CTP196654:CTP196658 DDL196654:DDL196658 DNH196654:DNH196658 DXD196654:DXD196658 EGZ196654:EGZ196658 EQV196654:EQV196658 FAR196654:FAR196658 FKN196654:FKN196658 FUJ196654:FUJ196658 GEF196654:GEF196658 GOB196654:GOB196658 GXX196654:GXX196658 HHT196654:HHT196658 HRP196654:HRP196658 IBL196654:IBL196658 ILH196654:ILH196658 IVD196654:IVD196658 JEZ196654:JEZ196658 JOV196654:JOV196658 JYR196654:JYR196658 KIN196654:KIN196658 KSJ196654:KSJ196658 LCF196654:LCF196658 LMB196654:LMB196658 LVX196654:LVX196658 MFT196654:MFT196658 MPP196654:MPP196658 MZL196654:MZL196658 NJH196654:NJH196658 NTD196654:NTD196658 OCZ196654:OCZ196658 OMV196654:OMV196658 OWR196654:OWR196658 PGN196654:PGN196658 PQJ196654:PQJ196658 QAF196654:QAF196658 QKB196654:QKB196658 QTX196654:QTX196658 RDT196654:RDT196658 RNP196654:RNP196658 RXL196654:RXL196658 SHH196654:SHH196658 SRD196654:SRD196658 TAZ196654:TAZ196658 TKV196654:TKV196658 TUR196654:TUR196658 UEN196654:UEN196658 UOJ196654:UOJ196658 UYF196654:UYF196658 VIB196654:VIB196658 VRX196654:VRX196658 WBT196654:WBT196658 WLP196654:WLP196658 WVL196654:WVL196658 D262190:D262194 IZ262190:IZ262194 SV262190:SV262194 ACR262190:ACR262194 AMN262190:AMN262194 AWJ262190:AWJ262194 BGF262190:BGF262194 BQB262190:BQB262194 BZX262190:BZX262194 CJT262190:CJT262194 CTP262190:CTP262194 DDL262190:DDL262194 DNH262190:DNH262194 DXD262190:DXD262194 EGZ262190:EGZ262194 EQV262190:EQV262194 FAR262190:FAR262194 FKN262190:FKN262194 FUJ262190:FUJ262194 GEF262190:GEF262194 GOB262190:GOB262194 GXX262190:GXX262194 HHT262190:HHT262194 HRP262190:HRP262194 IBL262190:IBL262194 ILH262190:ILH262194 IVD262190:IVD262194 JEZ262190:JEZ262194 JOV262190:JOV262194 JYR262190:JYR262194 KIN262190:KIN262194 KSJ262190:KSJ262194 LCF262190:LCF262194 LMB262190:LMB262194 LVX262190:LVX262194 MFT262190:MFT262194 MPP262190:MPP262194 MZL262190:MZL262194 NJH262190:NJH262194 NTD262190:NTD262194 OCZ262190:OCZ262194 OMV262190:OMV262194 OWR262190:OWR262194 PGN262190:PGN262194 PQJ262190:PQJ262194 QAF262190:QAF262194 QKB262190:QKB262194 QTX262190:QTX262194 RDT262190:RDT262194 RNP262190:RNP262194 RXL262190:RXL262194 SHH262190:SHH262194 SRD262190:SRD262194 TAZ262190:TAZ262194 TKV262190:TKV262194 TUR262190:TUR262194 UEN262190:UEN262194 UOJ262190:UOJ262194 UYF262190:UYF262194 VIB262190:VIB262194 VRX262190:VRX262194 WBT262190:WBT262194 WLP262190:WLP262194 WVL262190:WVL262194 D327726:D327730 IZ327726:IZ327730 SV327726:SV327730 ACR327726:ACR327730 AMN327726:AMN327730 AWJ327726:AWJ327730 BGF327726:BGF327730 BQB327726:BQB327730 BZX327726:BZX327730 CJT327726:CJT327730 CTP327726:CTP327730 DDL327726:DDL327730 DNH327726:DNH327730 DXD327726:DXD327730 EGZ327726:EGZ327730 EQV327726:EQV327730 FAR327726:FAR327730 FKN327726:FKN327730 FUJ327726:FUJ327730 GEF327726:GEF327730 GOB327726:GOB327730 GXX327726:GXX327730 HHT327726:HHT327730 HRP327726:HRP327730 IBL327726:IBL327730 ILH327726:ILH327730 IVD327726:IVD327730 JEZ327726:JEZ327730 JOV327726:JOV327730 JYR327726:JYR327730 KIN327726:KIN327730 KSJ327726:KSJ327730 LCF327726:LCF327730 LMB327726:LMB327730 LVX327726:LVX327730 MFT327726:MFT327730 MPP327726:MPP327730 MZL327726:MZL327730 NJH327726:NJH327730 NTD327726:NTD327730 OCZ327726:OCZ327730 OMV327726:OMV327730 OWR327726:OWR327730 PGN327726:PGN327730 PQJ327726:PQJ327730 QAF327726:QAF327730 QKB327726:QKB327730 QTX327726:QTX327730 RDT327726:RDT327730 RNP327726:RNP327730 RXL327726:RXL327730 SHH327726:SHH327730 SRD327726:SRD327730 TAZ327726:TAZ327730 TKV327726:TKV327730 TUR327726:TUR327730 UEN327726:UEN327730 UOJ327726:UOJ327730 UYF327726:UYF327730 VIB327726:VIB327730 VRX327726:VRX327730 WBT327726:WBT327730 WLP327726:WLP327730 WVL327726:WVL327730 D393262:D393266 IZ393262:IZ393266 SV393262:SV393266 ACR393262:ACR393266 AMN393262:AMN393266 AWJ393262:AWJ393266 BGF393262:BGF393266 BQB393262:BQB393266 BZX393262:BZX393266 CJT393262:CJT393266 CTP393262:CTP393266 DDL393262:DDL393266 DNH393262:DNH393266 DXD393262:DXD393266 EGZ393262:EGZ393266 EQV393262:EQV393266 FAR393262:FAR393266 FKN393262:FKN393266 FUJ393262:FUJ393266 GEF393262:GEF393266 GOB393262:GOB393266 GXX393262:GXX393266 HHT393262:HHT393266 HRP393262:HRP393266 IBL393262:IBL393266 ILH393262:ILH393266 IVD393262:IVD393266 JEZ393262:JEZ393266 JOV393262:JOV393266 JYR393262:JYR393266 KIN393262:KIN393266 KSJ393262:KSJ393266 LCF393262:LCF393266 LMB393262:LMB393266 LVX393262:LVX393266 MFT393262:MFT393266 MPP393262:MPP393266 MZL393262:MZL393266 NJH393262:NJH393266 NTD393262:NTD393266 OCZ393262:OCZ393266 OMV393262:OMV393266 OWR393262:OWR393266 PGN393262:PGN393266 PQJ393262:PQJ393266 QAF393262:QAF393266 QKB393262:QKB393266 QTX393262:QTX393266 RDT393262:RDT393266 RNP393262:RNP393266 RXL393262:RXL393266 SHH393262:SHH393266 SRD393262:SRD393266 TAZ393262:TAZ393266 TKV393262:TKV393266 TUR393262:TUR393266 UEN393262:UEN393266 UOJ393262:UOJ393266 UYF393262:UYF393266 VIB393262:VIB393266 VRX393262:VRX393266 WBT393262:WBT393266 WLP393262:WLP393266 WVL393262:WVL393266 D458798:D458802 IZ458798:IZ458802 SV458798:SV458802 ACR458798:ACR458802 AMN458798:AMN458802 AWJ458798:AWJ458802 BGF458798:BGF458802 BQB458798:BQB458802 BZX458798:BZX458802 CJT458798:CJT458802 CTP458798:CTP458802 DDL458798:DDL458802 DNH458798:DNH458802 DXD458798:DXD458802 EGZ458798:EGZ458802 EQV458798:EQV458802 FAR458798:FAR458802 FKN458798:FKN458802 FUJ458798:FUJ458802 GEF458798:GEF458802 GOB458798:GOB458802 GXX458798:GXX458802 HHT458798:HHT458802 HRP458798:HRP458802 IBL458798:IBL458802 ILH458798:ILH458802 IVD458798:IVD458802 JEZ458798:JEZ458802 JOV458798:JOV458802 JYR458798:JYR458802 KIN458798:KIN458802 KSJ458798:KSJ458802 LCF458798:LCF458802 LMB458798:LMB458802 LVX458798:LVX458802 MFT458798:MFT458802 MPP458798:MPP458802 MZL458798:MZL458802 NJH458798:NJH458802 NTD458798:NTD458802 OCZ458798:OCZ458802 OMV458798:OMV458802 OWR458798:OWR458802 PGN458798:PGN458802 PQJ458798:PQJ458802 QAF458798:QAF458802 QKB458798:QKB458802 QTX458798:QTX458802 RDT458798:RDT458802 RNP458798:RNP458802 RXL458798:RXL458802 SHH458798:SHH458802 SRD458798:SRD458802 TAZ458798:TAZ458802 TKV458798:TKV458802 TUR458798:TUR458802 UEN458798:UEN458802 UOJ458798:UOJ458802 UYF458798:UYF458802 VIB458798:VIB458802 VRX458798:VRX458802 WBT458798:WBT458802 WLP458798:WLP458802 WVL458798:WVL458802 D524334:D524338 IZ524334:IZ524338 SV524334:SV524338 ACR524334:ACR524338 AMN524334:AMN524338 AWJ524334:AWJ524338 BGF524334:BGF524338 BQB524334:BQB524338 BZX524334:BZX524338 CJT524334:CJT524338 CTP524334:CTP524338 DDL524334:DDL524338 DNH524334:DNH524338 DXD524334:DXD524338 EGZ524334:EGZ524338 EQV524334:EQV524338 FAR524334:FAR524338 FKN524334:FKN524338 FUJ524334:FUJ524338 GEF524334:GEF524338 GOB524334:GOB524338 GXX524334:GXX524338 HHT524334:HHT524338 HRP524334:HRP524338 IBL524334:IBL524338 ILH524334:ILH524338 IVD524334:IVD524338 JEZ524334:JEZ524338 JOV524334:JOV524338 JYR524334:JYR524338 KIN524334:KIN524338 KSJ524334:KSJ524338 LCF524334:LCF524338 LMB524334:LMB524338 LVX524334:LVX524338 MFT524334:MFT524338 MPP524334:MPP524338 MZL524334:MZL524338 NJH524334:NJH524338 NTD524334:NTD524338 OCZ524334:OCZ524338 OMV524334:OMV524338 OWR524334:OWR524338 PGN524334:PGN524338 PQJ524334:PQJ524338 QAF524334:QAF524338 QKB524334:QKB524338 QTX524334:QTX524338 RDT524334:RDT524338 RNP524334:RNP524338 RXL524334:RXL524338 SHH524334:SHH524338 SRD524334:SRD524338 TAZ524334:TAZ524338 TKV524334:TKV524338 TUR524334:TUR524338 UEN524334:UEN524338 UOJ524334:UOJ524338 UYF524334:UYF524338 VIB524334:VIB524338 VRX524334:VRX524338 WBT524334:WBT524338 WLP524334:WLP524338 WVL524334:WVL524338 D589870:D589874 IZ589870:IZ589874 SV589870:SV589874 ACR589870:ACR589874 AMN589870:AMN589874 AWJ589870:AWJ589874 BGF589870:BGF589874 BQB589870:BQB589874 BZX589870:BZX589874 CJT589870:CJT589874 CTP589870:CTP589874 DDL589870:DDL589874 DNH589870:DNH589874 DXD589870:DXD589874 EGZ589870:EGZ589874 EQV589870:EQV589874 FAR589870:FAR589874 FKN589870:FKN589874 FUJ589870:FUJ589874 GEF589870:GEF589874 GOB589870:GOB589874 GXX589870:GXX589874 HHT589870:HHT589874 HRP589870:HRP589874 IBL589870:IBL589874 ILH589870:ILH589874 IVD589870:IVD589874 JEZ589870:JEZ589874 JOV589870:JOV589874 JYR589870:JYR589874 KIN589870:KIN589874 KSJ589870:KSJ589874 LCF589870:LCF589874 LMB589870:LMB589874 LVX589870:LVX589874 MFT589870:MFT589874 MPP589870:MPP589874 MZL589870:MZL589874 NJH589870:NJH589874 NTD589870:NTD589874 OCZ589870:OCZ589874 OMV589870:OMV589874 OWR589870:OWR589874 PGN589870:PGN589874 PQJ589870:PQJ589874 QAF589870:QAF589874 QKB589870:QKB589874 QTX589870:QTX589874 RDT589870:RDT589874 RNP589870:RNP589874 RXL589870:RXL589874 SHH589870:SHH589874 SRD589870:SRD589874 TAZ589870:TAZ589874 TKV589870:TKV589874 TUR589870:TUR589874 UEN589870:UEN589874 UOJ589870:UOJ589874 UYF589870:UYF589874 VIB589870:VIB589874 VRX589870:VRX589874 WBT589870:WBT589874 WLP589870:WLP589874 WVL589870:WVL589874 D655406:D655410 IZ655406:IZ655410 SV655406:SV655410 ACR655406:ACR655410 AMN655406:AMN655410 AWJ655406:AWJ655410 BGF655406:BGF655410 BQB655406:BQB655410 BZX655406:BZX655410 CJT655406:CJT655410 CTP655406:CTP655410 DDL655406:DDL655410 DNH655406:DNH655410 DXD655406:DXD655410 EGZ655406:EGZ655410 EQV655406:EQV655410 FAR655406:FAR655410 FKN655406:FKN655410 FUJ655406:FUJ655410 GEF655406:GEF655410 GOB655406:GOB655410 GXX655406:GXX655410 HHT655406:HHT655410 HRP655406:HRP655410 IBL655406:IBL655410 ILH655406:ILH655410 IVD655406:IVD655410 JEZ655406:JEZ655410 JOV655406:JOV655410 JYR655406:JYR655410 KIN655406:KIN655410 KSJ655406:KSJ655410 LCF655406:LCF655410 LMB655406:LMB655410 LVX655406:LVX655410 MFT655406:MFT655410 MPP655406:MPP655410 MZL655406:MZL655410 NJH655406:NJH655410 NTD655406:NTD655410 OCZ655406:OCZ655410 OMV655406:OMV655410 OWR655406:OWR655410 PGN655406:PGN655410 PQJ655406:PQJ655410 QAF655406:QAF655410 QKB655406:QKB655410 QTX655406:QTX655410 RDT655406:RDT655410 RNP655406:RNP655410 RXL655406:RXL655410 SHH655406:SHH655410 SRD655406:SRD655410 TAZ655406:TAZ655410 TKV655406:TKV655410 TUR655406:TUR655410 UEN655406:UEN655410 UOJ655406:UOJ655410 UYF655406:UYF655410 VIB655406:VIB655410 VRX655406:VRX655410 WBT655406:WBT655410 WLP655406:WLP655410 WVL655406:WVL655410 D720942:D720946 IZ720942:IZ720946 SV720942:SV720946 ACR720942:ACR720946 AMN720942:AMN720946 AWJ720942:AWJ720946 BGF720942:BGF720946 BQB720942:BQB720946 BZX720942:BZX720946 CJT720942:CJT720946 CTP720942:CTP720946 DDL720942:DDL720946 DNH720942:DNH720946 DXD720942:DXD720946 EGZ720942:EGZ720946 EQV720942:EQV720946 FAR720942:FAR720946 FKN720942:FKN720946 FUJ720942:FUJ720946 GEF720942:GEF720946 GOB720942:GOB720946 GXX720942:GXX720946 HHT720942:HHT720946 HRP720942:HRP720946 IBL720942:IBL720946 ILH720942:ILH720946 IVD720942:IVD720946 JEZ720942:JEZ720946 JOV720942:JOV720946 JYR720942:JYR720946 KIN720942:KIN720946 KSJ720942:KSJ720946 LCF720942:LCF720946 LMB720942:LMB720946 LVX720942:LVX720946 MFT720942:MFT720946 MPP720942:MPP720946 MZL720942:MZL720946 NJH720942:NJH720946 NTD720942:NTD720946 OCZ720942:OCZ720946 OMV720942:OMV720946 OWR720942:OWR720946 PGN720942:PGN720946 PQJ720942:PQJ720946 QAF720942:QAF720946 QKB720942:QKB720946 QTX720942:QTX720946 RDT720942:RDT720946 RNP720942:RNP720946 RXL720942:RXL720946 SHH720942:SHH720946 SRD720942:SRD720946 TAZ720942:TAZ720946 TKV720942:TKV720946 TUR720942:TUR720946 UEN720942:UEN720946 UOJ720942:UOJ720946 UYF720942:UYF720946 VIB720942:VIB720946 VRX720942:VRX720946 WBT720942:WBT720946 WLP720942:WLP720946 WVL720942:WVL720946 D786478:D786482 IZ786478:IZ786482 SV786478:SV786482 ACR786478:ACR786482 AMN786478:AMN786482 AWJ786478:AWJ786482 BGF786478:BGF786482 BQB786478:BQB786482 BZX786478:BZX786482 CJT786478:CJT786482 CTP786478:CTP786482 DDL786478:DDL786482 DNH786478:DNH786482 DXD786478:DXD786482 EGZ786478:EGZ786482 EQV786478:EQV786482 FAR786478:FAR786482 FKN786478:FKN786482 FUJ786478:FUJ786482 GEF786478:GEF786482 GOB786478:GOB786482 GXX786478:GXX786482 HHT786478:HHT786482 HRP786478:HRP786482 IBL786478:IBL786482 ILH786478:ILH786482 IVD786478:IVD786482 JEZ786478:JEZ786482 JOV786478:JOV786482 JYR786478:JYR786482 KIN786478:KIN786482 KSJ786478:KSJ786482 LCF786478:LCF786482 LMB786478:LMB786482 LVX786478:LVX786482 MFT786478:MFT786482 MPP786478:MPP786482 MZL786478:MZL786482 NJH786478:NJH786482 NTD786478:NTD786482 OCZ786478:OCZ786482 OMV786478:OMV786482 OWR786478:OWR786482 PGN786478:PGN786482 PQJ786478:PQJ786482 QAF786478:QAF786482 QKB786478:QKB786482 QTX786478:QTX786482 RDT786478:RDT786482 RNP786478:RNP786482 RXL786478:RXL786482 SHH786478:SHH786482 SRD786478:SRD786482 TAZ786478:TAZ786482 TKV786478:TKV786482 TUR786478:TUR786482 UEN786478:UEN786482 UOJ786478:UOJ786482 UYF786478:UYF786482 VIB786478:VIB786482 VRX786478:VRX786482 WBT786478:WBT786482 WLP786478:WLP786482 WVL786478:WVL786482 D852014:D852018 IZ852014:IZ852018 SV852014:SV852018 ACR852014:ACR852018 AMN852014:AMN852018 AWJ852014:AWJ852018 BGF852014:BGF852018 BQB852014:BQB852018 BZX852014:BZX852018 CJT852014:CJT852018 CTP852014:CTP852018 DDL852014:DDL852018 DNH852014:DNH852018 DXD852014:DXD852018 EGZ852014:EGZ852018 EQV852014:EQV852018 FAR852014:FAR852018 FKN852014:FKN852018 FUJ852014:FUJ852018 GEF852014:GEF852018 GOB852014:GOB852018 GXX852014:GXX852018 HHT852014:HHT852018 HRP852014:HRP852018 IBL852014:IBL852018 ILH852014:ILH852018 IVD852014:IVD852018 JEZ852014:JEZ852018 JOV852014:JOV852018 JYR852014:JYR852018 KIN852014:KIN852018 KSJ852014:KSJ852018 LCF852014:LCF852018 LMB852014:LMB852018 LVX852014:LVX852018 MFT852014:MFT852018 MPP852014:MPP852018 MZL852014:MZL852018 NJH852014:NJH852018 NTD852014:NTD852018 OCZ852014:OCZ852018 OMV852014:OMV852018 OWR852014:OWR852018 PGN852014:PGN852018 PQJ852014:PQJ852018 QAF852014:QAF852018 QKB852014:QKB852018 QTX852014:QTX852018 RDT852014:RDT852018 RNP852014:RNP852018 RXL852014:RXL852018 SHH852014:SHH852018 SRD852014:SRD852018 TAZ852014:TAZ852018 TKV852014:TKV852018 TUR852014:TUR852018 UEN852014:UEN852018 UOJ852014:UOJ852018 UYF852014:UYF852018 VIB852014:VIB852018 VRX852014:VRX852018 WBT852014:WBT852018 WLP852014:WLP852018 WVL852014:WVL852018 D917550:D917554 IZ917550:IZ917554 SV917550:SV917554 ACR917550:ACR917554 AMN917550:AMN917554 AWJ917550:AWJ917554 BGF917550:BGF917554 BQB917550:BQB917554 BZX917550:BZX917554 CJT917550:CJT917554 CTP917550:CTP917554 DDL917550:DDL917554 DNH917550:DNH917554 DXD917550:DXD917554 EGZ917550:EGZ917554 EQV917550:EQV917554 FAR917550:FAR917554 FKN917550:FKN917554 FUJ917550:FUJ917554 GEF917550:GEF917554 GOB917550:GOB917554 GXX917550:GXX917554 HHT917550:HHT917554 HRP917550:HRP917554 IBL917550:IBL917554 ILH917550:ILH917554 IVD917550:IVD917554 JEZ917550:JEZ917554 JOV917550:JOV917554 JYR917550:JYR917554 KIN917550:KIN917554 KSJ917550:KSJ917554 LCF917550:LCF917554 LMB917550:LMB917554 LVX917550:LVX917554 MFT917550:MFT917554 MPP917550:MPP917554 MZL917550:MZL917554 NJH917550:NJH917554 NTD917550:NTD917554 OCZ917550:OCZ917554 OMV917550:OMV917554 OWR917550:OWR917554 PGN917550:PGN917554 PQJ917550:PQJ917554 QAF917550:QAF917554 QKB917550:QKB917554 QTX917550:QTX917554 RDT917550:RDT917554 RNP917550:RNP917554 RXL917550:RXL917554 SHH917550:SHH917554 SRD917550:SRD917554 TAZ917550:TAZ917554 TKV917550:TKV917554 TUR917550:TUR917554 UEN917550:UEN917554 UOJ917550:UOJ917554 UYF917550:UYF917554 VIB917550:VIB917554 VRX917550:VRX917554 WBT917550:WBT917554 WLP917550:WLP917554 WVL917550:WVL917554 D983086:D983090 IZ983086:IZ983090 SV983086:SV983090 ACR983086:ACR983090 AMN983086:AMN983090 AWJ983086:AWJ983090 BGF983086:BGF983090 BQB983086:BQB983090 BZX983086:BZX983090 CJT983086:CJT983090 CTP983086:CTP983090 DDL983086:DDL983090 DNH983086:DNH983090 DXD983086:DXD983090 EGZ983086:EGZ983090 EQV983086:EQV983090 FAR983086:FAR983090 FKN983086:FKN983090 FUJ983086:FUJ983090 GEF983086:GEF983090 GOB983086:GOB983090 GXX983086:GXX983090 HHT983086:HHT983090 HRP983086:HRP983090 IBL983086:IBL983090 ILH983086:ILH983090 IVD983086:IVD983090 JEZ983086:JEZ983090 JOV983086:JOV983090 JYR983086:JYR983090 KIN983086:KIN983090 KSJ983086:KSJ983090 LCF983086:LCF983090 LMB983086:LMB983090 LVX983086:LVX983090 MFT983086:MFT983090 MPP983086:MPP983090 MZL983086:MZL983090 NJH983086:NJH983090 NTD983086:NTD983090 OCZ983086:OCZ983090 OMV983086:OMV983090 OWR983086:OWR983090 PGN983086:PGN983090 PQJ983086:PQJ983090 QAF983086:QAF983090 QKB983086:QKB983090 QTX983086:QTX983090 RDT983086:RDT983090 RNP983086:RNP983090 RXL983086:RXL983090 SHH983086:SHH983090 SRD983086:SRD983090 TAZ983086:TAZ983090 TKV983086:TKV983090 TUR983086:TUR983090 UEN983086:UEN983090 UOJ983086:UOJ983090 UYF983086:UYF983090 VIB983086:VIB983090 VRX983086:VRX983090 WBT983086:WBT983090 WLP983086:WLP983090 WVL983086:WVL983090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E65583:E65586 JA65583:JA65586 SW65583:SW65586 ACS65583:ACS65586 AMO65583:AMO65586 AWK65583:AWK65586 BGG65583:BGG65586 BQC65583:BQC65586 BZY65583:BZY65586 CJU65583:CJU65586 CTQ65583:CTQ65586 DDM65583:DDM65586 DNI65583:DNI65586 DXE65583:DXE65586 EHA65583:EHA65586 EQW65583:EQW65586 FAS65583:FAS65586 FKO65583:FKO65586 FUK65583:FUK65586 GEG65583:GEG65586 GOC65583:GOC65586 GXY65583:GXY65586 HHU65583:HHU65586 HRQ65583:HRQ65586 IBM65583:IBM65586 ILI65583:ILI65586 IVE65583:IVE65586 JFA65583:JFA65586 JOW65583:JOW65586 JYS65583:JYS65586 KIO65583:KIO65586 KSK65583:KSK65586 LCG65583:LCG65586 LMC65583:LMC65586 LVY65583:LVY65586 MFU65583:MFU65586 MPQ65583:MPQ65586 MZM65583:MZM65586 NJI65583:NJI65586 NTE65583:NTE65586 ODA65583:ODA65586 OMW65583:OMW65586 OWS65583:OWS65586 PGO65583:PGO65586 PQK65583:PQK65586 QAG65583:QAG65586 QKC65583:QKC65586 QTY65583:QTY65586 RDU65583:RDU65586 RNQ65583:RNQ65586 RXM65583:RXM65586 SHI65583:SHI65586 SRE65583:SRE65586 TBA65583:TBA65586 TKW65583:TKW65586 TUS65583:TUS65586 UEO65583:UEO65586 UOK65583:UOK65586 UYG65583:UYG65586 VIC65583:VIC65586 VRY65583:VRY65586 WBU65583:WBU65586 WLQ65583:WLQ65586 WVM65583:WVM65586 E131119:E131122 JA131119:JA131122 SW131119:SW131122 ACS131119:ACS131122 AMO131119:AMO131122 AWK131119:AWK131122 BGG131119:BGG131122 BQC131119:BQC131122 BZY131119:BZY131122 CJU131119:CJU131122 CTQ131119:CTQ131122 DDM131119:DDM131122 DNI131119:DNI131122 DXE131119:DXE131122 EHA131119:EHA131122 EQW131119:EQW131122 FAS131119:FAS131122 FKO131119:FKO131122 FUK131119:FUK131122 GEG131119:GEG131122 GOC131119:GOC131122 GXY131119:GXY131122 HHU131119:HHU131122 HRQ131119:HRQ131122 IBM131119:IBM131122 ILI131119:ILI131122 IVE131119:IVE131122 JFA131119:JFA131122 JOW131119:JOW131122 JYS131119:JYS131122 KIO131119:KIO131122 KSK131119:KSK131122 LCG131119:LCG131122 LMC131119:LMC131122 LVY131119:LVY131122 MFU131119:MFU131122 MPQ131119:MPQ131122 MZM131119:MZM131122 NJI131119:NJI131122 NTE131119:NTE131122 ODA131119:ODA131122 OMW131119:OMW131122 OWS131119:OWS131122 PGO131119:PGO131122 PQK131119:PQK131122 QAG131119:QAG131122 QKC131119:QKC131122 QTY131119:QTY131122 RDU131119:RDU131122 RNQ131119:RNQ131122 RXM131119:RXM131122 SHI131119:SHI131122 SRE131119:SRE131122 TBA131119:TBA131122 TKW131119:TKW131122 TUS131119:TUS131122 UEO131119:UEO131122 UOK131119:UOK131122 UYG131119:UYG131122 VIC131119:VIC131122 VRY131119:VRY131122 WBU131119:WBU131122 WLQ131119:WLQ131122 WVM131119:WVM131122 E196655:E196658 JA196655:JA196658 SW196655:SW196658 ACS196655:ACS196658 AMO196655:AMO196658 AWK196655:AWK196658 BGG196655:BGG196658 BQC196655:BQC196658 BZY196655:BZY196658 CJU196655:CJU196658 CTQ196655:CTQ196658 DDM196655:DDM196658 DNI196655:DNI196658 DXE196655:DXE196658 EHA196655:EHA196658 EQW196655:EQW196658 FAS196655:FAS196658 FKO196655:FKO196658 FUK196655:FUK196658 GEG196655:GEG196658 GOC196655:GOC196658 GXY196655:GXY196658 HHU196655:HHU196658 HRQ196655:HRQ196658 IBM196655:IBM196658 ILI196655:ILI196658 IVE196655:IVE196658 JFA196655:JFA196658 JOW196655:JOW196658 JYS196655:JYS196658 KIO196655:KIO196658 KSK196655:KSK196658 LCG196655:LCG196658 LMC196655:LMC196658 LVY196655:LVY196658 MFU196655:MFU196658 MPQ196655:MPQ196658 MZM196655:MZM196658 NJI196655:NJI196658 NTE196655:NTE196658 ODA196655:ODA196658 OMW196655:OMW196658 OWS196655:OWS196658 PGO196655:PGO196658 PQK196655:PQK196658 QAG196655:QAG196658 QKC196655:QKC196658 QTY196655:QTY196658 RDU196655:RDU196658 RNQ196655:RNQ196658 RXM196655:RXM196658 SHI196655:SHI196658 SRE196655:SRE196658 TBA196655:TBA196658 TKW196655:TKW196658 TUS196655:TUS196658 UEO196655:UEO196658 UOK196655:UOK196658 UYG196655:UYG196658 VIC196655:VIC196658 VRY196655:VRY196658 WBU196655:WBU196658 WLQ196655:WLQ196658 WVM196655:WVM196658 E262191:E262194 JA262191:JA262194 SW262191:SW262194 ACS262191:ACS262194 AMO262191:AMO262194 AWK262191:AWK262194 BGG262191:BGG262194 BQC262191:BQC262194 BZY262191:BZY262194 CJU262191:CJU262194 CTQ262191:CTQ262194 DDM262191:DDM262194 DNI262191:DNI262194 DXE262191:DXE262194 EHA262191:EHA262194 EQW262191:EQW262194 FAS262191:FAS262194 FKO262191:FKO262194 FUK262191:FUK262194 GEG262191:GEG262194 GOC262191:GOC262194 GXY262191:GXY262194 HHU262191:HHU262194 HRQ262191:HRQ262194 IBM262191:IBM262194 ILI262191:ILI262194 IVE262191:IVE262194 JFA262191:JFA262194 JOW262191:JOW262194 JYS262191:JYS262194 KIO262191:KIO262194 KSK262191:KSK262194 LCG262191:LCG262194 LMC262191:LMC262194 LVY262191:LVY262194 MFU262191:MFU262194 MPQ262191:MPQ262194 MZM262191:MZM262194 NJI262191:NJI262194 NTE262191:NTE262194 ODA262191:ODA262194 OMW262191:OMW262194 OWS262191:OWS262194 PGO262191:PGO262194 PQK262191:PQK262194 QAG262191:QAG262194 QKC262191:QKC262194 QTY262191:QTY262194 RDU262191:RDU262194 RNQ262191:RNQ262194 RXM262191:RXM262194 SHI262191:SHI262194 SRE262191:SRE262194 TBA262191:TBA262194 TKW262191:TKW262194 TUS262191:TUS262194 UEO262191:UEO262194 UOK262191:UOK262194 UYG262191:UYG262194 VIC262191:VIC262194 VRY262191:VRY262194 WBU262191:WBU262194 WLQ262191:WLQ262194 WVM262191:WVM262194 E327727:E327730 JA327727:JA327730 SW327727:SW327730 ACS327727:ACS327730 AMO327727:AMO327730 AWK327727:AWK327730 BGG327727:BGG327730 BQC327727:BQC327730 BZY327727:BZY327730 CJU327727:CJU327730 CTQ327727:CTQ327730 DDM327727:DDM327730 DNI327727:DNI327730 DXE327727:DXE327730 EHA327727:EHA327730 EQW327727:EQW327730 FAS327727:FAS327730 FKO327727:FKO327730 FUK327727:FUK327730 GEG327727:GEG327730 GOC327727:GOC327730 GXY327727:GXY327730 HHU327727:HHU327730 HRQ327727:HRQ327730 IBM327727:IBM327730 ILI327727:ILI327730 IVE327727:IVE327730 JFA327727:JFA327730 JOW327727:JOW327730 JYS327727:JYS327730 KIO327727:KIO327730 KSK327727:KSK327730 LCG327727:LCG327730 LMC327727:LMC327730 LVY327727:LVY327730 MFU327727:MFU327730 MPQ327727:MPQ327730 MZM327727:MZM327730 NJI327727:NJI327730 NTE327727:NTE327730 ODA327727:ODA327730 OMW327727:OMW327730 OWS327727:OWS327730 PGO327727:PGO327730 PQK327727:PQK327730 QAG327727:QAG327730 QKC327727:QKC327730 QTY327727:QTY327730 RDU327727:RDU327730 RNQ327727:RNQ327730 RXM327727:RXM327730 SHI327727:SHI327730 SRE327727:SRE327730 TBA327727:TBA327730 TKW327727:TKW327730 TUS327727:TUS327730 UEO327727:UEO327730 UOK327727:UOK327730 UYG327727:UYG327730 VIC327727:VIC327730 VRY327727:VRY327730 WBU327727:WBU327730 WLQ327727:WLQ327730 WVM327727:WVM327730 E393263:E393266 JA393263:JA393266 SW393263:SW393266 ACS393263:ACS393266 AMO393263:AMO393266 AWK393263:AWK393266 BGG393263:BGG393266 BQC393263:BQC393266 BZY393263:BZY393266 CJU393263:CJU393266 CTQ393263:CTQ393266 DDM393263:DDM393266 DNI393263:DNI393266 DXE393263:DXE393266 EHA393263:EHA393266 EQW393263:EQW393266 FAS393263:FAS393266 FKO393263:FKO393266 FUK393263:FUK393266 GEG393263:GEG393266 GOC393263:GOC393266 GXY393263:GXY393266 HHU393263:HHU393266 HRQ393263:HRQ393266 IBM393263:IBM393266 ILI393263:ILI393266 IVE393263:IVE393266 JFA393263:JFA393266 JOW393263:JOW393266 JYS393263:JYS393266 KIO393263:KIO393266 KSK393263:KSK393266 LCG393263:LCG393266 LMC393263:LMC393266 LVY393263:LVY393266 MFU393263:MFU393266 MPQ393263:MPQ393266 MZM393263:MZM393266 NJI393263:NJI393266 NTE393263:NTE393266 ODA393263:ODA393266 OMW393263:OMW393266 OWS393263:OWS393266 PGO393263:PGO393266 PQK393263:PQK393266 QAG393263:QAG393266 QKC393263:QKC393266 QTY393263:QTY393266 RDU393263:RDU393266 RNQ393263:RNQ393266 RXM393263:RXM393266 SHI393263:SHI393266 SRE393263:SRE393266 TBA393263:TBA393266 TKW393263:TKW393266 TUS393263:TUS393266 UEO393263:UEO393266 UOK393263:UOK393266 UYG393263:UYG393266 VIC393263:VIC393266 VRY393263:VRY393266 WBU393263:WBU393266 WLQ393263:WLQ393266 WVM393263:WVM393266 E458799:E458802 JA458799:JA458802 SW458799:SW458802 ACS458799:ACS458802 AMO458799:AMO458802 AWK458799:AWK458802 BGG458799:BGG458802 BQC458799:BQC458802 BZY458799:BZY458802 CJU458799:CJU458802 CTQ458799:CTQ458802 DDM458799:DDM458802 DNI458799:DNI458802 DXE458799:DXE458802 EHA458799:EHA458802 EQW458799:EQW458802 FAS458799:FAS458802 FKO458799:FKO458802 FUK458799:FUK458802 GEG458799:GEG458802 GOC458799:GOC458802 GXY458799:GXY458802 HHU458799:HHU458802 HRQ458799:HRQ458802 IBM458799:IBM458802 ILI458799:ILI458802 IVE458799:IVE458802 JFA458799:JFA458802 JOW458799:JOW458802 JYS458799:JYS458802 KIO458799:KIO458802 KSK458799:KSK458802 LCG458799:LCG458802 LMC458799:LMC458802 LVY458799:LVY458802 MFU458799:MFU458802 MPQ458799:MPQ458802 MZM458799:MZM458802 NJI458799:NJI458802 NTE458799:NTE458802 ODA458799:ODA458802 OMW458799:OMW458802 OWS458799:OWS458802 PGO458799:PGO458802 PQK458799:PQK458802 QAG458799:QAG458802 QKC458799:QKC458802 QTY458799:QTY458802 RDU458799:RDU458802 RNQ458799:RNQ458802 RXM458799:RXM458802 SHI458799:SHI458802 SRE458799:SRE458802 TBA458799:TBA458802 TKW458799:TKW458802 TUS458799:TUS458802 UEO458799:UEO458802 UOK458799:UOK458802 UYG458799:UYG458802 VIC458799:VIC458802 VRY458799:VRY458802 WBU458799:WBU458802 WLQ458799:WLQ458802 WVM458799:WVM458802 E524335:E524338 JA524335:JA524338 SW524335:SW524338 ACS524335:ACS524338 AMO524335:AMO524338 AWK524335:AWK524338 BGG524335:BGG524338 BQC524335:BQC524338 BZY524335:BZY524338 CJU524335:CJU524338 CTQ524335:CTQ524338 DDM524335:DDM524338 DNI524335:DNI524338 DXE524335:DXE524338 EHA524335:EHA524338 EQW524335:EQW524338 FAS524335:FAS524338 FKO524335:FKO524338 FUK524335:FUK524338 GEG524335:GEG524338 GOC524335:GOC524338 GXY524335:GXY524338 HHU524335:HHU524338 HRQ524335:HRQ524338 IBM524335:IBM524338 ILI524335:ILI524338 IVE524335:IVE524338 JFA524335:JFA524338 JOW524335:JOW524338 JYS524335:JYS524338 KIO524335:KIO524338 KSK524335:KSK524338 LCG524335:LCG524338 LMC524335:LMC524338 LVY524335:LVY524338 MFU524335:MFU524338 MPQ524335:MPQ524338 MZM524335:MZM524338 NJI524335:NJI524338 NTE524335:NTE524338 ODA524335:ODA524338 OMW524335:OMW524338 OWS524335:OWS524338 PGO524335:PGO524338 PQK524335:PQK524338 QAG524335:QAG524338 QKC524335:QKC524338 QTY524335:QTY524338 RDU524335:RDU524338 RNQ524335:RNQ524338 RXM524335:RXM524338 SHI524335:SHI524338 SRE524335:SRE524338 TBA524335:TBA524338 TKW524335:TKW524338 TUS524335:TUS524338 UEO524335:UEO524338 UOK524335:UOK524338 UYG524335:UYG524338 VIC524335:VIC524338 VRY524335:VRY524338 WBU524335:WBU524338 WLQ524335:WLQ524338 WVM524335:WVM524338 E589871:E589874 JA589871:JA589874 SW589871:SW589874 ACS589871:ACS589874 AMO589871:AMO589874 AWK589871:AWK589874 BGG589871:BGG589874 BQC589871:BQC589874 BZY589871:BZY589874 CJU589871:CJU589874 CTQ589871:CTQ589874 DDM589871:DDM589874 DNI589871:DNI589874 DXE589871:DXE589874 EHA589871:EHA589874 EQW589871:EQW589874 FAS589871:FAS589874 FKO589871:FKO589874 FUK589871:FUK589874 GEG589871:GEG589874 GOC589871:GOC589874 GXY589871:GXY589874 HHU589871:HHU589874 HRQ589871:HRQ589874 IBM589871:IBM589874 ILI589871:ILI589874 IVE589871:IVE589874 JFA589871:JFA589874 JOW589871:JOW589874 JYS589871:JYS589874 KIO589871:KIO589874 KSK589871:KSK589874 LCG589871:LCG589874 LMC589871:LMC589874 LVY589871:LVY589874 MFU589871:MFU589874 MPQ589871:MPQ589874 MZM589871:MZM589874 NJI589871:NJI589874 NTE589871:NTE589874 ODA589871:ODA589874 OMW589871:OMW589874 OWS589871:OWS589874 PGO589871:PGO589874 PQK589871:PQK589874 QAG589871:QAG589874 QKC589871:QKC589874 QTY589871:QTY589874 RDU589871:RDU589874 RNQ589871:RNQ589874 RXM589871:RXM589874 SHI589871:SHI589874 SRE589871:SRE589874 TBA589871:TBA589874 TKW589871:TKW589874 TUS589871:TUS589874 UEO589871:UEO589874 UOK589871:UOK589874 UYG589871:UYG589874 VIC589871:VIC589874 VRY589871:VRY589874 WBU589871:WBU589874 WLQ589871:WLQ589874 WVM589871:WVM589874 E655407:E655410 JA655407:JA655410 SW655407:SW655410 ACS655407:ACS655410 AMO655407:AMO655410 AWK655407:AWK655410 BGG655407:BGG655410 BQC655407:BQC655410 BZY655407:BZY655410 CJU655407:CJU655410 CTQ655407:CTQ655410 DDM655407:DDM655410 DNI655407:DNI655410 DXE655407:DXE655410 EHA655407:EHA655410 EQW655407:EQW655410 FAS655407:FAS655410 FKO655407:FKO655410 FUK655407:FUK655410 GEG655407:GEG655410 GOC655407:GOC655410 GXY655407:GXY655410 HHU655407:HHU655410 HRQ655407:HRQ655410 IBM655407:IBM655410 ILI655407:ILI655410 IVE655407:IVE655410 JFA655407:JFA655410 JOW655407:JOW655410 JYS655407:JYS655410 KIO655407:KIO655410 KSK655407:KSK655410 LCG655407:LCG655410 LMC655407:LMC655410 LVY655407:LVY655410 MFU655407:MFU655410 MPQ655407:MPQ655410 MZM655407:MZM655410 NJI655407:NJI655410 NTE655407:NTE655410 ODA655407:ODA655410 OMW655407:OMW655410 OWS655407:OWS655410 PGO655407:PGO655410 PQK655407:PQK655410 QAG655407:QAG655410 QKC655407:QKC655410 QTY655407:QTY655410 RDU655407:RDU655410 RNQ655407:RNQ655410 RXM655407:RXM655410 SHI655407:SHI655410 SRE655407:SRE655410 TBA655407:TBA655410 TKW655407:TKW655410 TUS655407:TUS655410 UEO655407:UEO655410 UOK655407:UOK655410 UYG655407:UYG655410 VIC655407:VIC655410 VRY655407:VRY655410 WBU655407:WBU655410 WLQ655407:WLQ655410 WVM655407:WVM655410 E720943:E720946 JA720943:JA720946 SW720943:SW720946 ACS720943:ACS720946 AMO720943:AMO720946 AWK720943:AWK720946 BGG720943:BGG720946 BQC720943:BQC720946 BZY720943:BZY720946 CJU720943:CJU720946 CTQ720943:CTQ720946 DDM720943:DDM720946 DNI720943:DNI720946 DXE720943:DXE720946 EHA720943:EHA720946 EQW720943:EQW720946 FAS720943:FAS720946 FKO720943:FKO720946 FUK720943:FUK720946 GEG720943:GEG720946 GOC720943:GOC720946 GXY720943:GXY720946 HHU720943:HHU720946 HRQ720943:HRQ720946 IBM720943:IBM720946 ILI720943:ILI720946 IVE720943:IVE720946 JFA720943:JFA720946 JOW720943:JOW720946 JYS720943:JYS720946 KIO720943:KIO720946 KSK720943:KSK720946 LCG720943:LCG720946 LMC720943:LMC720946 LVY720943:LVY720946 MFU720943:MFU720946 MPQ720943:MPQ720946 MZM720943:MZM720946 NJI720943:NJI720946 NTE720943:NTE720946 ODA720943:ODA720946 OMW720943:OMW720946 OWS720943:OWS720946 PGO720943:PGO720946 PQK720943:PQK720946 QAG720943:QAG720946 QKC720943:QKC720946 QTY720943:QTY720946 RDU720943:RDU720946 RNQ720943:RNQ720946 RXM720943:RXM720946 SHI720943:SHI720946 SRE720943:SRE720946 TBA720943:TBA720946 TKW720943:TKW720946 TUS720943:TUS720946 UEO720943:UEO720946 UOK720943:UOK720946 UYG720943:UYG720946 VIC720943:VIC720946 VRY720943:VRY720946 WBU720943:WBU720946 WLQ720943:WLQ720946 WVM720943:WVM720946 E786479:E786482 JA786479:JA786482 SW786479:SW786482 ACS786479:ACS786482 AMO786479:AMO786482 AWK786479:AWK786482 BGG786479:BGG786482 BQC786479:BQC786482 BZY786479:BZY786482 CJU786479:CJU786482 CTQ786479:CTQ786482 DDM786479:DDM786482 DNI786479:DNI786482 DXE786479:DXE786482 EHA786479:EHA786482 EQW786479:EQW786482 FAS786479:FAS786482 FKO786479:FKO786482 FUK786479:FUK786482 GEG786479:GEG786482 GOC786479:GOC786482 GXY786479:GXY786482 HHU786479:HHU786482 HRQ786479:HRQ786482 IBM786479:IBM786482 ILI786479:ILI786482 IVE786479:IVE786482 JFA786479:JFA786482 JOW786479:JOW786482 JYS786479:JYS786482 KIO786479:KIO786482 KSK786479:KSK786482 LCG786479:LCG786482 LMC786479:LMC786482 LVY786479:LVY786482 MFU786479:MFU786482 MPQ786479:MPQ786482 MZM786479:MZM786482 NJI786479:NJI786482 NTE786479:NTE786482 ODA786479:ODA786482 OMW786479:OMW786482 OWS786479:OWS786482 PGO786479:PGO786482 PQK786479:PQK786482 QAG786479:QAG786482 QKC786479:QKC786482 QTY786479:QTY786482 RDU786479:RDU786482 RNQ786479:RNQ786482 RXM786479:RXM786482 SHI786479:SHI786482 SRE786479:SRE786482 TBA786479:TBA786482 TKW786479:TKW786482 TUS786479:TUS786482 UEO786479:UEO786482 UOK786479:UOK786482 UYG786479:UYG786482 VIC786479:VIC786482 VRY786479:VRY786482 WBU786479:WBU786482 WLQ786479:WLQ786482 WVM786479:WVM786482 E852015:E852018 JA852015:JA852018 SW852015:SW852018 ACS852015:ACS852018 AMO852015:AMO852018 AWK852015:AWK852018 BGG852015:BGG852018 BQC852015:BQC852018 BZY852015:BZY852018 CJU852015:CJU852018 CTQ852015:CTQ852018 DDM852015:DDM852018 DNI852015:DNI852018 DXE852015:DXE852018 EHA852015:EHA852018 EQW852015:EQW852018 FAS852015:FAS852018 FKO852015:FKO852018 FUK852015:FUK852018 GEG852015:GEG852018 GOC852015:GOC852018 GXY852015:GXY852018 HHU852015:HHU852018 HRQ852015:HRQ852018 IBM852015:IBM852018 ILI852015:ILI852018 IVE852015:IVE852018 JFA852015:JFA852018 JOW852015:JOW852018 JYS852015:JYS852018 KIO852015:KIO852018 KSK852015:KSK852018 LCG852015:LCG852018 LMC852015:LMC852018 LVY852015:LVY852018 MFU852015:MFU852018 MPQ852015:MPQ852018 MZM852015:MZM852018 NJI852015:NJI852018 NTE852015:NTE852018 ODA852015:ODA852018 OMW852015:OMW852018 OWS852015:OWS852018 PGO852015:PGO852018 PQK852015:PQK852018 QAG852015:QAG852018 QKC852015:QKC852018 QTY852015:QTY852018 RDU852015:RDU852018 RNQ852015:RNQ852018 RXM852015:RXM852018 SHI852015:SHI852018 SRE852015:SRE852018 TBA852015:TBA852018 TKW852015:TKW852018 TUS852015:TUS852018 UEO852015:UEO852018 UOK852015:UOK852018 UYG852015:UYG852018 VIC852015:VIC852018 VRY852015:VRY852018 WBU852015:WBU852018 WLQ852015:WLQ852018 WVM852015:WVM852018 E917551:E917554 JA917551:JA917554 SW917551:SW917554 ACS917551:ACS917554 AMO917551:AMO917554 AWK917551:AWK917554 BGG917551:BGG917554 BQC917551:BQC917554 BZY917551:BZY917554 CJU917551:CJU917554 CTQ917551:CTQ917554 DDM917551:DDM917554 DNI917551:DNI917554 DXE917551:DXE917554 EHA917551:EHA917554 EQW917551:EQW917554 FAS917551:FAS917554 FKO917551:FKO917554 FUK917551:FUK917554 GEG917551:GEG917554 GOC917551:GOC917554 GXY917551:GXY917554 HHU917551:HHU917554 HRQ917551:HRQ917554 IBM917551:IBM917554 ILI917551:ILI917554 IVE917551:IVE917554 JFA917551:JFA917554 JOW917551:JOW917554 JYS917551:JYS917554 KIO917551:KIO917554 KSK917551:KSK917554 LCG917551:LCG917554 LMC917551:LMC917554 LVY917551:LVY917554 MFU917551:MFU917554 MPQ917551:MPQ917554 MZM917551:MZM917554 NJI917551:NJI917554 NTE917551:NTE917554 ODA917551:ODA917554 OMW917551:OMW917554 OWS917551:OWS917554 PGO917551:PGO917554 PQK917551:PQK917554 QAG917551:QAG917554 QKC917551:QKC917554 QTY917551:QTY917554 RDU917551:RDU917554 RNQ917551:RNQ917554 RXM917551:RXM917554 SHI917551:SHI917554 SRE917551:SRE917554 TBA917551:TBA917554 TKW917551:TKW917554 TUS917551:TUS917554 UEO917551:UEO917554 UOK917551:UOK917554 UYG917551:UYG917554 VIC917551:VIC917554 VRY917551:VRY917554 WBU917551:WBU917554 WLQ917551:WLQ917554 WVM917551:WVM917554 E983087:E983090 JA983087:JA983090 SW983087:SW983090 ACS983087:ACS983090 AMO983087:AMO983090 AWK983087:AWK983090 BGG983087:BGG983090 BQC983087:BQC983090 BZY983087:BZY983090 CJU983087:CJU983090 CTQ983087:CTQ983090 DDM983087:DDM983090 DNI983087:DNI983090 DXE983087:DXE983090 EHA983087:EHA983090 EQW983087:EQW983090 FAS983087:FAS983090 FKO983087:FKO983090 FUK983087:FUK983090 GEG983087:GEG983090 GOC983087:GOC983090 GXY983087:GXY983090 HHU983087:HHU983090 HRQ983087:HRQ983090 IBM983087:IBM983090 ILI983087:ILI983090 IVE983087:IVE983090 JFA983087:JFA983090 JOW983087:JOW983090 JYS983087:JYS983090 KIO983087:KIO983090 KSK983087:KSK983090 LCG983087:LCG983090 LMC983087:LMC983090 LVY983087:LVY983090 MFU983087:MFU983090 MPQ983087:MPQ983090 MZM983087:MZM983090 NJI983087:NJI983090 NTE983087:NTE983090 ODA983087:ODA983090 OMW983087:OMW983090 OWS983087:OWS983090 PGO983087:PGO983090 PQK983087:PQK983090 QAG983087:QAG983090 QKC983087:QKC983090 QTY983087:QTY983090 RDU983087:RDU983090 RNQ983087:RNQ983090 RXM983087:RXM983090 SHI983087:SHI983090 SRE983087:SRE983090 TBA983087:TBA983090 TKW983087:TKW983090 TUS983087:TUS983090 UEO983087:UEO983090 UOK983087:UOK983090 UYG983087:UYG983090 VIC983087:VIC983090 VRY983087:VRY983090 WBU983087:WBU983090 WLQ983087:WLQ983090" xr:uid="{9AE36032-464A-4CC4-AB63-17E49B64EF23}">
      <formula1>$D$70:$D$404</formula1>
    </dataValidation>
    <dataValidation type="list" errorStyle="warning" allowBlank="1" showInputMessage="1" showErrorMessage="1" errorTitle="Factor" error="This factor is not included in the drop-down list. Is this the factor you want to use?" sqref="H51" xr:uid="{4276DA2C-1AE5-4458-AFEC-5AE6BE0075DE}">
      <formula1>#REF!</formula1>
    </dataValidation>
  </dataValidations>
  <pageMargins left="0.7" right="0.7" top="0.75" bottom="0.75" header="0.3" footer="0.3"/>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5BD3-F8A7-4429-8CCA-A44A45613ED4}">
  <sheetPr>
    <pageSetUpPr fitToPage="1"/>
  </sheetPr>
  <dimension ref="A1:V402"/>
  <sheetViews>
    <sheetView view="pageBreakPreview" topLeftCell="A32" zoomScaleNormal="100" zoomScaleSheetLayoutView="100" workbookViewId="0">
      <selection activeCell="B53" sqref="B53:K64"/>
    </sheetView>
  </sheetViews>
  <sheetFormatPr defaultColWidth="10" defaultRowHeight="12.75" x14ac:dyDescent="0.2"/>
  <cols>
    <col min="1" max="1" width="2.5703125" style="7" customWidth="1"/>
    <col min="2" max="2" width="7.28515625" style="7" customWidth="1"/>
    <col min="3" max="3" width="23.5703125" style="7" customWidth="1"/>
    <col min="4" max="4" width="9.85546875" style="7" bestFit="1" customWidth="1"/>
    <col min="5" max="5" width="9.7109375" style="7" hidden="1" customWidth="1"/>
    <col min="6" max="6" width="5.140625" style="7" bestFit="1" customWidth="1"/>
    <col min="7" max="7" width="11.5703125" style="7" bestFit="1" customWidth="1"/>
    <col min="8" max="8" width="8.42578125" style="7" bestFit="1" customWidth="1"/>
    <col min="9" max="9" width="10.7109375" style="7" bestFit="1" customWidth="1"/>
    <col min="10" max="10" width="13.7109375" style="7" bestFit="1" customWidth="1"/>
    <col min="11" max="11" width="8.42578125" style="7" bestFit="1" customWidth="1"/>
    <col min="12" max="12" width="12.85546875" style="8" bestFit="1" customWidth="1"/>
    <col min="13" max="13" width="12.7109375" style="8" bestFit="1" customWidth="1"/>
    <col min="14" max="17" width="10" style="8"/>
    <col min="18" max="18" width="13.5703125" style="8" bestFit="1" customWidth="1"/>
    <col min="19" max="19" width="13.28515625" style="8" customWidth="1"/>
    <col min="20" max="20" width="11.5703125" style="8" bestFit="1" customWidth="1"/>
    <col min="21" max="21" width="13.5703125" style="8" bestFit="1" customWidth="1"/>
    <col min="22" max="22" width="10" style="8"/>
    <col min="23" max="256" width="10" style="7"/>
    <col min="257" max="257" width="2.5703125" style="7" customWidth="1"/>
    <col min="258" max="258" width="7.28515625" style="7" customWidth="1"/>
    <col min="259" max="259" width="23.5703125" style="7" customWidth="1"/>
    <col min="260" max="260" width="9.7109375" style="7" customWidth="1"/>
    <col min="261" max="261" width="0" style="7" hidden="1" customWidth="1"/>
    <col min="262" max="262" width="4.7109375" style="7" customWidth="1"/>
    <col min="263" max="263" width="14.42578125" style="7" customWidth="1"/>
    <col min="264" max="264" width="11.28515625" style="7" customWidth="1"/>
    <col min="265" max="265" width="10.28515625" style="7" customWidth="1"/>
    <col min="266" max="266" width="13" style="7" customWidth="1"/>
    <col min="267" max="267" width="8.28515625" style="7" customWidth="1"/>
    <col min="268" max="512" width="10" style="7"/>
    <col min="513" max="513" width="2.5703125" style="7" customWidth="1"/>
    <col min="514" max="514" width="7.28515625" style="7" customWidth="1"/>
    <col min="515" max="515" width="23.5703125" style="7" customWidth="1"/>
    <col min="516" max="516" width="9.7109375" style="7" customWidth="1"/>
    <col min="517" max="517" width="0" style="7" hidden="1" customWidth="1"/>
    <col min="518" max="518" width="4.7109375" style="7" customWidth="1"/>
    <col min="519" max="519" width="14.42578125" style="7" customWidth="1"/>
    <col min="520" max="520" width="11.28515625" style="7" customWidth="1"/>
    <col min="521" max="521" width="10.28515625" style="7" customWidth="1"/>
    <col min="522" max="522" width="13" style="7" customWidth="1"/>
    <col min="523" max="523" width="8.28515625" style="7" customWidth="1"/>
    <col min="524" max="768" width="10" style="7"/>
    <col min="769" max="769" width="2.5703125" style="7" customWidth="1"/>
    <col min="770" max="770" width="7.28515625" style="7" customWidth="1"/>
    <col min="771" max="771" width="23.5703125" style="7" customWidth="1"/>
    <col min="772" max="772" width="9.7109375" style="7" customWidth="1"/>
    <col min="773" max="773" width="0" style="7" hidden="1" customWidth="1"/>
    <col min="774" max="774" width="4.7109375" style="7" customWidth="1"/>
    <col min="775" max="775" width="14.42578125" style="7" customWidth="1"/>
    <col min="776" max="776" width="11.28515625" style="7" customWidth="1"/>
    <col min="777" max="777" width="10.28515625" style="7" customWidth="1"/>
    <col min="778" max="778" width="13" style="7" customWidth="1"/>
    <col min="779" max="779" width="8.28515625" style="7" customWidth="1"/>
    <col min="780" max="1024" width="10" style="7"/>
    <col min="1025" max="1025" width="2.5703125" style="7" customWidth="1"/>
    <col min="1026" max="1026" width="7.28515625" style="7" customWidth="1"/>
    <col min="1027" max="1027" width="23.5703125" style="7" customWidth="1"/>
    <col min="1028" max="1028" width="9.7109375" style="7" customWidth="1"/>
    <col min="1029" max="1029" width="0" style="7" hidden="1" customWidth="1"/>
    <col min="1030" max="1030" width="4.7109375" style="7" customWidth="1"/>
    <col min="1031" max="1031" width="14.42578125" style="7" customWidth="1"/>
    <col min="1032" max="1032" width="11.28515625" style="7" customWidth="1"/>
    <col min="1033" max="1033" width="10.28515625" style="7" customWidth="1"/>
    <col min="1034" max="1034" width="13" style="7" customWidth="1"/>
    <col min="1035" max="1035" width="8.28515625" style="7" customWidth="1"/>
    <col min="1036" max="1280" width="10" style="7"/>
    <col min="1281" max="1281" width="2.5703125" style="7" customWidth="1"/>
    <col min="1282" max="1282" width="7.28515625" style="7" customWidth="1"/>
    <col min="1283" max="1283" width="23.5703125" style="7" customWidth="1"/>
    <col min="1284" max="1284" width="9.7109375" style="7" customWidth="1"/>
    <col min="1285" max="1285" width="0" style="7" hidden="1" customWidth="1"/>
    <col min="1286" max="1286" width="4.7109375" style="7" customWidth="1"/>
    <col min="1287" max="1287" width="14.42578125" style="7" customWidth="1"/>
    <col min="1288" max="1288" width="11.28515625" style="7" customWidth="1"/>
    <col min="1289" max="1289" width="10.28515625" style="7" customWidth="1"/>
    <col min="1290" max="1290" width="13" style="7" customWidth="1"/>
    <col min="1291" max="1291" width="8.28515625" style="7" customWidth="1"/>
    <col min="1292" max="1536" width="10" style="7"/>
    <col min="1537" max="1537" width="2.5703125" style="7" customWidth="1"/>
    <col min="1538" max="1538" width="7.28515625" style="7" customWidth="1"/>
    <col min="1539" max="1539" width="23.5703125" style="7" customWidth="1"/>
    <col min="1540" max="1540" width="9.7109375" style="7" customWidth="1"/>
    <col min="1541" max="1541" width="0" style="7" hidden="1" customWidth="1"/>
    <col min="1542" max="1542" width="4.7109375" style="7" customWidth="1"/>
    <col min="1543" max="1543" width="14.42578125" style="7" customWidth="1"/>
    <col min="1544" max="1544" width="11.28515625" style="7" customWidth="1"/>
    <col min="1545" max="1545" width="10.28515625" style="7" customWidth="1"/>
    <col min="1546" max="1546" width="13" style="7" customWidth="1"/>
    <col min="1547" max="1547" width="8.28515625" style="7" customWidth="1"/>
    <col min="1548" max="1792" width="10" style="7"/>
    <col min="1793" max="1793" width="2.5703125" style="7" customWidth="1"/>
    <col min="1794" max="1794" width="7.28515625" style="7" customWidth="1"/>
    <col min="1795" max="1795" width="23.5703125" style="7" customWidth="1"/>
    <col min="1796" max="1796" width="9.7109375" style="7" customWidth="1"/>
    <col min="1797" max="1797" width="0" style="7" hidden="1" customWidth="1"/>
    <col min="1798" max="1798" width="4.7109375" style="7" customWidth="1"/>
    <col min="1799" max="1799" width="14.42578125" style="7" customWidth="1"/>
    <col min="1800" max="1800" width="11.28515625" style="7" customWidth="1"/>
    <col min="1801" max="1801" width="10.28515625" style="7" customWidth="1"/>
    <col min="1802" max="1802" width="13" style="7" customWidth="1"/>
    <col min="1803" max="1803" width="8.28515625" style="7" customWidth="1"/>
    <col min="1804" max="2048" width="10" style="7"/>
    <col min="2049" max="2049" width="2.5703125" style="7" customWidth="1"/>
    <col min="2050" max="2050" width="7.28515625" style="7" customWidth="1"/>
    <col min="2051" max="2051" width="23.5703125" style="7" customWidth="1"/>
    <col min="2052" max="2052" width="9.7109375" style="7" customWidth="1"/>
    <col min="2053" max="2053" width="0" style="7" hidden="1" customWidth="1"/>
    <col min="2054" max="2054" width="4.7109375" style="7" customWidth="1"/>
    <col min="2055" max="2055" width="14.42578125" style="7" customWidth="1"/>
    <col min="2056" max="2056" width="11.28515625" style="7" customWidth="1"/>
    <col min="2057" max="2057" width="10.28515625" style="7" customWidth="1"/>
    <col min="2058" max="2058" width="13" style="7" customWidth="1"/>
    <col min="2059" max="2059" width="8.28515625" style="7" customWidth="1"/>
    <col min="2060" max="2304" width="10" style="7"/>
    <col min="2305" max="2305" width="2.5703125" style="7" customWidth="1"/>
    <col min="2306" max="2306" width="7.28515625" style="7" customWidth="1"/>
    <col min="2307" max="2307" width="23.5703125" style="7" customWidth="1"/>
    <col min="2308" max="2308" width="9.7109375" style="7" customWidth="1"/>
    <col min="2309" max="2309" width="0" style="7" hidden="1" customWidth="1"/>
    <col min="2310" max="2310" width="4.7109375" style="7" customWidth="1"/>
    <col min="2311" max="2311" width="14.42578125" style="7" customWidth="1"/>
    <col min="2312" max="2312" width="11.28515625" style="7" customWidth="1"/>
    <col min="2313" max="2313" width="10.28515625" style="7" customWidth="1"/>
    <col min="2314" max="2314" width="13" style="7" customWidth="1"/>
    <col min="2315" max="2315" width="8.28515625" style="7" customWidth="1"/>
    <col min="2316" max="2560" width="10" style="7"/>
    <col min="2561" max="2561" width="2.5703125" style="7" customWidth="1"/>
    <col min="2562" max="2562" width="7.28515625" style="7" customWidth="1"/>
    <col min="2563" max="2563" width="23.5703125" style="7" customWidth="1"/>
    <col min="2564" max="2564" width="9.7109375" style="7" customWidth="1"/>
    <col min="2565" max="2565" width="0" style="7" hidden="1" customWidth="1"/>
    <col min="2566" max="2566" width="4.7109375" style="7" customWidth="1"/>
    <col min="2567" max="2567" width="14.42578125" style="7" customWidth="1"/>
    <col min="2568" max="2568" width="11.28515625" style="7" customWidth="1"/>
    <col min="2569" max="2569" width="10.28515625" style="7" customWidth="1"/>
    <col min="2570" max="2570" width="13" style="7" customWidth="1"/>
    <col min="2571" max="2571" width="8.28515625" style="7" customWidth="1"/>
    <col min="2572" max="2816" width="10" style="7"/>
    <col min="2817" max="2817" width="2.5703125" style="7" customWidth="1"/>
    <col min="2818" max="2818" width="7.28515625" style="7" customWidth="1"/>
    <col min="2819" max="2819" width="23.5703125" style="7" customWidth="1"/>
    <col min="2820" max="2820" width="9.7109375" style="7" customWidth="1"/>
    <col min="2821" max="2821" width="0" style="7" hidden="1" customWidth="1"/>
    <col min="2822" max="2822" width="4.7109375" style="7" customWidth="1"/>
    <col min="2823" max="2823" width="14.42578125" style="7" customWidth="1"/>
    <col min="2824" max="2824" width="11.28515625" style="7" customWidth="1"/>
    <col min="2825" max="2825" width="10.28515625" style="7" customWidth="1"/>
    <col min="2826" max="2826" width="13" style="7" customWidth="1"/>
    <col min="2827" max="2827" width="8.28515625" style="7" customWidth="1"/>
    <col min="2828" max="3072" width="10" style="7"/>
    <col min="3073" max="3073" width="2.5703125" style="7" customWidth="1"/>
    <col min="3074" max="3074" width="7.28515625" style="7" customWidth="1"/>
    <col min="3075" max="3075" width="23.5703125" style="7" customWidth="1"/>
    <col min="3076" max="3076" width="9.7109375" style="7" customWidth="1"/>
    <col min="3077" max="3077" width="0" style="7" hidden="1" customWidth="1"/>
    <col min="3078" max="3078" width="4.7109375" style="7" customWidth="1"/>
    <col min="3079" max="3079" width="14.42578125" style="7" customWidth="1"/>
    <col min="3080" max="3080" width="11.28515625" style="7" customWidth="1"/>
    <col min="3081" max="3081" width="10.28515625" style="7" customWidth="1"/>
    <col min="3082" max="3082" width="13" style="7" customWidth="1"/>
    <col min="3083" max="3083" width="8.28515625" style="7" customWidth="1"/>
    <col min="3084" max="3328" width="10" style="7"/>
    <col min="3329" max="3329" width="2.5703125" style="7" customWidth="1"/>
    <col min="3330" max="3330" width="7.28515625" style="7" customWidth="1"/>
    <col min="3331" max="3331" width="23.5703125" style="7" customWidth="1"/>
    <col min="3332" max="3332" width="9.7109375" style="7" customWidth="1"/>
    <col min="3333" max="3333" width="0" style="7" hidden="1" customWidth="1"/>
    <col min="3334" max="3334" width="4.7109375" style="7" customWidth="1"/>
    <col min="3335" max="3335" width="14.42578125" style="7" customWidth="1"/>
    <col min="3336" max="3336" width="11.28515625" style="7" customWidth="1"/>
    <col min="3337" max="3337" width="10.28515625" style="7" customWidth="1"/>
    <col min="3338" max="3338" width="13" style="7" customWidth="1"/>
    <col min="3339" max="3339" width="8.28515625" style="7" customWidth="1"/>
    <col min="3340" max="3584" width="10" style="7"/>
    <col min="3585" max="3585" width="2.5703125" style="7" customWidth="1"/>
    <col min="3586" max="3586" width="7.28515625" style="7" customWidth="1"/>
    <col min="3587" max="3587" width="23.5703125" style="7" customWidth="1"/>
    <col min="3588" max="3588" width="9.7109375" style="7" customWidth="1"/>
    <col min="3589" max="3589" width="0" style="7" hidden="1" customWidth="1"/>
    <col min="3590" max="3590" width="4.7109375" style="7" customWidth="1"/>
    <col min="3591" max="3591" width="14.42578125" style="7" customWidth="1"/>
    <col min="3592" max="3592" width="11.28515625" style="7" customWidth="1"/>
    <col min="3593" max="3593" width="10.28515625" style="7" customWidth="1"/>
    <col min="3594" max="3594" width="13" style="7" customWidth="1"/>
    <col min="3595" max="3595" width="8.28515625" style="7" customWidth="1"/>
    <col min="3596" max="3840" width="10" style="7"/>
    <col min="3841" max="3841" width="2.5703125" style="7" customWidth="1"/>
    <col min="3842" max="3842" width="7.28515625" style="7" customWidth="1"/>
    <col min="3843" max="3843" width="23.5703125" style="7" customWidth="1"/>
    <col min="3844" max="3844" width="9.7109375" style="7" customWidth="1"/>
    <col min="3845" max="3845" width="0" style="7" hidden="1" customWidth="1"/>
    <col min="3846" max="3846" width="4.7109375" style="7" customWidth="1"/>
    <col min="3847" max="3847" width="14.42578125" style="7" customWidth="1"/>
    <col min="3848" max="3848" width="11.28515625" style="7" customWidth="1"/>
    <col min="3849" max="3849" width="10.28515625" style="7" customWidth="1"/>
    <col min="3850" max="3850" width="13" style="7" customWidth="1"/>
    <col min="3851" max="3851" width="8.28515625" style="7" customWidth="1"/>
    <col min="3852" max="4096" width="10" style="7"/>
    <col min="4097" max="4097" width="2.5703125" style="7" customWidth="1"/>
    <col min="4098" max="4098" width="7.28515625" style="7" customWidth="1"/>
    <col min="4099" max="4099" width="23.5703125" style="7" customWidth="1"/>
    <col min="4100" max="4100" width="9.7109375" style="7" customWidth="1"/>
    <col min="4101" max="4101" width="0" style="7" hidden="1" customWidth="1"/>
    <col min="4102" max="4102" width="4.7109375" style="7" customWidth="1"/>
    <col min="4103" max="4103" width="14.42578125" style="7" customWidth="1"/>
    <col min="4104" max="4104" width="11.28515625" style="7" customWidth="1"/>
    <col min="4105" max="4105" width="10.28515625" style="7" customWidth="1"/>
    <col min="4106" max="4106" width="13" style="7" customWidth="1"/>
    <col min="4107" max="4107" width="8.28515625" style="7" customWidth="1"/>
    <col min="4108" max="4352" width="10" style="7"/>
    <col min="4353" max="4353" width="2.5703125" style="7" customWidth="1"/>
    <col min="4354" max="4354" width="7.28515625" style="7" customWidth="1"/>
    <col min="4355" max="4355" width="23.5703125" style="7" customWidth="1"/>
    <col min="4356" max="4356" width="9.7109375" style="7" customWidth="1"/>
    <col min="4357" max="4357" width="0" style="7" hidden="1" customWidth="1"/>
    <col min="4358" max="4358" width="4.7109375" style="7" customWidth="1"/>
    <col min="4359" max="4359" width="14.42578125" style="7" customWidth="1"/>
    <col min="4360" max="4360" width="11.28515625" style="7" customWidth="1"/>
    <col min="4361" max="4361" width="10.28515625" style="7" customWidth="1"/>
    <col min="4362" max="4362" width="13" style="7" customWidth="1"/>
    <col min="4363" max="4363" width="8.28515625" style="7" customWidth="1"/>
    <col min="4364" max="4608" width="10" style="7"/>
    <col min="4609" max="4609" width="2.5703125" style="7" customWidth="1"/>
    <col min="4610" max="4610" width="7.28515625" style="7" customWidth="1"/>
    <col min="4611" max="4611" width="23.5703125" style="7" customWidth="1"/>
    <col min="4612" max="4612" width="9.7109375" style="7" customWidth="1"/>
    <col min="4613" max="4613" width="0" style="7" hidden="1" customWidth="1"/>
    <col min="4614" max="4614" width="4.7109375" style="7" customWidth="1"/>
    <col min="4615" max="4615" width="14.42578125" style="7" customWidth="1"/>
    <col min="4616" max="4616" width="11.28515625" style="7" customWidth="1"/>
    <col min="4617" max="4617" width="10.28515625" style="7" customWidth="1"/>
    <col min="4618" max="4618" width="13" style="7" customWidth="1"/>
    <col min="4619" max="4619" width="8.28515625" style="7" customWidth="1"/>
    <col min="4620" max="4864" width="10" style="7"/>
    <col min="4865" max="4865" width="2.5703125" style="7" customWidth="1"/>
    <col min="4866" max="4866" width="7.28515625" style="7" customWidth="1"/>
    <col min="4867" max="4867" width="23.5703125" style="7" customWidth="1"/>
    <col min="4868" max="4868" width="9.7109375" style="7" customWidth="1"/>
    <col min="4869" max="4869" width="0" style="7" hidden="1" customWidth="1"/>
    <col min="4870" max="4870" width="4.7109375" style="7" customWidth="1"/>
    <col min="4871" max="4871" width="14.42578125" style="7" customWidth="1"/>
    <col min="4872" max="4872" width="11.28515625" style="7" customWidth="1"/>
    <col min="4873" max="4873" width="10.28515625" style="7" customWidth="1"/>
    <col min="4874" max="4874" width="13" style="7" customWidth="1"/>
    <col min="4875" max="4875" width="8.28515625" style="7" customWidth="1"/>
    <col min="4876" max="5120" width="10" style="7"/>
    <col min="5121" max="5121" width="2.5703125" style="7" customWidth="1"/>
    <col min="5122" max="5122" width="7.28515625" style="7" customWidth="1"/>
    <col min="5123" max="5123" width="23.5703125" style="7" customWidth="1"/>
    <col min="5124" max="5124" width="9.7109375" style="7" customWidth="1"/>
    <col min="5125" max="5125" width="0" style="7" hidden="1" customWidth="1"/>
    <col min="5126" max="5126" width="4.7109375" style="7" customWidth="1"/>
    <col min="5127" max="5127" width="14.42578125" style="7" customWidth="1"/>
    <col min="5128" max="5128" width="11.28515625" style="7" customWidth="1"/>
    <col min="5129" max="5129" width="10.28515625" style="7" customWidth="1"/>
    <col min="5130" max="5130" width="13" style="7" customWidth="1"/>
    <col min="5131" max="5131" width="8.28515625" style="7" customWidth="1"/>
    <col min="5132" max="5376" width="10" style="7"/>
    <col min="5377" max="5377" width="2.5703125" style="7" customWidth="1"/>
    <col min="5378" max="5378" width="7.28515625" style="7" customWidth="1"/>
    <col min="5379" max="5379" width="23.5703125" style="7" customWidth="1"/>
    <col min="5380" max="5380" width="9.7109375" style="7" customWidth="1"/>
    <col min="5381" max="5381" width="0" style="7" hidden="1" customWidth="1"/>
    <col min="5382" max="5382" width="4.7109375" style="7" customWidth="1"/>
    <col min="5383" max="5383" width="14.42578125" style="7" customWidth="1"/>
    <col min="5384" max="5384" width="11.28515625" style="7" customWidth="1"/>
    <col min="5385" max="5385" width="10.28515625" style="7" customWidth="1"/>
    <col min="5386" max="5386" width="13" style="7" customWidth="1"/>
    <col min="5387" max="5387" width="8.28515625" style="7" customWidth="1"/>
    <col min="5388" max="5632" width="10" style="7"/>
    <col min="5633" max="5633" width="2.5703125" style="7" customWidth="1"/>
    <col min="5634" max="5634" width="7.28515625" style="7" customWidth="1"/>
    <col min="5635" max="5635" width="23.5703125" style="7" customWidth="1"/>
    <col min="5636" max="5636" width="9.7109375" style="7" customWidth="1"/>
    <col min="5637" max="5637" width="0" style="7" hidden="1" customWidth="1"/>
    <col min="5638" max="5638" width="4.7109375" style="7" customWidth="1"/>
    <col min="5639" max="5639" width="14.42578125" style="7" customWidth="1"/>
    <col min="5640" max="5640" width="11.28515625" style="7" customWidth="1"/>
    <col min="5641" max="5641" width="10.28515625" style="7" customWidth="1"/>
    <col min="5642" max="5642" width="13" style="7" customWidth="1"/>
    <col min="5643" max="5643" width="8.28515625" style="7" customWidth="1"/>
    <col min="5644" max="5888" width="10" style="7"/>
    <col min="5889" max="5889" width="2.5703125" style="7" customWidth="1"/>
    <col min="5890" max="5890" width="7.28515625" style="7" customWidth="1"/>
    <col min="5891" max="5891" width="23.5703125" style="7" customWidth="1"/>
    <col min="5892" max="5892" width="9.7109375" style="7" customWidth="1"/>
    <col min="5893" max="5893" width="0" style="7" hidden="1" customWidth="1"/>
    <col min="5894" max="5894" width="4.7109375" style="7" customWidth="1"/>
    <col min="5895" max="5895" width="14.42578125" style="7" customWidth="1"/>
    <col min="5896" max="5896" width="11.28515625" style="7" customWidth="1"/>
    <col min="5897" max="5897" width="10.28515625" style="7" customWidth="1"/>
    <col min="5898" max="5898" width="13" style="7" customWidth="1"/>
    <col min="5899" max="5899" width="8.28515625" style="7" customWidth="1"/>
    <col min="5900" max="6144" width="10" style="7"/>
    <col min="6145" max="6145" width="2.5703125" style="7" customWidth="1"/>
    <col min="6146" max="6146" width="7.28515625" style="7" customWidth="1"/>
    <col min="6147" max="6147" width="23.5703125" style="7" customWidth="1"/>
    <col min="6148" max="6148" width="9.7109375" style="7" customWidth="1"/>
    <col min="6149" max="6149" width="0" style="7" hidden="1" customWidth="1"/>
    <col min="6150" max="6150" width="4.7109375" style="7" customWidth="1"/>
    <col min="6151" max="6151" width="14.42578125" style="7" customWidth="1"/>
    <col min="6152" max="6152" width="11.28515625" style="7" customWidth="1"/>
    <col min="6153" max="6153" width="10.28515625" style="7" customWidth="1"/>
    <col min="6154" max="6154" width="13" style="7" customWidth="1"/>
    <col min="6155" max="6155" width="8.28515625" style="7" customWidth="1"/>
    <col min="6156" max="6400" width="10" style="7"/>
    <col min="6401" max="6401" width="2.5703125" style="7" customWidth="1"/>
    <col min="6402" max="6402" width="7.28515625" style="7" customWidth="1"/>
    <col min="6403" max="6403" width="23.5703125" style="7" customWidth="1"/>
    <col min="6404" max="6404" width="9.7109375" style="7" customWidth="1"/>
    <col min="6405" max="6405" width="0" style="7" hidden="1" customWidth="1"/>
    <col min="6406" max="6406" width="4.7109375" style="7" customWidth="1"/>
    <col min="6407" max="6407" width="14.42578125" style="7" customWidth="1"/>
    <col min="6408" max="6408" width="11.28515625" style="7" customWidth="1"/>
    <col min="6409" max="6409" width="10.28515625" style="7" customWidth="1"/>
    <col min="6410" max="6410" width="13" style="7" customWidth="1"/>
    <col min="6411" max="6411" width="8.28515625" style="7" customWidth="1"/>
    <col min="6412" max="6656" width="10" style="7"/>
    <col min="6657" max="6657" width="2.5703125" style="7" customWidth="1"/>
    <col min="6658" max="6658" width="7.28515625" style="7" customWidth="1"/>
    <col min="6659" max="6659" width="23.5703125" style="7" customWidth="1"/>
    <col min="6660" max="6660" width="9.7109375" style="7" customWidth="1"/>
    <col min="6661" max="6661" width="0" style="7" hidden="1" customWidth="1"/>
    <col min="6662" max="6662" width="4.7109375" style="7" customWidth="1"/>
    <col min="6663" max="6663" width="14.42578125" style="7" customWidth="1"/>
    <col min="6664" max="6664" width="11.28515625" style="7" customWidth="1"/>
    <col min="6665" max="6665" width="10.28515625" style="7" customWidth="1"/>
    <col min="6666" max="6666" width="13" style="7" customWidth="1"/>
    <col min="6667" max="6667" width="8.28515625" style="7" customWidth="1"/>
    <col min="6668" max="6912" width="10" style="7"/>
    <col min="6913" max="6913" width="2.5703125" style="7" customWidth="1"/>
    <col min="6914" max="6914" width="7.28515625" style="7" customWidth="1"/>
    <col min="6915" max="6915" width="23.5703125" style="7" customWidth="1"/>
    <col min="6916" max="6916" width="9.7109375" style="7" customWidth="1"/>
    <col min="6917" max="6917" width="0" style="7" hidden="1" customWidth="1"/>
    <col min="6918" max="6918" width="4.7109375" style="7" customWidth="1"/>
    <col min="6919" max="6919" width="14.42578125" style="7" customWidth="1"/>
    <col min="6920" max="6920" width="11.28515625" style="7" customWidth="1"/>
    <col min="6921" max="6921" width="10.28515625" style="7" customWidth="1"/>
    <col min="6922" max="6922" width="13" style="7" customWidth="1"/>
    <col min="6923" max="6923" width="8.28515625" style="7" customWidth="1"/>
    <col min="6924" max="7168" width="10" style="7"/>
    <col min="7169" max="7169" width="2.5703125" style="7" customWidth="1"/>
    <col min="7170" max="7170" width="7.28515625" style="7" customWidth="1"/>
    <col min="7171" max="7171" width="23.5703125" style="7" customWidth="1"/>
    <col min="7172" max="7172" width="9.7109375" style="7" customWidth="1"/>
    <col min="7173" max="7173" width="0" style="7" hidden="1" customWidth="1"/>
    <col min="7174" max="7174" width="4.7109375" style="7" customWidth="1"/>
    <col min="7175" max="7175" width="14.42578125" style="7" customWidth="1"/>
    <col min="7176" max="7176" width="11.28515625" style="7" customWidth="1"/>
    <col min="7177" max="7177" width="10.28515625" style="7" customWidth="1"/>
    <col min="7178" max="7178" width="13" style="7" customWidth="1"/>
    <col min="7179" max="7179" width="8.28515625" style="7" customWidth="1"/>
    <col min="7180" max="7424" width="10" style="7"/>
    <col min="7425" max="7425" width="2.5703125" style="7" customWidth="1"/>
    <col min="7426" max="7426" width="7.28515625" style="7" customWidth="1"/>
    <col min="7427" max="7427" width="23.5703125" style="7" customWidth="1"/>
    <col min="7428" max="7428" width="9.7109375" style="7" customWidth="1"/>
    <col min="7429" max="7429" width="0" style="7" hidden="1" customWidth="1"/>
    <col min="7430" max="7430" width="4.7109375" style="7" customWidth="1"/>
    <col min="7431" max="7431" width="14.42578125" style="7" customWidth="1"/>
    <col min="7432" max="7432" width="11.28515625" style="7" customWidth="1"/>
    <col min="7433" max="7433" width="10.28515625" style="7" customWidth="1"/>
    <col min="7434" max="7434" width="13" style="7" customWidth="1"/>
    <col min="7435" max="7435" width="8.28515625" style="7" customWidth="1"/>
    <col min="7436" max="7680" width="10" style="7"/>
    <col min="7681" max="7681" width="2.5703125" style="7" customWidth="1"/>
    <col min="7682" max="7682" width="7.28515625" style="7" customWidth="1"/>
    <col min="7683" max="7683" width="23.5703125" style="7" customWidth="1"/>
    <col min="7684" max="7684" width="9.7109375" style="7" customWidth="1"/>
    <col min="7685" max="7685" width="0" style="7" hidden="1" customWidth="1"/>
    <col min="7686" max="7686" width="4.7109375" style="7" customWidth="1"/>
    <col min="7687" max="7687" width="14.42578125" style="7" customWidth="1"/>
    <col min="7688" max="7688" width="11.28515625" style="7" customWidth="1"/>
    <col min="7689" max="7689" width="10.28515625" style="7" customWidth="1"/>
    <col min="7690" max="7690" width="13" style="7" customWidth="1"/>
    <col min="7691" max="7691" width="8.28515625" style="7" customWidth="1"/>
    <col min="7692" max="7936" width="10" style="7"/>
    <col min="7937" max="7937" width="2.5703125" style="7" customWidth="1"/>
    <col min="7938" max="7938" width="7.28515625" style="7" customWidth="1"/>
    <col min="7939" max="7939" width="23.5703125" style="7" customWidth="1"/>
    <col min="7940" max="7940" width="9.7109375" style="7" customWidth="1"/>
    <col min="7941" max="7941" width="0" style="7" hidden="1" customWidth="1"/>
    <col min="7942" max="7942" width="4.7109375" style="7" customWidth="1"/>
    <col min="7943" max="7943" width="14.42578125" style="7" customWidth="1"/>
    <col min="7944" max="7944" width="11.28515625" style="7" customWidth="1"/>
    <col min="7945" max="7945" width="10.28515625" style="7" customWidth="1"/>
    <col min="7946" max="7946" width="13" style="7" customWidth="1"/>
    <col min="7947" max="7947" width="8.28515625" style="7" customWidth="1"/>
    <col min="7948" max="8192" width="10" style="7"/>
    <col min="8193" max="8193" width="2.5703125" style="7" customWidth="1"/>
    <col min="8194" max="8194" width="7.28515625" style="7" customWidth="1"/>
    <col min="8195" max="8195" width="23.5703125" style="7" customWidth="1"/>
    <col min="8196" max="8196" width="9.7109375" style="7" customWidth="1"/>
    <col min="8197" max="8197" width="0" style="7" hidden="1" customWidth="1"/>
    <col min="8198" max="8198" width="4.7109375" style="7" customWidth="1"/>
    <col min="8199" max="8199" width="14.42578125" style="7" customWidth="1"/>
    <col min="8200" max="8200" width="11.28515625" style="7" customWidth="1"/>
    <col min="8201" max="8201" width="10.28515625" style="7" customWidth="1"/>
    <col min="8202" max="8202" width="13" style="7" customWidth="1"/>
    <col min="8203" max="8203" width="8.28515625" style="7" customWidth="1"/>
    <col min="8204" max="8448" width="10" style="7"/>
    <col min="8449" max="8449" width="2.5703125" style="7" customWidth="1"/>
    <col min="8450" max="8450" width="7.28515625" style="7" customWidth="1"/>
    <col min="8451" max="8451" width="23.5703125" style="7" customWidth="1"/>
    <col min="8452" max="8452" width="9.7109375" style="7" customWidth="1"/>
    <col min="8453" max="8453" width="0" style="7" hidden="1" customWidth="1"/>
    <col min="8454" max="8454" width="4.7109375" style="7" customWidth="1"/>
    <col min="8455" max="8455" width="14.42578125" style="7" customWidth="1"/>
    <col min="8456" max="8456" width="11.28515625" style="7" customWidth="1"/>
    <col min="8457" max="8457" width="10.28515625" style="7" customWidth="1"/>
    <col min="8458" max="8458" width="13" style="7" customWidth="1"/>
    <col min="8459" max="8459" width="8.28515625" style="7" customWidth="1"/>
    <col min="8460" max="8704" width="10" style="7"/>
    <col min="8705" max="8705" width="2.5703125" style="7" customWidth="1"/>
    <col min="8706" max="8706" width="7.28515625" style="7" customWidth="1"/>
    <col min="8707" max="8707" width="23.5703125" style="7" customWidth="1"/>
    <col min="8708" max="8708" width="9.7109375" style="7" customWidth="1"/>
    <col min="8709" max="8709" width="0" style="7" hidden="1" customWidth="1"/>
    <col min="8710" max="8710" width="4.7109375" style="7" customWidth="1"/>
    <col min="8711" max="8711" width="14.42578125" style="7" customWidth="1"/>
    <col min="8712" max="8712" width="11.28515625" style="7" customWidth="1"/>
    <col min="8713" max="8713" width="10.28515625" style="7" customWidth="1"/>
    <col min="8714" max="8714" width="13" style="7" customWidth="1"/>
    <col min="8715" max="8715" width="8.28515625" style="7" customWidth="1"/>
    <col min="8716" max="8960" width="10" style="7"/>
    <col min="8961" max="8961" width="2.5703125" style="7" customWidth="1"/>
    <col min="8962" max="8962" width="7.28515625" style="7" customWidth="1"/>
    <col min="8963" max="8963" width="23.5703125" style="7" customWidth="1"/>
    <col min="8964" max="8964" width="9.7109375" style="7" customWidth="1"/>
    <col min="8965" max="8965" width="0" style="7" hidden="1" customWidth="1"/>
    <col min="8966" max="8966" width="4.7109375" style="7" customWidth="1"/>
    <col min="8967" max="8967" width="14.42578125" style="7" customWidth="1"/>
    <col min="8968" max="8968" width="11.28515625" style="7" customWidth="1"/>
    <col min="8969" max="8969" width="10.28515625" style="7" customWidth="1"/>
    <col min="8970" max="8970" width="13" style="7" customWidth="1"/>
    <col min="8971" max="8971" width="8.28515625" style="7" customWidth="1"/>
    <col min="8972" max="9216" width="10" style="7"/>
    <col min="9217" max="9217" width="2.5703125" style="7" customWidth="1"/>
    <col min="9218" max="9218" width="7.28515625" style="7" customWidth="1"/>
    <col min="9219" max="9219" width="23.5703125" style="7" customWidth="1"/>
    <col min="9220" max="9220" width="9.7109375" style="7" customWidth="1"/>
    <col min="9221" max="9221" width="0" style="7" hidden="1" customWidth="1"/>
    <col min="9222" max="9222" width="4.7109375" style="7" customWidth="1"/>
    <col min="9223" max="9223" width="14.42578125" style="7" customWidth="1"/>
    <col min="9224" max="9224" width="11.28515625" style="7" customWidth="1"/>
    <col min="9225" max="9225" width="10.28515625" style="7" customWidth="1"/>
    <col min="9226" max="9226" width="13" style="7" customWidth="1"/>
    <col min="9227" max="9227" width="8.28515625" style="7" customWidth="1"/>
    <col min="9228" max="9472" width="10" style="7"/>
    <col min="9473" max="9473" width="2.5703125" style="7" customWidth="1"/>
    <col min="9474" max="9474" width="7.28515625" style="7" customWidth="1"/>
    <col min="9475" max="9475" width="23.5703125" style="7" customWidth="1"/>
    <col min="9476" max="9476" width="9.7109375" style="7" customWidth="1"/>
    <col min="9477" max="9477" width="0" style="7" hidden="1" customWidth="1"/>
    <col min="9478" max="9478" width="4.7109375" style="7" customWidth="1"/>
    <col min="9479" max="9479" width="14.42578125" style="7" customWidth="1"/>
    <col min="9480" max="9480" width="11.28515625" style="7" customWidth="1"/>
    <col min="9481" max="9481" width="10.28515625" style="7" customWidth="1"/>
    <col min="9482" max="9482" width="13" style="7" customWidth="1"/>
    <col min="9483" max="9483" width="8.28515625" style="7" customWidth="1"/>
    <col min="9484" max="9728" width="10" style="7"/>
    <col min="9729" max="9729" width="2.5703125" style="7" customWidth="1"/>
    <col min="9730" max="9730" width="7.28515625" style="7" customWidth="1"/>
    <col min="9731" max="9731" width="23.5703125" style="7" customWidth="1"/>
    <col min="9732" max="9732" width="9.7109375" style="7" customWidth="1"/>
    <col min="9733" max="9733" width="0" style="7" hidden="1" customWidth="1"/>
    <col min="9734" max="9734" width="4.7109375" style="7" customWidth="1"/>
    <col min="9735" max="9735" width="14.42578125" style="7" customWidth="1"/>
    <col min="9736" max="9736" width="11.28515625" style="7" customWidth="1"/>
    <col min="9737" max="9737" width="10.28515625" style="7" customWidth="1"/>
    <col min="9738" max="9738" width="13" style="7" customWidth="1"/>
    <col min="9739" max="9739" width="8.28515625" style="7" customWidth="1"/>
    <col min="9740" max="9984" width="10" style="7"/>
    <col min="9985" max="9985" width="2.5703125" style="7" customWidth="1"/>
    <col min="9986" max="9986" width="7.28515625" style="7" customWidth="1"/>
    <col min="9987" max="9987" width="23.5703125" style="7" customWidth="1"/>
    <col min="9988" max="9988" width="9.7109375" style="7" customWidth="1"/>
    <col min="9989" max="9989" width="0" style="7" hidden="1" customWidth="1"/>
    <col min="9990" max="9990" width="4.7109375" style="7" customWidth="1"/>
    <col min="9991" max="9991" width="14.42578125" style="7" customWidth="1"/>
    <col min="9992" max="9992" width="11.28515625" style="7" customWidth="1"/>
    <col min="9993" max="9993" width="10.28515625" style="7" customWidth="1"/>
    <col min="9994" max="9994" width="13" style="7" customWidth="1"/>
    <col min="9995" max="9995" width="8.28515625" style="7" customWidth="1"/>
    <col min="9996" max="10240" width="10" style="7"/>
    <col min="10241" max="10241" width="2.5703125" style="7" customWidth="1"/>
    <col min="10242" max="10242" width="7.28515625" style="7" customWidth="1"/>
    <col min="10243" max="10243" width="23.5703125" style="7" customWidth="1"/>
    <col min="10244" max="10244" width="9.7109375" style="7" customWidth="1"/>
    <col min="10245" max="10245" width="0" style="7" hidden="1" customWidth="1"/>
    <col min="10246" max="10246" width="4.7109375" style="7" customWidth="1"/>
    <col min="10247" max="10247" width="14.42578125" style="7" customWidth="1"/>
    <col min="10248" max="10248" width="11.28515625" style="7" customWidth="1"/>
    <col min="10249" max="10249" width="10.28515625" style="7" customWidth="1"/>
    <col min="10250" max="10250" width="13" style="7" customWidth="1"/>
    <col min="10251" max="10251" width="8.28515625" style="7" customWidth="1"/>
    <col min="10252" max="10496" width="10" style="7"/>
    <col min="10497" max="10497" width="2.5703125" style="7" customWidth="1"/>
    <col min="10498" max="10498" width="7.28515625" style="7" customWidth="1"/>
    <col min="10499" max="10499" width="23.5703125" style="7" customWidth="1"/>
    <col min="10500" max="10500" width="9.7109375" style="7" customWidth="1"/>
    <col min="10501" max="10501" width="0" style="7" hidden="1" customWidth="1"/>
    <col min="10502" max="10502" width="4.7109375" style="7" customWidth="1"/>
    <col min="10503" max="10503" width="14.42578125" style="7" customWidth="1"/>
    <col min="10504" max="10504" width="11.28515625" style="7" customWidth="1"/>
    <col min="10505" max="10505" width="10.28515625" style="7" customWidth="1"/>
    <col min="10506" max="10506" width="13" style="7" customWidth="1"/>
    <col min="10507" max="10507" width="8.28515625" style="7" customWidth="1"/>
    <col min="10508" max="10752" width="10" style="7"/>
    <col min="10753" max="10753" width="2.5703125" style="7" customWidth="1"/>
    <col min="10754" max="10754" width="7.28515625" style="7" customWidth="1"/>
    <col min="10755" max="10755" width="23.5703125" style="7" customWidth="1"/>
    <col min="10756" max="10756" width="9.7109375" style="7" customWidth="1"/>
    <col min="10757" max="10757" width="0" style="7" hidden="1" customWidth="1"/>
    <col min="10758" max="10758" width="4.7109375" style="7" customWidth="1"/>
    <col min="10759" max="10759" width="14.42578125" style="7" customWidth="1"/>
    <col min="10760" max="10760" width="11.28515625" style="7" customWidth="1"/>
    <col min="10761" max="10761" width="10.28515625" style="7" customWidth="1"/>
    <col min="10762" max="10762" width="13" style="7" customWidth="1"/>
    <col min="10763" max="10763" width="8.28515625" style="7" customWidth="1"/>
    <col min="10764" max="11008" width="10" style="7"/>
    <col min="11009" max="11009" width="2.5703125" style="7" customWidth="1"/>
    <col min="11010" max="11010" width="7.28515625" style="7" customWidth="1"/>
    <col min="11011" max="11011" width="23.5703125" style="7" customWidth="1"/>
    <col min="11012" max="11012" width="9.7109375" style="7" customWidth="1"/>
    <col min="11013" max="11013" width="0" style="7" hidden="1" customWidth="1"/>
    <col min="11014" max="11014" width="4.7109375" style="7" customWidth="1"/>
    <col min="11015" max="11015" width="14.42578125" style="7" customWidth="1"/>
    <col min="11016" max="11016" width="11.28515625" style="7" customWidth="1"/>
    <col min="11017" max="11017" width="10.28515625" style="7" customWidth="1"/>
    <col min="11018" max="11018" width="13" style="7" customWidth="1"/>
    <col min="11019" max="11019" width="8.28515625" style="7" customWidth="1"/>
    <col min="11020" max="11264" width="10" style="7"/>
    <col min="11265" max="11265" width="2.5703125" style="7" customWidth="1"/>
    <col min="11266" max="11266" width="7.28515625" style="7" customWidth="1"/>
    <col min="11267" max="11267" width="23.5703125" style="7" customWidth="1"/>
    <col min="11268" max="11268" width="9.7109375" style="7" customWidth="1"/>
    <col min="11269" max="11269" width="0" style="7" hidden="1" customWidth="1"/>
    <col min="11270" max="11270" width="4.7109375" style="7" customWidth="1"/>
    <col min="11271" max="11271" width="14.42578125" style="7" customWidth="1"/>
    <col min="11272" max="11272" width="11.28515625" style="7" customWidth="1"/>
    <col min="11273" max="11273" width="10.28515625" style="7" customWidth="1"/>
    <col min="11274" max="11274" width="13" style="7" customWidth="1"/>
    <col min="11275" max="11275" width="8.28515625" style="7" customWidth="1"/>
    <col min="11276" max="11520" width="10" style="7"/>
    <col min="11521" max="11521" width="2.5703125" style="7" customWidth="1"/>
    <col min="11522" max="11522" width="7.28515625" style="7" customWidth="1"/>
    <col min="11523" max="11523" width="23.5703125" style="7" customWidth="1"/>
    <col min="11524" max="11524" width="9.7109375" style="7" customWidth="1"/>
    <col min="11525" max="11525" width="0" style="7" hidden="1" customWidth="1"/>
    <col min="11526" max="11526" width="4.7109375" style="7" customWidth="1"/>
    <col min="11527" max="11527" width="14.42578125" style="7" customWidth="1"/>
    <col min="11528" max="11528" width="11.28515625" style="7" customWidth="1"/>
    <col min="11529" max="11529" width="10.28515625" style="7" customWidth="1"/>
    <col min="11530" max="11530" width="13" style="7" customWidth="1"/>
    <col min="11531" max="11531" width="8.28515625" style="7" customWidth="1"/>
    <col min="11532" max="11776" width="10" style="7"/>
    <col min="11777" max="11777" width="2.5703125" style="7" customWidth="1"/>
    <col min="11778" max="11778" width="7.28515625" style="7" customWidth="1"/>
    <col min="11779" max="11779" width="23.5703125" style="7" customWidth="1"/>
    <col min="11780" max="11780" width="9.7109375" style="7" customWidth="1"/>
    <col min="11781" max="11781" width="0" style="7" hidden="1" customWidth="1"/>
    <col min="11782" max="11782" width="4.7109375" style="7" customWidth="1"/>
    <col min="11783" max="11783" width="14.42578125" style="7" customWidth="1"/>
    <col min="11784" max="11784" width="11.28515625" style="7" customWidth="1"/>
    <col min="11785" max="11785" width="10.28515625" style="7" customWidth="1"/>
    <col min="11786" max="11786" width="13" style="7" customWidth="1"/>
    <col min="11787" max="11787" width="8.28515625" style="7" customWidth="1"/>
    <col min="11788" max="12032" width="10" style="7"/>
    <col min="12033" max="12033" width="2.5703125" style="7" customWidth="1"/>
    <col min="12034" max="12034" width="7.28515625" style="7" customWidth="1"/>
    <col min="12035" max="12035" width="23.5703125" style="7" customWidth="1"/>
    <col min="12036" max="12036" width="9.7109375" style="7" customWidth="1"/>
    <col min="12037" max="12037" width="0" style="7" hidden="1" customWidth="1"/>
    <col min="12038" max="12038" width="4.7109375" style="7" customWidth="1"/>
    <col min="12039" max="12039" width="14.42578125" style="7" customWidth="1"/>
    <col min="12040" max="12040" width="11.28515625" style="7" customWidth="1"/>
    <col min="12041" max="12041" width="10.28515625" style="7" customWidth="1"/>
    <col min="12042" max="12042" width="13" style="7" customWidth="1"/>
    <col min="12043" max="12043" width="8.28515625" style="7" customWidth="1"/>
    <col min="12044" max="12288" width="10" style="7"/>
    <col min="12289" max="12289" width="2.5703125" style="7" customWidth="1"/>
    <col min="12290" max="12290" width="7.28515625" style="7" customWidth="1"/>
    <col min="12291" max="12291" width="23.5703125" style="7" customWidth="1"/>
    <col min="12292" max="12292" width="9.7109375" style="7" customWidth="1"/>
    <col min="12293" max="12293" width="0" style="7" hidden="1" customWidth="1"/>
    <col min="12294" max="12294" width="4.7109375" style="7" customWidth="1"/>
    <col min="12295" max="12295" width="14.42578125" style="7" customWidth="1"/>
    <col min="12296" max="12296" width="11.28515625" style="7" customWidth="1"/>
    <col min="12297" max="12297" width="10.28515625" style="7" customWidth="1"/>
    <col min="12298" max="12298" width="13" style="7" customWidth="1"/>
    <col min="12299" max="12299" width="8.28515625" style="7" customWidth="1"/>
    <col min="12300" max="12544" width="10" style="7"/>
    <col min="12545" max="12545" width="2.5703125" style="7" customWidth="1"/>
    <col min="12546" max="12546" width="7.28515625" style="7" customWidth="1"/>
    <col min="12547" max="12547" width="23.5703125" style="7" customWidth="1"/>
    <col min="12548" max="12548" width="9.7109375" style="7" customWidth="1"/>
    <col min="12549" max="12549" width="0" style="7" hidden="1" customWidth="1"/>
    <col min="12550" max="12550" width="4.7109375" style="7" customWidth="1"/>
    <col min="12551" max="12551" width="14.42578125" style="7" customWidth="1"/>
    <col min="12552" max="12552" width="11.28515625" style="7" customWidth="1"/>
    <col min="12553" max="12553" width="10.28515625" style="7" customWidth="1"/>
    <col min="12554" max="12554" width="13" style="7" customWidth="1"/>
    <col min="12555" max="12555" width="8.28515625" style="7" customWidth="1"/>
    <col min="12556" max="12800" width="10" style="7"/>
    <col min="12801" max="12801" width="2.5703125" style="7" customWidth="1"/>
    <col min="12802" max="12802" width="7.28515625" style="7" customWidth="1"/>
    <col min="12803" max="12803" width="23.5703125" style="7" customWidth="1"/>
    <col min="12804" max="12804" width="9.7109375" style="7" customWidth="1"/>
    <col min="12805" max="12805" width="0" style="7" hidden="1" customWidth="1"/>
    <col min="12806" max="12806" width="4.7109375" style="7" customWidth="1"/>
    <col min="12807" max="12807" width="14.42578125" style="7" customWidth="1"/>
    <col min="12808" max="12808" width="11.28515625" style="7" customWidth="1"/>
    <col min="12809" max="12809" width="10.28515625" style="7" customWidth="1"/>
    <col min="12810" max="12810" width="13" style="7" customWidth="1"/>
    <col min="12811" max="12811" width="8.28515625" style="7" customWidth="1"/>
    <col min="12812" max="13056" width="10" style="7"/>
    <col min="13057" max="13057" width="2.5703125" style="7" customWidth="1"/>
    <col min="13058" max="13058" width="7.28515625" style="7" customWidth="1"/>
    <col min="13059" max="13059" width="23.5703125" style="7" customWidth="1"/>
    <col min="13060" max="13060" width="9.7109375" style="7" customWidth="1"/>
    <col min="13061" max="13061" width="0" style="7" hidden="1" customWidth="1"/>
    <col min="13062" max="13062" width="4.7109375" style="7" customWidth="1"/>
    <col min="13063" max="13063" width="14.42578125" style="7" customWidth="1"/>
    <col min="13064" max="13064" width="11.28515625" style="7" customWidth="1"/>
    <col min="13065" max="13065" width="10.28515625" style="7" customWidth="1"/>
    <col min="13066" max="13066" width="13" style="7" customWidth="1"/>
    <col min="13067" max="13067" width="8.28515625" style="7" customWidth="1"/>
    <col min="13068" max="13312" width="10" style="7"/>
    <col min="13313" max="13313" width="2.5703125" style="7" customWidth="1"/>
    <col min="13314" max="13314" width="7.28515625" style="7" customWidth="1"/>
    <col min="13315" max="13315" width="23.5703125" style="7" customWidth="1"/>
    <col min="13316" max="13316" width="9.7109375" style="7" customWidth="1"/>
    <col min="13317" max="13317" width="0" style="7" hidden="1" customWidth="1"/>
    <col min="13318" max="13318" width="4.7109375" style="7" customWidth="1"/>
    <col min="13319" max="13319" width="14.42578125" style="7" customWidth="1"/>
    <col min="13320" max="13320" width="11.28515625" style="7" customWidth="1"/>
    <col min="13321" max="13321" width="10.28515625" style="7" customWidth="1"/>
    <col min="13322" max="13322" width="13" style="7" customWidth="1"/>
    <col min="13323" max="13323" width="8.28515625" style="7" customWidth="1"/>
    <col min="13324" max="13568" width="10" style="7"/>
    <col min="13569" max="13569" width="2.5703125" style="7" customWidth="1"/>
    <col min="13570" max="13570" width="7.28515625" style="7" customWidth="1"/>
    <col min="13571" max="13571" width="23.5703125" style="7" customWidth="1"/>
    <col min="13572" max="13572" width="9.7109375" style="7" customWidth="1"/>
    <col min="13573" max="13573" width="0" style="7" hidden="1" customWidth="1"/>
    <col min="13574" max="13574" width="4.7109375" style="7" customWidth="1"/>
    <col min="13575" max="13575" width="14.42578125" style="7" customWidth="1"/>
    <col min="13576" max="13576" width="11.28515625" style="7" customWidth="1"/>
    <col min="13577" max="13577" width="10.28515625" style="7" customWidth="1"/>
    <col min="13578" max="13578" width="13" style="7" customWidth="1"/>
    <col min="13579" max="13579" width="8.28515625" style="7" customWidth="1"/>
    <col min="13580" max="13824" width="10" style="7"/>
    <col min="13825" max="13825" width="2.5703125" style="7" customWidth="1"/>
    <col min="13826" max="13826" width="7.28515625" style="7" customWidth="1"/>
    <col min="13827" max="13827" width="23.5703125" style="7" customWidth="1"/>
    <col min="13828" max="13828" width="9.7109375" style="7" customWidth="1"/>
    <col min="13829" max="13829" width="0" style="7" hidden="1" customWidth="1"/>
    <col min="13830" max="13830" width="4.7109375" style="7" customWidth="1"/>
    <col min="13831" max="13831" width="14.42578125" style="7" customWidth="1"/>
    <col min="13832" max="13832" width="11.28515625" style="7" customWidth="1"/>
    <col min="13833" max="13833" width="10.28515625" style="7" customWidth="1"/>
    <col min="13834" max="13834" width="13" style="7" customWidth="1"/>
    <col min="13835" max="13835" width="8.28515625" style="7" customWidth="1"/>
    <col min="13836" max="14080" width="10" style="7"/>
    <col min="14081" max="14081" width="2.5703125" style="7" customWidth="1"/>
    <col min="14082" max="14082" width="7.28515625" style="7" customWidth="1"/>
    <col min="14083" max="14083" width="23.5703125" style="7" customWidth="1"/>
    <col min="14084" max="14084" width="9.7109375" style="7" customWidth="1"/>
    <col min="14085" max="14085" width="0" style="7" hidden="1" customWidth="1"/>
    <col min="14086" max="14086" width="4.7109375" style="7" customWidth="1"/>
    <col min="14087" max="14087" width="14.42578125" style="7" customWidth="1"/>
    <col min="14088" max="14088" width="11.28515625" style="7" customWidth="1"/>
    <col min="14089" max="14089" width="10.28515625" style="7" customWidth="1"/>
    <col min="14090" max="14090" width="13" style="7" customWidth="1"/>
    <col min="14091" max="14091" width="8.28515625" style="7" customWidth="1"/>
    <col min="14092" max="14336" width="10" style="7"/>
    <col min="14337" max="14337" width="2.5703125" style="7" customWidth="1"/>
    <col min="14338" max="14338" width="7.28515625" style="7" customWidth="1"/>
    <col min="14339" max="14339" width="23.5703125" style="7" customWidth="1"/>
    <col min="14340" max="14340" width="9.7109375" style="7" customWidth="1"/>
    <col min="14341" max="14341" width="0" style="7" hidden="1" customWidth="1"/>
    <col min="14342" max="14342" width="4.7109375" style="7" customWidth="1"/>
    <col min="14343" max="14343" width="14.42578125" style="7" customWidth="1"/>
    <col min="14344" max="14344" width="11.28515625" style="7" customWidth="1"/>
    <col min="14345" max="14345" width="10.28515625" style="7" customWidth="1"/>
    <col min="14346" max="14346" width="13" style="7" customWidth="1"/>
    <col min="14347" max="14347" width="8.28515625" style="7" customWidth="1"/>
    <col min="14348" max="14592" width="10" style="7"/>
    <col min="14593" max="14593" width="2.5703125" style="7" customWidth="1"/>
    <col min="14594" max="14594" width="7.28515625" style="7" customWidth="1"/>
    <col min="14595" max="14595" width="23.5703125" style="7" customWidth="1"/>
    <col min="14596" max="14596" width="9.7109375" style="7" customWidth="1"/>
    <col min="14597" max="14597" width="0" style="7" hidden="1" customWidth="1"/>
    <col min="14598" max="14598" width="4.7109375" style="7" customWidth="1"/>
    <col min="14599" max="14599" width="14.42578125" style="7" customWidth="1"/>
    <col min="14600" max="14600" width="11.28515625" style="7" customWidth="1"/>
    <col min="14601" max="14601" width="10.28515625" style="7" customWidth="1"/>
    <col min="14602" max="14602" width="13" style="7" customWidth="1"/>
    <col min="14603" max="14603" width="8.28515625" style="7" customWidth="1"/>
    <col min="14604" max="14848" width="10" style="7"/>
    <col min="14849" max="14849" width="2.5703125" style="7" customWidth="1"/>
    <col min="14850" max="14850" width="7.28515625" style="7" customWidth="1"/>
    <col min="14851" max="14851" width="23.5703125" style="7" customWidth="1"/>
    <col min="14852" max="14852" width="9.7109375" style="7" customWidth="1"/>
    <col min="14853" max="14853" width="0" style="7" hidden="1" customWidth="1"/>
    <col min="14854" max="14854" width="4.7109375" style="7" customWidth="1"/>
    <col min="14855" max="14855" width="14.42578125" style="7" customWidth="1"/>
    <col min="14856" max="14856" width="11.28515625" style="7" customWidth="1"/>
    <col min="14857" max="14857" width="10.28515625" style="7" customWidth="1"/>
    <col min="14858" max="14858" width="13" style="7" customWidth="1"/>
    <col min="14859" max="14859" width="8.28515625" style="7" customWidth="1"/>
    <col min="14860" max="15104" width="10" style="7"/>
    <col min="15105" max="15105" width="2.5703125" style="7" customWidth="1"/>
    <col min="15106" max="15106" width="7.28515625" style="7" customWidth="1"/>
    <col min="15107" max="15107" width="23.5703125" style="7" customWidth="1"/>
    <col min="15108" max="15108" width="9.7109375" style="7" customWidth="1"/>
    <col min="15109" max="15109" width="0" style="7" hidden="1" customWidth="1"/>
    <col min="15110" max="15110" width="4.7109375" style="7" customWidth="1"/>
    <col min="15111" max="15111" width="14.42578125" style="7" customWidth="1"/>
    <col min="15112" max="15112" width="11.28515625" style="7" customWidth="1"/>
    <col min="15113" max="15113" width="10.28515625" style="7" customWidth="1"/>
    <col min="15114" max="15114" width="13" style="7" customWidth="1"/>
    <col min="15115" max="15115" width="8.28515625" style="7" customWidth="1"/>
    <col min="15116" max="15360" width="10" style="7"/>
    <col min="15361" max="15361" width="2.5703125" style="7" customWidth="1"/>
    <col min="15362" max="15362" width="7.28515625" style="7" customWidth="1"/>
    <col min="15363" max="15363" width="23.5703125" style="7" customWidth="1"/>
    <col min="15364" max="15364" width="9.7109375" style="7" customWidth="1"/>
    <col min="15365" max="15365" width="0" style="7" hidden="1" customWidth="1"/>
    <col min="15366" max="15366" width="4.7109375" style="7" customWidth="1"/>
    <col min="15367" max="15367" width="14.42578125" style="7" customWidth="1"/>
    <col min="15368" max="15368" width="11.28515625" style="7" customWidth="1"/>
    <col min="15369" max="15369" width="10.28515625" style="7" customWidth="1"/>
    <col min="15370" max="15370" width="13" style="7" customWidth="1"/>
    <col min="15371" max="15371" width="8.28515625" style="7" customWidth="1"/>
    <col min="15372" max="15616" width="10" style="7"/>
    <col min="15617" max="15617" width="2.5703125" style="7" customWidth="1"/>
    <col min="15618" max="15618" width="7.28515625" style="7" customWidth="1"/>
    <col min="15619" max="15619" width="23.5703125" style="7" customWidth="1"/>
    <col min="15620" max="15620" width="9.7109375" style="7" customWidth="1"/>
    <col min="15621" max="15621" width="0" style="7" hidden="1" customWidth="1"/>
    <col min="15622" max="15622" width="4.7109375" style="7" customWidth="1"/>
    <col min="15623" max="15623" width="14.42578125" style="7" customWidth="1"/>
    <col min="15624" max="15624" width="11.28515625" style="7" customWidth="1"/>
    <col min="15625" max="15625" width="10.28515625" style="7" customWidth="1"/>
    <col min="15626" max="15626" width="13" style="7" customWidth="1"/>
    <col min="15627" max="15627" width="8.28515625" style="7" customWidth="1"/>
    <col min="15628" max="15872" width="10" style="7"/>
    <col min="15873" max="15873" width="2.5703125" style="7" customWidth="1"/>
    <col min="15874" max="15874" width="7.28515625" style="7" customWidth="1"/>
    <col min="15875" max="15875" width="23.5703125" style="7" customWidth="1"/>
    <col min="15876" max="15876" width="9.7109375" style="7" customWidth="1"/>
    <col min="15877" max="15877" width="0" style="7" hidden="1" customWidth="1"/>
    <col min="15878" max="15878" width="4.7109375" style="7" customWidth="1"/>
    <col min="15879" max="15879" width="14.42578125" style="7" customWidth="1"/>
    <col min="15880" max="15880" width="11.28515625" style="7" customWidth="1"/>
    <col min="15881" max="15881" width="10.28515625" style="7" customWidth="1"/>
    <col min="15882" max="15882" width="13" style="7" customWidth="1"/>
    <col min="15883" max="15883" width="8.28515625" style="7" customWidth="1"/>
    <col min="15884" max="16128" width="10" style="7"/>
    <col min="16129" max="16129" width="2.5703125" style="7" customWidth="1"/>
    <col min="16130" max="16130" width="7.28515625" style="7" customWidth="1"/>
    <col min="16131" max="16131" width="23.5703125" style="7" customWidth="1"/>
    <col min="16132" max="16132" width="9.7109375" style="7" customWidth="1"/>
    <col min="16133" max="16133" width="0" style="7" hidden="1" customWidth="1"/>
    <col min="16134" max="16134" width="4.7109375" style="7" customWidth="1"/>
    <col min="16135" max="16135" width="14.42578125" style="7" customWidth="1"/>
    <col min="16136" max="16136" width="11.28515625" style="7" customWidth="1"/>
    <col min="16137" max="16137" width="10.28515625" style="7" customWidth="1"/>
    <col min="16138" max="16138" width="13" style="7" customWidth="1"/>
    <col min="16139" max="16139" width="8.28515625" style="7" customWidth="1"/>
    <col min="16140" max="16384" width="10" style="7"/>
  </cols>
  <sheetData>
    <row r="1" spans="2:19" ht="12" customHeight="1" x14ac:dyDescent="0.2">
      <c r="B1" s="6" t="s">
        <v>0</v>
      </c>
      <c r="D1" s="61"/>
      <c r="E1" s="61"/>
      <c r="F1" s="61"/>
      <c r="G1" s="61"/>
      <c r="H1" s="61"/>
      <c r="I1" s="61"/>
      <c r="J1" s="62" t="s">
        <v>118</v>
      </c>
      <c r="K1" s="29" t="s">
        <v>126</v>
      </c>
    </row>
    <row r="2" spans="2:19" ht="12" customHeight="1" x14ac:dyDescent="0.2">
      <c r="B2" s="6" t="str">
        <f>'14.2_R'!B2</f>
        <v>Washington 2023 General Rate Case</v>
      </c>
      <c r="D2" s="61"/>
      <c r="E2" s="61"/>
      <c r="F2" s="61"/>
      <c r="G2" s="61"/>
      <c r="H2" s="61"/>
      <c r="I2" s="61"/>
      <c r="J2" s="61"/>
      <c r="K2" s="61"/>
      <c r="S2" s="5"/>
    </row>
    <row r="3" spans="2:19" ht="12" customHeight="1" x14ac:dyDescent="0.2">
      <c r="B3" s="6" t="s">
        <v>115</v>
      </c>
      <c r="D3" s="61"/>
      <c r="E3" s="61"/>
      <c r="F3" s="61"/>
      <c r="G3" s="61"/>
      <c r="H3" s="61"/>
      <c r="I3" s="61"/>
      <c r="J3" s="61"/>
      <c r="K3" s="61"/>
      <c r="S3" s="5"/>
    </row>
    <row r="4" spans="2:19" ht="12" customHeight="1" x14ac:dyDescent="0.2">
      <c r="D4" s="61"/>
      <c r="E4" s="61"/>
      <c r="F4" s="61"/>
      <c r="G4" s="61"/>
      <c r="H4" s="61"/>
      <c r="I4" s="61"/>
      <c r="J4" s="61"/>
      <c r="K4" s="61"/>
      <c r="S4" s="5"/>
    </row>
    <row r="5" spans="2:19" ht="12" customHeight="1" x14ac:dyDescent="0.2">
      <c r="D5" s="61"/>
      <c r="E5" s="61"/>
      <c r="F5" s="61"/>
      <c r="G5" s="61"/>
      <c r="H5" s="61"/>
      <c r="I5" s="61"/>
      <c r="J5" s="61"/>
      <c r="K5" s="61"/>
      <c r="S5" s="5"/>
    </row>
    <row r="6" spans="2:19" ht="12" customHeight="1" x14ac:dyDescent="0.2">
      <c r="D6" s="61"/>
      <c r="E6" s="61"/>
      <c r="F6" s="61"/>
      <c r="G6" s="61" t="s">
        <v>1</v>
      </c>
      <c r="H6" s="61"/>
      <c r="I6" s="61"/>
      <c r="J6" s="61" t="s">
        <v>2</v>
      </c>
      <c r="K6" s="61"/>
      <c r="S6" s="5"/>
    </row>
    <row r="7" spans="2:19" ht="12" customHeight="1" x14ac:dyDescent="0.2">
      <c r="D7" s="9" t="s">
        <v>3</v>
      </c>
      <c r="E7" s="9"/>
      <c r="F7" s="9" t="s">
        <v>4</v>
      </c>
      <c r="G7" s="9" t="s">
        <v>5</v>
      </c>
      <c r="H7" s="9" t="s">
        <v>6</v>
      </c>
      <c r="I7" s="9" t="s">
        <v>7</v>
      </c>
      <c r="J7" s="9" t="s">
        <v>8</v>
      </c>
      <c r="K7" s="9" t="s">
        <v>9</v>
      </c>
      <c r="S7" s="5"/>
    </row>
    <row r="8" spans="2:19" ht="12" customHeight="1" x14ac:dyDescent="0.2">
      <c r="B8" s="10" t="s">
        <v>10</v>
      </c>
      <c r="D8" s="61"/>
      <c r="E8" s="61"/>
      <c r="F8" s="61"/>
      <c r="G8" s="61"/>
      <c r="H8" s="61"/>
      <c r="I8" s="61"/>
      <c r="J8" s="11"/>
      <c r="K8" s="61"/>
      <c r="R8" s="12"/>
      <c r="S8" s="12"/>
    </row>
    <row r="9" spans="2:19" ht="12" customHeight="1" x14ac:dyDescent="0.2">
      <c r="B9" s="13" t="s">
        <v>49</v>
      </c>
      <c r="D9" s="61" t="s">
        <v>48</v>
      </c>
      <c r="E9" s="61" t="str">
        <f t="shared" ref="E9:E35" si="0">D9&amp;H9</f>
        <v>404IPCA</v>
      </c>
      <c r="F9" s="29" t="s">
        <v>116</v>
      </c>
      <c r="G9" s="11">
        <f>SUMIF('14.2.2_R &amp; 14.2.3_R'!$H$90:$H$137,'14.2.1_R'!E9,'14.2.2_R &amp; 14.2.3_R'!$K$90:$K$137)</f>
        <v>0</v>
      </c>
      <c r="H9" s="14" t="s">
        <v>30</v>
      </c>
      <c r="I9" s="19" t="s">
        <v>25</v>
      </c>
      <c r="J9" s="16">
        <v>0</v>
      </c>
      <c r="K9" s="61"/>
      <c r="L9" s="35"/>
      <c r="M9" s="36"/>
      <c r="R9" s="5"/>
      <c r="S9" s="5"/>
    </row>
    <row r="10" spans="2:19" ht="12" customHeight="1" x14ac:dyDescent="0.2">
      <c r="B10" s="13" t="s">
        <v>49</v>
      </c>
      <c r="D10" s="61" t="s">
        <v>48</v>
      </c>
      <c r="E10" s="61" t="str">
        <f t="shared" si="0"/>
        <v>404IPCN</v>
      </c>
      <c r="F10" s="29" t="s">
        <v>116</v>
      </c>
      <c r="G10" s="11">
        <f>SUMIF('14.2.2_R &amp; 14.2.3_R'!$H$90:$H$137,'14.2.1_R'!E10,'14.2.2_R &amp; 14.2.3_R'!$K$90:$K$137)</f>
        <v>-135546.68485534936</v>
      </c>
      <c r="H10" s="14" t="s">
        <v>43</v>
      </c>
      <c r="I10" s="19">
        <v>6.742981175467383E-2</v>
      </c>
      <c r="J10" s="16">
        <f t="shared" ref="J10:J33" si="1">G10*I10</f>
        <v>-9139.8874437663053</v>
      </c>
      <c r="K10" s="61"/>
      <c r="L10" s="35"/>
      <c r="M10" s="36"/>
      <c r="R10" s="5"/>
      <c r="S10" s="5"/>
    </row>
    <row r="11" spans="2:19" ht="12" customHeight="1" x14ac:dyDescent="0.2">
      <c r="B11" s="13" t="s">
        <v>49</v>
      </c>
      <c r="D11" s="61" t="s">
        <v>48</v>
      </c>
      <c r="E11" s="61" t="str">
        <f t="shared" si="0"/>
        <v>404IPJBG</v>
      </c>
      <c r="F11" s="29" t="s">
        <v>116</v>
      </c>
      <c r="G11" s="11">
        <f>SUMIF('14.2.2_R &amp; 14.2.3_R'!$H$90:$H$137,'14.2.1_R'!E11,'14.2.2_R &amp; 14.2.3_R'!$K$90:$K$137)</f>
        <v>0</v>
      </c>
      <c r="H11" s="14" t="s">
        <v>17</v>
      </c>
      <c r="I11" s="19">
        <v>0.22162982918040364</v>
      </c>
      <c r="J11" s="16">
        <f t="shared" si="1"/>
        <v>0</v>
      </c>
      <c r="K11" s="61"/>
      <c r="L11" s="35"/>
      <c r="M11" s="37"/>
      <c r="R11" s="5"/>
      <c r="S11" s="5"/>
    </row>
    <row r="12" spans="2:19" ht="12" customHeight="1" x14ac:dyDescent="0.2">
      <c r="B12" s="13" t="s">
        <v>49</v>
      </c>
      <c r="D12" s="61" t="s">
        <v>48</v>
      </c>
      <c r="E12" s="61" t="str">
        <f t="shared" si="0"/>
        <v>404IPOTHER</v>
      </c>
      <c r="F12" s="29" t="s">
        <v>116</v>
      </c>
      <c r="G12" s="11">
        <f>SUMIF('14.2.2_R &amp; 14.2.3_R'!$H$90:$H$137,'14.2.1_R'!E12,'14.2.2_R &amp; 14.2.3_R'!$K$90:$K$137)</f>
        <v>0</v>
      </c>
      <c r="H12" s="14" t="s">
        <v>16</v>
      </c>
      <c r="I12" s="19">
        <v>0</v>
      </c>
      <c r="J12" s="16">
        <f t="shared" si="1"/>
        <v>0</v>
      </c>
      <c r="K12" s="61"/>
      <c r="L12" s="35"/>
      <c r="M12" s="37"/>
      <c r="R12" s="5"/>
      <c r="S12" s="5"/>
    </row>
    <row r="13" spans="2:19" ht="12" customHeight="1" x14ac:dyDescent="0.2">
      <c r="B13" s="13" t="s">
        <v>49</v>
      </c>
      <c r="D13" s="61" t="s">
        <v>48</v>
      </c>
      <c r="E13" s="61" t="str">
        <f t="shared" si="0"/>
        <v>404IPID</v>
      </c>
      <c r="F13" s="29" t="s">
        <v>116</v>
      </c>
      <c r="G13" s="11">
        <f>SUMIF('14.2.2_R &amp; 14.2.3_R'!$H$90:$H$137,'14.2.1_R'!E13,'14.2.2_R &amp; 14.2.3_R'!$K$90:$K$137)</f>
        <v>-5.3472635653633915</v>
      </c>
      <c r="H13" s="14" t="s">
        <v>31</v>
      </c>
      <c r="I13" s="19" t="s">
        <v>25</v>
      </c>
      <c r="J13" s="16">
        <v>0</v>
      </c>
      <c r="K13" s="61"/>
      <c r="L13" s="35"/>
      <c r="M13" s="37"/>
      <c r="R13" s="5"/>
      <c r="S13" s="5"/>
    </row>
    <row r="14" spans="2:19" ht="12" customHeight="1" x14ac:dyDescent="0.2">
      <c r="B14" s="13" t="s">
        <v>49</v>
      </c>
      <c r="D14" s="61" t="s">
        <v>48</v>
      </c>
      <c r="E14" s="61" t="str">
        <f t="shared" si="0"/>
        <v>404IPOR</v>
      </c>
      <c r="F14" s="29" t="s">
        <v>116</v>
      </c>
      <c r="G14" s="11">
        <f>SUMIF('14.2.2_R &amp; 14.2.3_R'!$H$90:$H$137,'14.2.1_R'!E14,'14.2.2_R &amp; 14.2.3_R'!$K$90:$K$137)</f>
        <v>-10.854368181144309</v>
      </c>
      <c r="H14" s="14" t="s">
        <v>32</v>
      </c>
      <c r="I14" s="19" t="s">
        <v>25</v>
      </c>
      <c r="J14" s="16">
        <v>0</v>
      </c>
      <c r="K14" s="61"/>
      <c r="L14" s="35"/>
      <c r="M14" s="37"/>
      <c r="R14" s="5"/>
      <c r="S14" s="5"/>
    </row>
    <row r="15" spans="2:19" ht="12" customHeight="1" x14ac:dyDescent="0.2">
      <c r="B15" s="13" t="s">
        <v>49</v>
      </c>
      <c r="D15" s="61" t="s">
        <v>48</v>
      </c>
      <c r="E15" s="61" t="str">
        <f t="shared" si="0"/>
        <v>404IPCAEE</v>
      </c>
      <c r="F15" s="29" t="s">
        <v>116</v>
      </c>
      <c r="G15" s="11">
        <f>SUMIF('14.2.2_R &amp; 14.2.3_R'!$H$90:$H$137,'14.2.1_R'!E15,'14.2.2_R &amp; 14.2.3_R'!$K$90:$K$137)</f>
        <v>-931.98604701629074</v>
      </c>
      <c r="H15" s="14" t="s">
        <v>44</v>
      </c>
      <c r="I15" s="19">
        <v>0</v>
      </c>
      <c r="J15" s="16">
        <f t="shared" si="1"/>
        <v>0</v>
      </c>
      <c r="K15" s="61"/>
      <c r="L15" s="35"/>
      <c r="M15" s="36"/>
      <c r="R15" s="5"/>
      <c r="S15" s="5"/>
    </row>
    <row r="16" spans="2:19" ht="12" customHeight="1" x14ac:dyDescent="0.2">
      <c r="B16" s="13" t="s">
        <v>49</v>
      </c>
      <c r="D16" s="61" t="s">
        <v>48</v>
      </c>
      <c r="E16" s="61" t="str">
        <f t="shared" si="0"/>
        <v>404IPSG</v>
      </c>
      <c r="F16" s="29" t="s">
        <v>116</v>
      </c>
      <c r="G16" s="11">
        <f>SUMIF('14.2.2_R &amp; 14.2.3_R'!$H$90:$H$137,'14.2.1_R'!E16,'14.2.2_R &amp; 14.2.3_R'!$K$90:$K$137)</f>
        <v>-13698.078538730275</v>
      </c>
      <c r="H16" s="14" t="s">
        <v>15</v>
      </c>
      <c r="I16" s="19">
        <v>7.9787774498314715E-2</v>
      </c>
      <c r="J16" s="16">
        <f t="shared" si="1"/>
        <v>-1092.9392015084154</v>
      </c>
      <c r="K16" s="61"/>
      <c r="L16" s="35"/>
      <c r="M16" s="36"/>
      <c r="R16" s="5"/>
      <c r="S16" s="5"/>
    </row>
    <row r="17" spans="2:19" ht="12" customHeight="1" x14ac:dyDescent="0.2">
      <c r="B17" s="13" t="s">
        <v>49</v>
      </c>
      <c r="D17" s="61" t="s">
        <v>48</v>
      </c>
      <c r="E17" s="61" t="str">
        <f t="shared" si="0"/>
        <v>404IPCAGE</v>
      </c>
      <c r="F17" s="29" t="s">
        <v>116</v>
      </c>
      <c r="G17" s="11">
        <f>SUMIF('14.2.2_R &amp; 14.2.3_R'!$H$90:$H$137,'14.2.1_R'!E17,'14.2.2_R &amp; 14.2.3_R'!$K$90:$K$137)</f>
        <v>-8341.6055825599469</v>
      </c>
      <c r="H17" s="14" t="s">
        <v>13</v>
      </c>
      <c r="I17" s="19">
        <v>0</v>
      </c>
      <c r="J17" s="16">
        <f t="shared" si="1"/>
        <v>0</v>
      </c>
      <c r="K17" s="61"/>
      <c r="L17" s="35"/>
      <c r="M17" s="36"/>
      <c r="R17" s="5"/>
      <c r="S17" s="5"/>
    </row>
    <row r="18" spans="2:19" ht="12" customHeight="1" x14ac:dyDescent="0.2">
      <c r="B18" s="13" t="s">
        <v>49</v>
      </c>
      <c r="D18" s="61" t="s">
        <v>48</v>
      </c>
      <c r="E18" s="61" t="str">
        <f t="shared" si="0"/>
        <v>404IPCAGW</v>
      </c>
      <c r="F18" s="29" t="s">
        <v>116</v>
      </c>
      <c r="G18" s="11">
        <f>SUMIF('14.2.2_R &amp; 14.2.3_R'!$H$90:$H$137,'14.2.1_R'!E18,'14.2.2_R &amp; 14.2.3_R'!$K$90:$K$137)</f>
        <v>-299.27790259069297</v>
      </c>
      <c r="H18" s="61" t="s">
        <v>14</v>
      </c>
      <c r="I18" s="19">
        <v>0.22162982918040364</v>
      </c>
      <c r="J18" s="16">
        <f t="shared" si="1"/>
        <v>-66.328910428644761</v>
      </c>
      <c r="K18" s="61"/>
      <c r="L18" s="35"/>
      <c r="M18" s="36"/>
      <c r="R18" s="5"/>
      <c r="S18" s="5"/>
    </row>
    <row r="19" spans="2:19" ht="12" customHeight="1" x14ac:dyDescent="0.2">
      <c r="B19" s="13" t="s">
        <v>49</v>
      </c>
      <c r="D19" s="61" t="s">
        <v>48</v>
      </c>
      <c r="E19" s="61" t="str">
        <f t="shared" si="0"/>
        <v>404IPSG-P</v>
      </c>
      <c r="F19" s="29" t="s">
        <v>116</v>
      </c>
      <c r="G19" s="11">
        <f>SUMIF('14.2.2_R &amp; 14.2.3_R'!$H$90:$H$137,'14.2.1_R'!E19,'14.2.2_R &amp; 14.2.3_R'!$K$90:$K$137)</f>
        <v>-1451.6641069473699</v>
      </c>
      <c r="H19" s="14" t="s">
        <v>20</v>
      </c>
      <c r="I19" s="19">
        <v>7.9787774498314715E-2</v>
      </c>
      <c r="J19" s="16">
        <f t="shared" si="1"/>
        <v>-115.82504841241416</v>
      </c>
      <c r="K19" s="61"/>
      <c r="L19" s="35"/>
      <c r="M19" s="36"/>
      <c r="R19" s="5"/>
      <c r="S19" s="5"/>
    </row>
    <row r="20" spans="2:19" ht="12" customHeight="1" x14ac:dyDescent="0.2">
      <c r="B20" s="13" t="s">
        <v>49</v>
      </c>
      <c r="D20" s="61" t="s">
        <v>48</v>
      </c>
      <c r="E20" s="61" t="str">
        <f t="shared" si="0"/>
        <v>404IPSG-U</v>
      </c>
      <c r="F20" s="29" t="s">
        <v>116</v>
      </c>
      <c r="G20" s="11">
        <f>SUMIF('14.2.2_R &amp; 14.2.3_R'!$H$90:$H$137,'14.2.1_R'!E20,'14.2.2_R &amp; 14.2.3_R'!$K$90:$K$137)</f>
        <v>-6512.9167386131594</v>
      </c>
      <c r="H20" s="61" t="s">
        <v>21</v>
      </c>
      <c r="I20" s="19">
        <v>7.9787774498314715E-2</v>
      </c>
      <c r="J20" s="16">
        <f t="shared" si="1"/>
        <v>-519.65113206676608</v>
      </c>
      <c r="K20" s="61"/>
      <c r="L20" s="35"/>
      <c r="M20" s="36"/>
      <c r="R20" s="5"/>
      <c r="S20" s="5"/>
    </row>
    <row r="21" spans="2:19" ht="12" customHeight="1" x14ac:dyDescent="0.2">
      <c r="B21" s="63" t="s">
        <v>49</v>
      </c>
      <c r="C21" s="64"/>
      <c r="D21" s="65" t="s">
        <v>48</v>
      </c>
      <c r="E21" s="65" t="str">
        <f t="shared" si="0"/>
        <v>404IPSO</v>
      </c>
      <c r="F21" s="66" t="s">
        <v>116</v>
      </c>
      <c r="G21" s="67">
        <f>SUMIF('14.2.2_R &amp; 14.2.3_R'!$H$90:$H$137,'14.2.1_R'!E21,'14.2.2_R &amp; 14.2.3_R'!$K$90:$K$137)</f>
        <v>5185599.8963014632</v>
      </c>
      <c r="H21" s="68" t="s">
        <v>41</v>
      </c>
      <c r="I21" s="69">
        <v>7.0845810240555085E-2</v>
      </c>
      <c r="J21" s="70">
        <f t="shared" si="1"/>
        <v>367378.02623681561</v>
      </c>
      <c r="K21" s="61"/>
      <c r="L21" s="35"/>
      <c r="M21" s="36"/>
      <c r="R21" s="5"/>
      <c r="S21" s="5"/>
    </row>
    <row r="22" spans="2:19" ht="12" customHeight="1" x14ac:dyDescent="0.2">
      <c r="B22" s="13" t="s">
        <v>49</v>
      </c>
      <c r="D22" s="61" t="s">
        <v>48</v>
      </c>
      <c r="E22" s="61" t="str">
        <f t="shared" si="0"/>
        <v>404IPUT</v>
      </c>
      <c r="F22" s="29" t="s">
        <v>116</v>
      </c>
      <c r="G22" s="11">
        <f>SUMIF('14.2.2_R &amp; 14.2.3_R'!$H$90:$H$137,'14.2.1_R'!E22,'14.2.2_R &amp; 14.2.3_R'!$K$90:$K$137)</f>
        <v>12.984590881584154</v>
      </c>
      <c r="H22" s="14" t="s">
        <v>33</v>
      </c>
      <c r="I22" s="19" t="s">
        <v>25</v>
      </c>
      <c r="J22" s="16">
        <v>0</v>
      </c>
      <c r="K22" s="61"/>
      <c r="L22" s="35"/>
      <c r="M22" s="36"/>
      <c r="R22" s="5"/>
      <c r="S22" s="5"/>
    </row>
    <row r="23" spans="2:19" ht="12" customHeight="1" x14ac:dyDescent="0.2">
      <c r="B23" s="13" t="s">
        <v>49</v>
      </c>
      <c r="D23" s="61" t="s">
        <v>48</v>
      </c>
      <c r="E23" s="61" t="str">
        <f t="shared" si="0"/>
        <v>404IPWA</v>
      </c>
      <c r="F23" s="29" t="s">
        <v>116</v>
      </c>
      <c r="G23" s="11">
        <f>SUMIF('14.2.2_R &amp; 14.2.3_R'!$H$90:$H$137,'14.2.1_R'!E23,'14.2.2_R &amp; 14.2.3_R'!$K$90:$K$137)</f>
        <v>0</v>
      </c>
      <c r="H23" s="14" t="s">
        <v>26</v>
      </c>
      <c r="I23" s="19" t="s">
        <v>25</v>
      </c>
      <c r="J23" s="16">
        <f>G23</f>
        <v>0</v>
      </c>
      <c r="K23" s="61"/>
      <c r="L23" s="35"/>
      <c r="M23" s="36"/>
      <c r="R23" s="5"/>
      <c r="S23" s="5"/>
    </row>
    <row r="24" spans="2:19" ht="12" customHeight="1" x14ac:dyDescent="0.2">
      <c r="B24" s="13" t="s">
        <v>49</v>
      </c>
      <c r="D24" s="61" t="s">
        <v>48</v>
      </c>
      <c r="E24" s="61" t="s">
        <v>130</v>
      </c>
      <c r="F24" s="29" t="s">
        <v>116</v>
      </c>
      <c r="G24" s="11">
        <f>SUMIF('14.2.2_R &amp; 14.2.3_R'!$H$90:$H$137,'14.2.1_R'!E24,'14.2.2_R &amp; 14.2.3_R'!$K$90:$K$137)</f>
        <v>0</v>
      </c>
      <c r="H24" s="14" t="s">
        <v>134</v>
      </c>
      <c r="I24" s="19" t="s">
        <v>25</v>
      </c>
      <c r="J24" s="16">
        <v>0</v>
      </c>
      <c r="K24" s="61"/>
      <c r="R24" s="5"/>
      <c r="S24" s="5"/>
    </row>
    <row r="25" spans="2:19" ht="12" customHeight="1" x14ac:dyDescent="0.2">
      <c r="B25" s="13" t="s">
        <v>49</v>
      </c>
      <c r="D25" s="61" t="s">
        <v>48</v>
      </c>
      <c r="E25" s="61" t="s">
        <v>131</v>
      </c>
      <c r="F25" s="29" t="s">
        <v>116</v>
      </c>
      <c r="G25" s="11">
        <f>SUMIF('14.2.2_R &amp; 14.2.3_R'!$H$90:$H$137,'14.2.1_R'!E25,'14.2.2_R &amp; 14.2.3_R'!$K$90:$K$137)</f>
        <v>0</v>
      </c>
      <c r="H25" s="14" t="s">
        <v>134</v>
      </c>
      <c r="I25" s="19" t="s">
        <v>25</v>
      </c>
      <c r="J25" s="16">
        <v>0</v>
      </c>
      <c r="K25" s="61"/>
      <c r="R25" s="5"/>
      <c r="S25" s="5"/>
    </row>
    <row r="26" spans="2:19" ht="12" customHeight="1" x14ac:dyDescent="0.2">
      <c r="B26" s="13" t="s">
        <v>50</v>
      </c>
      <c r="D26" s="61" t="s">
        <v>51</v>
      </c>
      <c r="E26" s="61" t="str">
        <f t="shared" si="0"/>
        <v>404HPSG-U</v>
      </c>
      <c r="F26" s="29" t="s">
        <v>116</v>
      </c>
      <c r="G26" s="11">
        <f>SUMIF('14.2.2_R &amp; 14.2.3_R'!$H$90:$H$137,'14.2.1_R'!E26,'14.2.2_R &amp; 14.2.3_R'!$K$90:$K$137)</f>
        <v>0</v>
      </c>
      <c r="H26" s="61" t="s">
        <v>21</v>
      </c>
      <c r="I26" s="19">
        <v>7.9787774498314715E-2</v>
      </c>
      <c r="J26" s="16">
        <f t="shared" si="1"/>
        <v>0</v>
      </c>
      <c r="K26" s="61"/>
      <c r="R26" s="5"/>
      <c r="S26" s="5"/>
    </row>
    <row r="27" spans="2:19" ht="12" customHeight="1" x14ac:dyDescent="0.2">
      <c r="B27" s="13" t="s">
        <v>50</v>
      </c>
      <c r="D27" s="61" t="s">
        <v>51</v>
      </c>
      <c r="E27" s="61" t="str">
        <f t="shared" si="0"/>
        <v>404HPSG-P</v>
      </c>
      <c r="F27" s="29" t="s">
        <v>116</v>
      </c>
      <c r="G27" s="11">
        <f>SUMIF('14.2.2_R &amp; 14.2.3_R'!$H$90:$H$137,'14.2.1_R'!E27,'14.2.2_R &amp; 14.2.3_R'!$K$90:$K$137)</f>
        <v>0</v>
      </c>
      <c r="H27" s="61" t="s">
        <v>20</v>
      </c>
      <c r="I27" s="19">
        <v>7.9787774498314715E-2</v>
      </c>
      <c r="J27" s="16">
        <f t="shared" si="1"/>
        <v>0</v>
      </c>
      <c r="R27" s="5"/>
      <c r="S27" s="5"/>
    </row>
    <row r="28" spans="2:19" ht="12" customHeight="1" x14ac:dyDescent="0.2">
      <c r="B28" s="13" t="s">
        <v>52</v>
      </c>
      <c r="D28" s="61" t="s">
        <v>53</v>
      </c>
      <c r="E28" s="61" t="str">
        <f t="shared" si="0"/>
        <v>404OPCAGE</v>
      </c>
      <c r="F28" s="29" t="s">
        <v>116</v>
      </c>
      <c r="G28" s="11">
        <f>SUMIF('14.2.2_R &amp; 14.2.3_R'!$H$90:$H$137,'14.2.1_R'!E28,'14.2.2_R &amp; 14.2.3_R'!$K$90:$K$137)</f>
        <v>0</v>
      </c>
      <c r="H28" s="61" t="s">
        <v>13</v>
      </c>
      <c r="I28" s="19">
        <v>0</v>
      </c>
      <c r="J28" s="16">
        <f t="shared" si="1"/>
        <v>0</v>
      </c>
      <c r="M28" s="38"/>
      <c r="R28" s="5"/>
      <c r="S28" s="5"/>
    </row>
    <row r="29" spans="2:19" ht="12" customHeight="1" x14ac:dyDescent="0.2">
      <c r="B29" s="13" t="s">
        <v>54</v>
      </c>
      <c r="D29" s="61" t="s">
        <v>55</v>
      </c>
      <c r="E29" s="61" t="str">
        <f t="shared" si="0"/>
        <v>404GPCA</v>
      </c>
      <c r="F29" s="29" t="s">
        <v>116</v>
      </c>
      <c r="G29" s="11">
        <f>SUMIF('14.2.2_R &amp; 14.2.3_R'!$H$90:$H$137,'14.2.1_R'!E29,'14.2.2_R &amp; 14.2.3_R'!$K$90:$K$137)</f>
        <v>0</v>
      </c>
      <c r="H29" s="61" t="s">
        <v>30</v>
      </c>
      <c r="I29" s="19" t="s">
        <v>25</v>
      </c>
      <c r="J29" s="16">
        <v>0</v>
      </c>
      <c r="M29" s="38"/>
      <c r="R29" s="5"/>
      <c r="S29" s="5"/>
    </row>
    <row r="30" spans="2:19" ht="12" customHeight="1" x14ac:dyDescent="0.2">
      <c r="B30" s="13" t="s">
        <v>54</v>
      </c>
      <c r="D30" s="61" t="s">
        <v>55</v>
      </c>
      <c r="E30" s="61" t="str">
        <f t="shared" si="0"/>
        <v>404GPCN</v>
      </c>
      <c r="F30" s="29" t="s">
        <v>116</v>
      </c>
      <c r="G30" s="11">
        <f>SUMIF('14.2.2_R &amp; 14.2.3_R'!$H$90:$H$137,'14.2.1_R'!E30,'14.2.2_R &amp; 14.2.3_R'!$K$90:$K$137)</f>
        <v>0</v>
      </c>
      <c r="H30" s="61" t="s">
        <v>43</v>
      </c>
      <c r="I30" s="19">
        <v>6.742981175467383E-2</v>
      </c>
      <c r="J30" s="16">
        <f t="shared" si="1"/>
        <v>0</v>
      </c>
      <c r="K30" s="61"/>
      <c r="M30" s="38"/>
      <c r="R30" s="5"/>
      <c r="S30" s="5"/>
    </row>
    <row r="31" spans="2:19" ht="12" customHeight="1" x14ac:dyDescent="0.2">
      <c r="B31" s="13" t="s">
        <v>54</v>
      </c>
      <c r="D31" s="61" t="s">
        <v>55</v>
      </c>
      <c r="E31" s="61" t="str">
        <f t="shared" si="0"/>
        <v>404GPOR</v>
      </c>
      <c r="F31" s="29" t="s">
        <v>116</v>
      </c>
      <c r="G31" s="11">
        <f>SUMIF('14.2.2_R &amp; 14.2.3_R'!$H$90:$H$137,'14.2.1_R'!E31,'14.2.2_R &amp; 14.2.3_R'!$K$90:$K$137)</f>
        <v>0</v>
      </c>
      <c r="H31" s="61" t="s">
        <v>32</v>
      </c>
      <c r="I31" s="19" t="s">
        <v>25</v>
      </c>
      <c r="J31" s="16">
        <v>0</v>
      </c>
      <c r="K31" s="61"/>
      <c r="M31" s="38"/>
      <c r="R31" s="5"/>
      <c r="S31" s="5"/>
    </row>
    <row r="32" spans="2:19" ht="12" customHeight="1" x14ac:dyDescent="0.2">
      <c r="B32" s="13" t="s">
        <v>54</v>
      </c>
      <c r="D32" s="61" t="s">
        <v>55</v>
      </c>
      <c r="E32" s="61" t="str">
        <f t="shared" si="0"/>
        <v>404GPID</v>
      </c>
      <c r="F32" s="29" t="s">
        <v>116</v>
      </c>
      <c r="G32" s="11">
        <f>SUMIF('14.2.2_R &amp; 14.2.3_R'!$H$90:$H$137,'14.2.1_R'!E32,'14.2.2_R &amp; 14.2.3_R'!$K$90:$K$137)</f>
        <v>0</v>
      </c>
      <c r="H32" s="61" t="s">
        <v>31</v>
      </c>
      <c r="I32" s="19" t="s">
        <v>25</v>
      </c>
      <c r="J32" s="16">
        <v>0</v>
      </c>
      <c r="K32" s="61"/>
      <c r="M32" s="38"/>
      <c r="R32" s="5"/>
      <c r="S32" s="5"/>
    </row>
    <row r="33" spans="2:22" ht="12" customHeight="1" x14ac:dyDescent="0.2">
      <c r="B33" s="13" t="s">
        <v>54</v>
      </c>
      <c r="D33" s="61" t="s">
        <v>55</v>
      </c>
      <c r="E33" s="61" t="str">
        <f t="shared" si="0"/>
        <v>404GPSO</v>
      </c>
      <c r="F33" s="29" t="s">
        <v>116</v>
      </c>
      <c r="G33" s="11">
        <f>SUMIF('14.2.2_R &amp; 14.2.3_R'!$H$90:$H$137,'14.2.1_R'!E33,'14.2.2_R &amp; 14.2.3_R'!$K$90:$K$137)</f>
        <v>0</v>
      </c>
      <c r="H33" s="61" t="s">
        <v>41</v>
      </c>
      <c r="I33" s="19">
        <v>7.0845810240555085E-2</v>
      </c>
      <c r="J33" s="16">
        <f t="shared" si="1"/>
        <v>0</v>
      </c>
      <c r="K33" s="61"/>
      <c r="M33" s="38"/>
      <c r="R33" s="5"/>
      <c r="S33" s="5"/>
    </row>
    <row r="34" spans="2:22" ht="12" customHeight="1" x14ac:dyDescent="0.2">
      <c r="B34" s="13" t="s">
        <v>54</v>
      </c>
      <c r="D34" s="61" t="s">
        <v>55</v>
      </c>
      <c r="E34" s="61" t="str">
        <f t="shared" si="0"/>
        <v>404GPUT</v>
      </c>
      <c r="F34" s="29" t="s">
        <v>116</v>
      </c>
      <c r="G34" s="11">
        <f>SUMIF('14.2.2_R &amp; 14.2.3_R'!$H$90:$H$137,'14.2.1_R'!E34,'14.2.2_R &amp; 14.2.3_R'!$K$90:$K$137)</f>
        <v>0</v>
      </c>
      <c r="H34" s="61" t="s">
        <v>33</v>
      </c>
      <c r="I34" s="19" t="s">
        <v>25</v>
      </c>
      <c r="J34" s="16">
        <v>0</v>
      </c>
      <c r="K34" s="61"/>
      <c r="M34" s="38"/>
      <c r="R34" s="5"/>
      <c r="S34" s="5"/>
      <c r="T34" s="5"/>
    </row>
    <row r="35" spans="2:22" ht="12" customHeight="1" x14ac:dyDescent="0.2">
      <c r="B35" s="13" t="s">
        <v>54</v>
      </c>
      <c r="D35" s="61" t="s">
        <v>55</v>
      </c>
      <c r="E35" s="61" t="str">
        <f t="shared" si="0"/>
        <v>404GPWA</v>
      </c>
      <c r="F35" s="29" t="s">
        <v>116</v>
      </c>
      <c r="G35" s="11">
        <f>SUMIF('14.2.2_R &amp; 14.2.3_R'!$H$90:$H$137,'14.2.1_R'!E35,'14.2.2_R &amp; 14.2.3_R'!$K$90:$K$137)</f>
        <v>0</v>
      </c>
      <c r="H35" s="61" t="s">
        <v>26</v>
      </c>
      <c r="I35" s="19" t="s">
        <v>25</v>
      </c>
      <c r="J35" s="16">
        <f>G35</f>
        <v>0</v>
      </c>
      <c r="K35" s="61"/>
      <c r="L35" s="5"/>
      <c r="M35" s="5"/>
      <c r="N35" s="5"/>
      <c r="R35" s="5"/>
      <c r="S35" s="5"/>
      <c r="T35" s="5"/>
    </row>
    <row r="36" spans="2:22" ht="12" customHeight="1" x14ac:dyDescent="0.2">
      <c r="B36" s="13" t="s">
        <v>54</v>
      </c>
      <c r="D36" s="61" t="s">
        <v>55</v>
      </c>
      <c r="E36" s="61" t="s">
        <v>132</v>
      </c>
      <c r="F36" s="29" t="s">
        <v>116</v>
      </c>
      <c r="G36" s="11">
        <f>SUMIF('14.2.2_R &amp; 14.2.3_R'!$H$90:$H$137,'14.2.1_R'!E36,'14.2.2_R &amp; 14.2.3_R'!$K$90:$K$137)</f>
        <v>0</v>
      </c>
      <c r="H36" s="14" t="s">
        <v>134</v>
      </c>
      <c r="I36" s="19" t="s">
        <v>25</v>
      </c>
      <c r="J36" s="16">
        <v>0</v>
      </c>
      <c r="K36" s="61"/>
      <c r="L36" s="5"/>
      <c r="M36" s="5"/>
      <c r="N36" s="5"/>
      <c r="R36" s="5"/>
      <c r="S36" s="5"/>
      <c r="T36" s="5"/>
    </row>
    <row r="37" spans="2:22" ht="12" customHeight="1" x14ac:dyDescent="0.2">
      <c r="B37" s="13" t="s">
        <v>54</v>
      </c>
      <c r="D37" s="61" t="s">
        <v>55</v>
      </c>
      <c r="E37" s="61" t="s">
        <v>133</v>
      </c>
      <c r="F37" s="29" t="s">
        <v>116</v>
      </c>
      <c r="G37" s="11">
        <f>SUMIF('14.2.2_R &amp; 14.2.3_R'!$H$90:$H$137,'14.2.1_R'!E37,'14.2.2_R &amp; 14.2.3_R'!$K$90:$K$137)</f>
        <v>0</v>
      </c>
      <c r="H37" s="14" t="s">
        <v>134</v>
      </c>
      <c r="I37" s="19" t="s">
        <v>25</v>
      </c>
      <c r="J37" s="16">
        <v>0</v>
      </c>
      <c r="K37" s="61"/>
      <c r="L37" s="5"/>
      <c r="M37" s="5"/>
      <c r="N37" s="5"/>
      <c r="R37" s="5"/>
      <c r="S37" s="5"/>
      <c r="T37" s="5"/>
    </row>
    <row r="38" spans="2:22" ht="12" customHeight="1" x14ac:dyDescent="0.2">
      <c r="B38" s="13"/>
      <c r="D38" s="61"/>
      <c r="F38" s="61"/>
      <c r="G38" s="33">
        <f>SUM(G9:G37)</f>
        <v>5018814.4654887915</v>
      </c>
      <c r="H38" s="61"/>
      <c r="J38" s="33">
        <f>SUM(J9:J37)</f>
        <v>356443.39450063306</v>
      </c>
      <c r="K38" s="7" t="s">
        <v>120</v>
      </c>
      <c r="L38" s="5"/>
      <c r="M38" s="5"/>
      <c r="N38" s="5"/>
      <c r="R38" s="5"/>
      <c r="S38" s="5"/>
      <c r="T38" s="5"/>
    </row>
    <row r="39" spans="2:22" ht="12" customHeight="1" x14ac:dyDescent="0.2">
      <c r="B39" s="13"/>
      <c r="D39" s="61"/>
      <c r="E39" s="28"/>
      <c r="F39" s="61"/>
      <c r="G39" s="11"/>
      <c r="H39" s="61"/>
      <c r="K39" s="61"/>
      <c r="L39" s="5"/>
      <c r="M39" s="5"/>
      <c r="N39" s="5"/>
      <c r="R39" s="5"/>
      <c r="S39" s="5"/>
      <c r="T39" s="5"/>
    </row>
    <row r="40" spans="2:22" ht="12" customHeight="1" x14ac:dyDescent="0.2">
      <c r="B40" s="13"/>
      <c r="D40" s="61"/>
      <c r="E40" s="28"/>
      <c r="F40" s="61"/>
      <c r="G40" s="11"/>
      <c r="H40" s="61"/>
      <c r="L40" s="5"/>
      <c r="M40" s="5"/>
      <c r="N40" s="5"/>
      <c r="R40" s="5"/>
      <c r="S40" s="5"/>
      <c r="T40" s="5"/>
    </row>
    <row r="41" spans="2:22" ht="12" customHeight="1" x14ac:dyDescent="0.2">
      <c r="B41" s="13"/>
      <c r="D41" s="61"/>
      <c r="F41" s="28" t="s">
        <v>35</v>
      </c>
      <c r="G41" s="33">
        <f>G38+'14.2_R'!G52</f>
        <v>35632400.936481193</v>
      </c>
      <c r="H41" s="61"/>
      <c r="J41" s="33">
        <f>J38+'14.2_R'!J52</f>
        <v>1737553.6007930445</v>
      </c>
      <c r="L41" s="5"/>
      <c r="M41" s="5"/>
      <c r="N41" s="5"/>
      <c r="R41" s="5"/>
      <c r="S41" s="5"/>
      <c r="T41" s="5"/>
      <c r="U41" s="5"/>
    </row>
    <row r="42" spans="2:22" ht="12" customHeight="1" x14ac:dyDescent="0.2">
      <c r="B42" s="13"/>
      <c r="D42" s="61"/>
      <c r="E42" s="28"/>
      <c r="F42" s="61"/>
      <c r="G42" s="11"/>
      <c r="H42" s="61"/>
      <c r="I42" s="30"/>
      <c r="J42" s="16"/>
      <c r="K42" s="61"/>
      <c r="L42" s="5"/>
      <c r="M42" s="5"/>
      <c r="N42" s="5"/>
      <c r="T42" s="5"/>
    </row>
    <row r="43" spans="2:22" ht="12" customHeight="1" x14ac:dyDescent="0.2">
      <c r="B43" s="13"/>
      <c r="D43" s="61"/>
      <c r="E43" s="28"/>
      <c r="F43" s="61"/>
      <c r="G43" s="11"/>
      <c r="H43" s="61"/>
      <c r="I43" s="30"/>
      <c r="J43" s="16"/>
      <c r="K43" s="61"/>
      <c r="L43" s="5"/>
      <c r="M43" s="5"/>
      <c r="N43" s="5"/>
      <c r="Q43" s="39"/>
      <c r="R43" s="40"/>
      <c r="S43" s="40"/>
      <c r="T43" s="5"/>
    </row>
    <row r="44" spans="2:22" ht="12" customHeight="1" x14ac:dyDescent="0.2">
      <c r="B44" s="13"/>
      <c r="D44" s="61"/>
      <c r="E44" s="61"/>
      <c r="F44" s="61"/>
      <c r="G44" s="11"/>
      <c r="H44" s="61"/>
      <c r="I44" s="30"/>
      <c r="J44" s="31"/>
      <c r="K44" s="61"/>
      <c r="Q44" s="41"/>
      <c r="T44" s="5"/>
    </row>
    <row r="45" spans="2:22" ht="12" customHeight="1" x14ac:dyDescent="0.2">
      <c r="B45" s="13"/>
      <c r="D45" s="61"/>
      <c r="E45" s="61"/>
      <c r="F45" s="61"/>
      <c r="G45" s="11"/>
      <c r="H45" s="61"/>
      <c r="I45" s="15"/>
      <c r="J45" s="16"/>
      <c r="K45" s="61"/>
      <c r="Q45" s="42"/>
      <c r="T45" s="5"/>
    </row>
    <row r="46" spans="2:22" ht="12" customHeight="1" x14ac:dyDescent="0.2">
      <c r="B46" s="13"/>
      <c r="D46" s="61"/>
      <c r="E46" s="61"/>
      <c r="F46" s="61"/>
      <c r="G46" s="11"/>
      <c r="H46" s="61"/>
      <c r="I46" s="15"/>
      <c r="J46" s="16"/>
      <c r="K46" s="61"/>
      <c r="Q46" s="41"/>
      <c r="T46" s="5"/>
    </row>
    <row r="47" spans="2:22" ht="12" customHeight="1" x14ac:dyDescent="0.2">
      <c r="D47" s="61"/>
      <c r="E47" s="61"/>
      <c r="F47" s="61"/>
      <c r="G47" s="16"/>
      <c r="H47" s="61"/>
      <c r="I47" s="15"/>
      <c r="J47" s="16"/>
      <c r="K47" s="61"/>
      <c r="Q47" s="39"/>
      <c r="R47" s="40"/>
      <c r="S47" s="40"/>
      <c r="T47" s="5"/>
      <c r="U47" s="5"/>
      <c r="V47" s="41"/>
    </row>
    <row r="48" spans="2:22" ht="12" customHeight="1" x14ac:dyDescent="0.2">
      <c r="B48" s="6"/>
      <c r="D48" s="61"/>
      <c r="E48" s="61"/>
      <c r="F48" s="61"/>
      <c r="G48" s="61"/>
      <c r="H48" s="61"/>
      <c r="I48" s="61"/>
      <c r="J48" s="61"/>
      <c r="K48" s="61"/>
      <c r="T48" s="5"/>
      <c r="U48" s="40"/>
    </row>
    <row r="49" spans="1:20" ht="12" customHeight="1" x14ac:dyDescent="0.2">
      <c r="D49" s="61"/>
      <c r="E49" s="61"/>
      <c r="F49" s="61"/>
      <c r="G49" s="61"/>
      <c r="H49" s="61"/>
      <c r="I49" s="61"/>
      <c r="J49" s="61"/>
      <c r="K49" s="61"/>
      <c r="Q49" s="42"/>
      <c r="R49" s="40"/>
      <c r="S49" s="40"/>
      <c r="T49" s="5"/>
    </row>
    <row r="50" spans="1:20" ht="12" customHeight="1" x14ac:dyDescent="0.2">
      <c r="B50" s="26"/>
      <c r="D50" s="61"/>
      <c r="E50" s="61"/>
      <c r="F50" s="61"/>
      <c r="G50" s="61"/>
      <c r="H50" s="61"/>
      <c r="I50" s="61"/>
      <c r="J50" s="61"/>
      <c r="K50" s="61"/>
      <c r="T50" s="5"/>
    </row>
    <row r="51" spans="1:20" ht="12" customHeight="1" x14ac:dyDescent="0.2">
      <c r="B51" s="26"/>
      <c r="D51" s="61"/>
      <c r="E51" s="61"/>
      <c r="F51" s="61"/>
      <c r="G51" s="61"/>
      <c r="H51" s="61"/>
      <c r="I51" s="61"/>
      <c r="J51" s="61"/>
      <c r="K51" s="61"/>
      <c r="Q51" s="42"/>
      <c r="R51" s="40"/>
      <c r="S51" s="40"/>
      <c r="T51" s="41"/>
    </row>
    <row r="52" spans="1:20" ht="12" customHeight="1" thickBot="1" x14ac:dyDescent="0.25">
      <c r="B52" s="6" t="s">
        <v>47</v>
      </c>
      <c r="D52" s="61"/>
      <c r="E52" s="61"/>
      <c r="F52" s="61"/>
      <c r="G52" s="61"/>
      <c r="H52" s="61"/>
      <c r="I52" s="61"/>
      <c r="J52" s="61"/>
      <c r="K52" s="61"/>
      <c r="T52" s="5"/>
    </row>
    <row r="53" spans="1:20" ht="12" customHeight="1" x14ac:dyDescent="0.2">
      <c r="A53" s="24"/>
      <c r="B53" s="73" t="s">
        <v>135</v>
      </c>
      <c r="C53" s="73"/>
      <c r="D53" s="73"/>
      <c r="E53" s="73"/>
      <c r="F53" s="73"/>
      <c r="G53" s="73"/>
      <c r="H53" s="73"/>
      <c r="I53" s="73"/>
      <c r="J53" s="73"/>
      <c r="K53" s="82"/>
      <c r="T53" s="5"/>
    </row>
    <row r="54" spans="1:20" ht="12" customHeight="1" x14ac:dyDescent="0.2">
      <c r="A54" s="25"/>
      <c r="B54" s="80"/>
      <c r="C54" s="80"/>
      <c r="D54" s="80"/>
      <c r="E54" s="80"/>
      <c r="F54" s="80"/>
      <c r="G54" s="80"/>
      <c r="H54" s="80"/>
      <c r="I54" s="80"/>
      <c r="J54" s="80"/>
      <c r="K54" s="83"/>
      <c r="T54" s="5"/>
    </row>
    <row r="55" spans="1:20" ht="12" customHeight="1" x14ac:dyDescent="0.2">
      <c r="A55" s="25"/>
      <c r="B55" s="80"/>
      <c r="C55" s="80"/>
      <c r="D55" s="80"/>
      <c r="E55" s="80"/>
      <c r="F55" s="80"/>
      <c r="G55" s="80"/>
      <c r="H55" s="80"/>
      <c r="I55" s="80"/>
      <c r="J55" s="80"/>
      <c r="K55" s="83"/>
      <c r="T55" s="5"/>
    </row>
    <row r="56" spans="1:20" ht="12" customHeight="1" x14ac:dyDescent="0.2">
      <c r="A56" s="25"/>
      <c r="B56" s="80"/>
      <c r="C56" s="80"/>
      <c r="D56" s="80"/>
      <c r="E56" s="80"/>
      <c r="F56" s="80"/>
      <c r="G56" s="80"/>
      <c r="H56" s="80"/>
      <c r="I56" s="80"/>
      <c r="J56" s="80"/>
      <c r="K56" s="83"/>
      <c r="T56" s="5"/>
    </row>
    <row r="57" spans="1:20" ht="12" customHeight="1" x14ac:dyDescent="0.2">
      <c r="A57" s="25"/>
      <c r="B57" s="80"/>
      <c r="C57" s="80"/>
      <c r="D57" s="80"/>
      <c r="E57" s="80"/>
      <c r="F57" s="80"/>
      <c r="G57" s="80"/>
      <c r="H57" s="80"/>
      <c r="I57" s="80"/>
      <c r="J57" s="80"/>
      <c r="K57" s="83"/>
      <c r="T57" s="5"/>
    </row>
    <row r="58" spans="1:20" ht="12" customHeight="1" x14ac:dyDescent="0.2">
      <c r="A58" s="25"/>
      <c r="B58" s="80"/>
      <c r="C58" s="80"/>
      <c r="D58" s="80"/>
      <c r="E58" s="80"/>
      <c r="F58" s="80"/>
      <c r="G58" s="80"/>
      <c r="H58" s="80"/>
      <c r="I58" s="80"/>
      <c r="J58" s="80"/>
      <c r="K58" s="83"/>
      <c r="T58" s="5"/>
    </row>
    <row r="59" spans="1:20" ht="12" customHeight="1" x14ac:dyDescent="0.2">
      <c r="A59" s="25"/>
      <c r="B59" s="80"/>
      <c r="C59" s="80"/>
      <c r="D59" s="80"/>
      <c r="E59" s="80"/>
      <c r="F59" s="80"/>
      <c r="G59" s="80"/>
      <c r="H59" s="80"/>
      <c r="I59" s="80"/>
      <c r="J59" s="80"/>
      <c r="K59" s="83"/>
      <c r="T59" s="5"/>
    </row>
    <row r="60" spans="1:20" ht="12" customHeight="1" x14ac:dyDescent="0.2">
      <c r="A60" s="25"/>
      <c r="B60" s="80"/>
      <c r="C60" s="80"/>
      <c r="D60" s="80"/>
      <c r="E60" s="80"/>
      <c r="F60" s="80"/>
      <c r="G60" s="80"/>
      <c r="H60" s="80"/>
      <c r="I60" s="80"/>
      <c r="J60" s="80"/>
      <c r="K60" s="83"/>
      <c r="T60" s="5"/>
    </row>
    <row r="61" spans="1:20" ht="12" customHeight="1" x14ac:dyDescent="0.2">
      <c r="A61" s="25"/>
      <c r="B61" s="80"/>
      <c r="C61" s="80"/>
      <c r="D61" s="80"/>
      <c r="E61" s="80"/>
      <c r="F61" s="80"/>
      <c r="G61" s="80"/>
      <c r="H61" s="80"/>
      <c r="I61" s="80"/>
      <c r="J61" s="80"/>
      <c r="K61" s="83"/>
      <c r="T61" s="5"/>
    </row>
    <row r="62" spans="1:20" ht="12" customHeight="1" thickBot="1" x14ac:dyDescent="0.25">
      <c r="A62" s="27"/>
      <c r="B62" s="81"/>
      <c r="C62" s="81"/>
      <c r="D62" s="81"/>
      <c r="E62" s="81"/>
      <c r="F62" s="81"/>
      <c r="G62" s="81"/>
      <c r="H62" s="81"/>
      <c r="I62" s="81"/>
      <c r="J62" s="81"/>
      <c r="K62" s="84"/>
      <c r="T62" s="5"/>
    </row>
    <row r="63" spans="1:20" ht="12" customHeight="1" x14ac:dyDescent="0.2">
      <c r="D63" s="61"/>
      <c r="E63" s="61"/>
      <c r="F63" s="61"/>
      <c r="G63" s="61"/>
      <c r="H63" s="61"/>
      <c r="I63" s="61"/>
      <c r="J63" s="61"/>
      <c r="K63" s="61"/>
      <c r="T63" s="5"/>
    </row>
    <row r="64" spans="1:20" ht="12" customHeight="1" x14ac:dyDescent="0.2">
      <c r="D64" s="61"/>
      <c r="E64" s="61"/>
      <c r="F64" s="61"/>
      <c r="G64" s="61"/>
      <c r="H64" s="61"/>
      <c r="I64" s="61"/>
      <c r="J64" s="61"/>
      <c r="K64" s="61"/>
      <c r="T64" s="5"/>
    </row>
    <row r="65" spans="4:20" ht="12" customHeight="1" x14ac:dyDescent="0.2">
      <c r="T65" s="5"/>
    </row>
    <row r="66" spans="4:20" x14ac:dyDescent="0.2">
      <c r="T66" s="5"/>
    </row>
    <row r="67" spans="4:20" x14ac:dyDescent="0.2">
      <c r="D67" s="9"/>
      <c r="E67" s="9"/>
      <c r="H67" s="9"/>
      <c r="T67" s="5"/>
    </row>
    <row r="68" spans="4:20" x14ac:dyDescent="0.2">
      <c r="D68" s="28"/>
      <c r="E68" s="28"/>
      <c r="T68" s="5"/>
    </row>
    <row r="69" spans="4:20" x14ac:dyDescent="0.2">
      <c r="D69" s="28"/>
      <c r="E69" s="28"/>
      <c r="T69" s="5"/>
    </row>
    <row r="70" spans="4:20" x14ac:dyDescent="0.2">
      <c r="D70" s="28"/>
      <c r="E70" s="28"/>
      <c r="T70" s="5"/>
    </row>
    <row r="71" spans="4:20" x14ac:dyDescent="0.2">
      <c r="D71" s="28"/>
      <c r="E71" s="28"/>
      <c r="T71" s="5"/>
    </row>
    <row r="72" spans="4:20" x14ac:dyDescent="0.2">
      <c r="D72" s="28"/>
      <c r="E72" s="28"/>
      <c r="S72" s="41"/>
      <c r="T72" s="40"/>
    </row>
    <row r="73" spans="4:20" x14ac:dyDescent="0.2">
      <c r="D73" s="28"/>
      <c r="E73" s="28"/>
      <c r="S73" s="41"/>
      <c r="T73" s="40"/>
    </row>
    <row r="74" spans="4:20" x14ac:dyDescent="0.2">
      <c r="D74" s="28"/>
      <c r="E74" s="28"/>
      <c r="S74" s="41"/>
    </row>
    <row r="75" spans="4:20" x14ac:dyDescent="0.2">
      <c r="D75" s="28"/>
      <c r="E75" s="28"/>
      <c r="S75" s="41"/>
    </row>
    <row r="76" spans="4:20" x14ac:dyDescent="0.2">
      <c r="D76" s="28"/>
      <c r="E76" s="28"/>
      <c r="S76" s="41"/>
    </row>
    <row r="77" spans="4:20" x14ac:dyDescent="0.2">
      <c r="D77" s="28"/>
      <c r="E77" s="28"/>
      <c r="S77" s="41"/>
    </row>
    <row r="78" spans="4:20" x14ac:dyDescent="0.2">
      <c r="D78" s="28"/>
      <c r="E78" s="28"/>
      <c r="S78" s="41"/>
    </row>
    <row r="79" spans="4:20" x14ac:dyDescent="0.2">
      <c r="D79" s="28"/>
      <c r="E79" s="28"/>
      <c r="S79" s="41"/>
    </row>
    <row r="80" spans="4:20" x14ac:dyDescent="0.2">
      <c r="D80" s="28"/>
      <c r="E80" s="28"/>
      <c r="S80" s="41"/>
    </row>
    <row r="81" spans="4:19" x14ac:dyDescent="0.2">
      <c r="D81" s="28"/>
      <c r="E81" s="28"/>
      <c r="S81" s="41"/>
    </row>
    <row r="82" spans="4:19" x14ac:dyDescent="0.2">
      <c r="D82" s="28"/>
      <c r="E82" s="28"/>
      <c r="S82" s="41"/>
    </row>
    <row r="83" spans="4:19" x14ac:dyDescent="0.2">
      <c r="D83" s="28"/>
      <c r="E83" s="28"/>
      <c r="S83" s="41"/>
    </row>
    <row r="84" spans="4:19" x14ac:dyDescent="0.2">
      <c r="D84" s="28"/>
      <c r="E84" s="28"/>
      <c r="S84" s="41"/>
    </row>
    <row r="85" spans="4:19" x14ac:dyDescent="0.2">
      <c r="D85" s="28"/>
      <c r="E85" s="28"/>
      <c r="S85" s="41"/>
    </row>
    <row r="86" spans="4:19" x14ac:dyDescent="0.2">
      <c r="D86" s="28"/>
      <c r="E86" s="28"/>
      <c r="S86" s="41"/>
    </row>
    <row r="87" spans="4:19" x14ac:dyDescent="0.2">
      <c r="D87" s="28"/>
      <c r="E87" s="28"/>
      <c r="S87" s="41"/>
    </row>
    <row r="88" spans="4:19" x14ac:dyDescent="0.2">
      <c r="D88" s="28"/>
      <c r="E88" s="28"/>
      <c r="S88" s="41"/>
    </row>
    <row r="89" spans="4:19" x14ac:dyDescent="0.2">
      <c r="D89" s="28"/>
      <c r="E89" s="28"/>
      <c r="S89" s="41"/>
    </row>
    <row r="90" spans="4:19" x14ac:dyDescent="0.2">
      <c r="D90" s="28"/>
      <c r="E90" s="28"/>
      <c r="S90" s="41"/>
    </row>
    <row r="91" spans="4:19" x14ac:dyDescent="0.2">
      <c r="D91" s="28"/>
      <c r="E91" s="28"/>
      <c r="S91" s="41"/>
    </row>
    <row r="92" spans="4:19" x14ac:dyDescent="0.2">
      <c r="D92" s="28"/>
      <c r="E92" s="28"/>
      <c r="S92" s="41"/>
    </row>
    <row r="93" spans="4:19" x14ac:dyDescent="0.2">
      <c r="D93" s="28"/>
      <c r="E93" s="28"/>
      <c r="S93" s="41"/>
    </row>
    <row r="94" spans="4:19" x14ac:dyDescent="0.2">
      <c r="D94" s="28"/>
      <c r="E94" s="28"/>
      <c r="S94" s="41"/>
    </row>
    <row r="95" spans="4:19" x14ac:dyDescent="0.2">
      <c r="D95" s="28"/>
      <c r="E95" s="28"/>
      <c r="S95" s="41"/>
    </row>
    <row r="96" spans="4:19" x14ac:dyDescent="0.2">
      <c r="D96" s="28"/>
      <c r="E96" s="28"/>
      <c r="S96" s="41"/>
    </row>
    <row r="97" spans="4:19" x14ac:dyDescent="0.2">
      <c r="D97" s="28"/>
      <c r="E97" s="28"/>
      <c r="S97" s="41"/>
    </row>
    <row r="98" spans="4:19" x14ac:dyDescent="0.2">
      <c r="D98" s="28"/>
      <c r="E98" s="28"/>
      <c r="S98" s="41"/>
    </row>
    <row r="99" spans="4:19" x14ac:dyDescent="0.2">
      <c r="D99" s="28"/>
      <c r="E99" s="28"/>
      <c r="S99" s="41"/>
    </row>
    <row r="100" spans="4:19" x14ac:dyDescent="0.2">
      <c r="D100" s="28"/>
      <c r="E100" s="28"/>
      <c r="S100" s="41"/>
    </row>
    <row r="101" spans="4:19" x14ac:dyDescent="0.2">
      <c r="D101" s="28"/>
      <c r="E101" s="28"/>
      <c r="S101" s="41"/>
    </row>
    <row r="102" spans="4:19" x14ac:dyDescent="0.2">
      <c r="D102" s="28"/>
      <c r="E102" s="28"/>
      <c r="S102" s="41"/>
    </row>
    <row r="103" spans="4:19" x14ac:dyDescent="0.2">
      <c r="D103" s="28"/>
      <c r="E103" s="28"/>
      <c r="S103" s="41"/>
    </row>
    <row r="104" spans="4:19" x14ac:dyDescent="0.2">
      <c r="D104" s="28"/>
      <c r="E104" s="28"/>
      <c r="S104" s="41"/>
    </row>
    <row r="105" spans="4:19" x14ac:dyDescent="0.2">
      <c r="D105" s="28"/>
      <c r="E105" s="28"/>
      <c r="S105" s="41"/>
    </row>
    <row r="106" spans="4:19" x14ac:dyDescent="0.2">
      <c r="D106" s="28"/>
      <c r="E106" s="28"/>
      <c r="S106" s="41"/>
    </row>
    <row r="107" spans="4:19" x14ac:dyDescent="0.2">
      <c r="D107" s="28"/>
      <c r="E107" s="28"/>
      <c r="S107" s="41"/>
    </row>
    <row r="108" spans="4:19" x14ac:dyDescent="0.2">
      <c r="D108" s="28"/>
      <c r="E108" s="28"/>
      <c r="S108" s="41"/>
    </row>
    <row r="109" spans="4:19" x14ac:dyDescent="0.2">
      <c r="D109" s="28"/>
      <c r="E109" s="28"/>
      <c r="S109" s="41"/>
    </row>
    <row r="110" spans="4:19" x14ac:dyDescent="0.2">
      <c r="D110" s="28"/>
      <c r="E110" s="28"/>
      <c r="S110" s="41"/>
    </row>
    <row r="111" spans="4:19" x14ac:dyDescent="0.2">
      <c r="D111" s="28"/>
      <c r="E111" s="28"/>
      <c r="S111" s="41"/>
    </row>
    <row r="112" spans="4:19" x14ac:dyDescent="0.2">
      <c r="D112" s="28"/>
      <c r="E112" s="28"/>
      <c r="S112" s="41"/>
    </row>
    <row r="113" spans="4:19" x14ac:dyDescent="0.2">
      <c r="D113" s="28"/>
      <c r="E113" s="28"/>
      <c r="S113" s="41"/>
    </row>
    <row r="114" spans="4:19" x14ac:dyDescent="0.2">
      <c r="D114" s="28"/>
      <c r="E114" s="28"/>
      <c r="S114" s="41"/>
    </row>
    <row r="115" spans="4:19" x14ac:dyDescent="0.2">
      <c r="D115" s="28"/>
      <c r="E115" s="28"/>
      <c r="S115" s="41"/>
    </row>
    <row r="116" spans="4:19" x14ac:dyDescent="0.2">
      <c r="D116" s="28"/>
      <c r="E116" s="28"/>
      <c r="S116" s="41"/>
    </row>
    <row r="117" spans="4:19" x14ac:dyDescent="0.2">
      <c r="D117" s="28"/>
      <c r="E117" s="28"/>
      <c r="S117" s="41"/>
    </row>
    <row r="118" spans="4:19" x14ac:dyDescent="0.2">
      <c r="D118" s="28"/>
      <c r="E118" s="28"/>
      <c r="S118" s="41"/>
    </row>
    <row r="119" spans="4:19" x14ac:dyDescent="0.2">
      <c r="D119" s="28"/>
      <c r="E119" s="28"/>
      <c r="S119" s="41"/>
    </row>
    <row r="120" spans="4:19" x14ac:dyDescent="0.2">
      <c r="D120" s="28"/>
      <c r="E120" s="28"/>
      <c r="S120" s="41"/>
    </row>
    <row r="121" spans="4:19" x14ac:dyDescent="0.2">
      <c r="D121" s="28"/>
      <c r="E121" s="28"/>
      <c r="S121" s="41"/>
    </row>
    <row r="122" spans="4:19" x14ac:dyDescent="0.2">
      <c r="D122" s="28"/>
      <c r="E122" s="28"/>
      <c r="S122" s="41"/>
    </row>
    <row r="123" spans="4:19" x14ac:dyDescent="0.2">
      <c r="D123" s="28"/>
      <c r="E123" s="28"/>
      <c r="S123" s="41"/>
    </row>
    <row r="124" spans="4:19" x14ac:dyDescent="0.2">
      <c r="D124" s="28"/>
      <c r="E124" s="28"/>
      <c r="S124" s="41"/>
    </row>
    <row r="125" spans="4:19" x14ac:dyDescent="0.2">
      <c r="D125" s="28"/>
      <c r="E125" s="28"/>
      <c r="S125" s="41"/>
    </row>
    <row r="126" spans="4:19" x14ac:dyDescent="0.2">
      <c r="D126" s="28"/>
      <c r="E126" s="28"/>
      <c r="S126" s="41"/>
    </row>
    <row r="127" spans="4:19" x14ac:dyDescent="0.2">
      <c r="D127" s="28"/>
      <c r="E127" s="28"/>
      <c r="S127" s="41"/>
    </row>
    <row r="128" spans="4:19" x14ac:dyDescent="0.2">
      <c r="D128" s="28"/>
      <c r="E128" s="28"/>
      <c r="S128" s="41"/>
    </row>
    <row r="129" spans="4:19" x14ac:dyDescent="0.2">
      <c r="D129" s="28"/>
      <c r="E129" s="28"/>
      <c r="S129" s="41"/>
    </row>
    <row r="130" spans="4:19" x14ac:dyDescent="0.2">
      <c r="D130" s="28"/>
      <c r="E130" s="28"/>
      <c r="S130" s="41"/>
    </row>
    <row r="131" spans="4:19" x14ac:dyDescent="0.2">
      <c r="D131" s="28"/>
      <c r="E131" s="28"/>
      <c r="S131" s="41"/>
    </row>
    <row r="132" spans="4:19" x14ac:dyDescent="0.2">
      <c r="D132" s="28"/>
      <c r="E132" s="28"/>
      <c r="S132" s="41"/>
    </row>
    <row r="133" spans="4:19" x14ac:dyDescent="0.2">
      <c r="D133" s="28"/>
      <c r="E133" s="28"/>
      <c r="S133" s="41"/>
    </row>
    <row r="134" spans="4:19" x14ac:dyDescent="0.2">
      <c r="D134" s="28"/>
      <c r="E134" s="28"/>
      <c r="S134" s="41"/>
    </row>
    <row r="135" spans="4:19" x14ac:dyDescent="0.2">
      <c r="D135" s="28"/>
      <c r="E135" s="28"/>
      <c r="S135" s="41"/>
    </row>
    <row r="136" spans="4:19" x14ac:dyDescent="0.2">
      <c r="D136" s="28"/>
      <c r="E136" s="28"/>
      <c r="S136" s="41"/>
    </row>
    <row r="137" spans="4:19" x14ac:dyDescent="0.2">
      <c r="D137" s="28"/>
      <c r="E137" s="28"/>
      <c r="S137" s="41"/>
    </row>
    <row r="138" spans="4:19" x14ac:dyDescent="0.2">
      <c r="D138" s="28"/>
      <c r="E138" s="28"/>
      <c r="S138" s="41"/>
    </row>
    <row r="139" spans="4:19" x14ac:dyDescent="0.2">
      <c r="D139" s="28"/>
      <c r="E139" s="28"/>
      <c r="S139" s="41"/>
    </row>
    <row r="140" spans="4:19" x14ac:dyDescent="0.2">
      <c r="D140" s="28"/>
      <c r="E140" s="28"/>
      <c r="S140" s="41"/>
    </row>
    <row r="141" spans="4:19" x14ac:dyDescent="0.2">
      <c r="D141" s="28"/>
      <c r="E141" s="28"/>
      <c r="S141" s="41"/>
    </row>
    <row r="142" spans="4:19" x14ac:dyDescent="0.2">
      <c r="D142" s="28"/>
      <c r="E142" s="28"/>
      <c r="S142" s="41"/>
    </row>
    <row r="143" spans="4:19" x14ac:dyDescent="0.2">
      <c r="D143" s="28"/>
      <c r="E143" s="28"/>
      <c r="S143" s="41"/>
    </row>
    <row r="144" spans="4:19" x14ac:dyDescent="0.2">
      <c r="D144" s="28"/>
      <c r="E144" s="28"/>
      <c r="S144" s="41"/>
    </row>
    <row r="145" spans="4:19" x14ac:dyDescent="0.2">
      <c r="D145" s="28"/>
      <c r="E145" s="28"/>
      <c r="S145" s="41"/>
    </row>
    <row r="146" spans="4:19" x14ac:dyDescent="0.2">
      <c r="D146" s="28"/>
      <c r="E146" s="28"/>
      <c r="S146" s="41"/>
    </row>
    <row r="147" spans="4:19" x14ac:dyDescent="0.2">
      <c r="D147" s="28"/>
      <c r="E147" s="28"/>
      <c r="S147" s="41"/>
    </row>
    <row r="148" spans="4:19" x14ac:dyDescent="0.2">
      <c r="D148" s="28"/>
      <c r="E148" s="28"/>
      <c r="S148" s="41"/>
    </row>
    <row r="149" spans="4:19" x14ac:dyDescent="0.2">
      <c r="D149" s="28"/>
      <c r="E149" s="28"/>
      <c r="S149" s="41"/>
    </row>
    <row r="150" spans="4:19" x14ac:dyDescent="0.2">
      <c r="D150" s="28"/>
      <c r="E150" s="28"/>
      <c r="S150" s="41"/>
    </row>
    <row r="151" spans="4:19" x14ac:dyDescent="0.2">
      <c r="D151" s="28"/>
      <c r="E151" s="28"/>
      <c r="S151" s="41"/>
    </row>
    <row r="152" spans="4:19" x14ac:dyDescent="0.2">
      <c r="D152" s="28"/>
      <c r="E152" s="28"/>
      <c r="S152" s="41"/>
    </row>
    <row r="153" spans="4:19" x14ac:dyDescent="0.2">
      <c r="D153" s="28"/>
      <c r="E153" s="28"/>
      <c r="S153" s="41"/>
    </row>
    <row r="154" spans="4:19" x14ac:dyDescent="0.2">
      <c r="D154" s="28"/>
      <c r="E154" s="28"/>
      <c r="S154" s="41"/>
    </row>
    <row r="155" spans="4:19" x14ac:dyDescent="0.2">
      <c r="D155" s="28"/>
      <c r="E155" s="28"/>
      <c r="S155" s="41"/>
    </row>
    <row r="156" spans="4:19" x14ac:dyDescent="0.2">
      <c r="D156" s="28"/>
      <c r="E156" s="28"/>
      <c r="S156" s="41"/>
    </row>
    <row r="157" spans="4:19" x14ac:dyDescent="0.2">
      <c r="D157" s="28"/>
      <c r="E157" s="28"/>
      <c r="S157" s="41"/>
    </row>
    <row r="158" spans="4:19" x14ac:dyDescent="0.2">
      <c r="D158" s="28"/>
      <c r="E158" s="28"/>
      <c r="S158" s="41"/>
    </row>
    <row r="159" spans="4:19" x14ac:dyDescent="0.2">
      <c r="D159" s="28"/>
      <c r="E159" s="28"/>
      <c r="S159" s="41"/>
    </row>
    <row r="160" spans="4:19" x14ac:dyDescent="0.2">
      <c r="D160" s="28"/>
      <c r="E160" s="28"/>
      <c r="S160" s="41"/>
    </row>
    <row r="161" spans="4:19" x14ac:dyDescent="0.2">
      <c r="D161" s="28"/>
      <c r="E161" s="28"/>
      <c r="S161" s="41"/>
    </row>
    <row r="162" spans="4:19" x14ac:dyDescent="0.2">
      <c r="D162" s="28"/>
      <c r="E162" s="28"/>
      <c r="S162" s="41"/>
    </row>
    <row r="163" spans="4:19" x14ac:dyDescent="0.2">
      <c r="D163" s="28"/>
      <c r="E163" s="28"/>
      <c r="S163" s="41"/>
    </row>
    <row r="164" spans="4:19" x14ac:dyDescent="0.2">
      <c r="D164" s="28"/>
      <c r="E164" s="28"/>
      <c r="S164" s="41"/>
    </row>
    <row r="165" spans="4:19" x14ac:dyDescent="0.2">
      <c r="D165" s="28"/>
      <c r="E165" s="28"/>
      <c r="S165" s="41"/>
    </row>
    <row r="166" spans="4:19" x14ac:dyDescent="0.2">
      <c r="D166" s="28"/>
      <c r="E166" s="28"/>
      <c r="S166" s="41"/>
    </row>
    <row r="167" spans="4:19" x14ac:dyDescent="0.2">
      <c r="D167" s="28"/>
      <c r="E167" s="28"/>
      <c r="S167" s="41"/>
    </row>
    <row r="168" spans="4:19" x14ac:dyDescent="0.2">
      <c r="D168" s="28"/>
      <c r="E168" s="28"/>
      <c r="S168" s="41"/>
    </row>
    <row r="169" spans="4:19" x14ac:dyDescent="0.2">
      <c r="D169" s="28"/>
      <c r="E169" s="28"/>
      <c r="S169" s="41"/>
    </row>
    <row r="170" spans="4:19" x14ac:dyDescent="0.2">
      <c r="D170" s="28"/>
      <c r="E170" s="28"/>
      <c r="S170" s="41"/>
    </row>
    <row r="171" spans="4:19" x14ac:dyDescent="0.2">
      <c r="D171" s="28"/>
      <c r="E171" s="28"/>
      <c r="S171" s="41"/>
    </row>
    <row r="172" spans="4:19" x14ac:dyDescent="0.2">
      <c r="D172" s="28"/>
      <c r="E172" s="28"/>
      <c r="S172" s="41"/>
    </row>
    <row r="173" spans="4:19" x14ac:dyDescent="0.2">
      <c r="D173" s="28"/>
      <c r="E173" s="28"/>
      <c r="S173" s="41"/>
    </row>
    <row r="174" spans="4:19" x14ac:dyDescent="0.2">
      <c r="D174" s="28"/>
      <c r="E174" s="28"/>
      <c r="S174" s="41"/>
    </row>
    <row r="175" spans="4:19" x14ac:dyDescent="0.2">
      <c r="D175" s="28"/>
      <c r="E175" s="28"/>
      <c r="S175" s="41"/>
    </row>
    <row r="176" spans="4:19" x14ac:dyDescent="0.2">
      <c r="D176" s="28"/>
      <c r="E176" s="28"/>
      <c r="S176" s="41"/>
    </row>
    <row r="177" spans="4:19" x14ac:dyDescent="0.2">
      <c r="D177" s="28"/>
      <c r="E177" s="28"/>
      <c r="S177" s="41"/>
    </row>
    <row r="178" spans="4:19" x14ac:dyDescent="0.2">
      <c r="D178" s="28"/>
      <c r="E178" s="28"/>
      <c r="S178" s="41"/>
    </row>
    <row r="179" spans="4:19" x14ac:dyDescent="0.2">
      <c r="D179" s="28"/>
      <c r="E179" s="28"/>
      <c r="S179" s="41"/>
    </row>
    <row r="180" spans="4:19" x14ac:dyDescent="0.2">
      <c r="D180" s="28"/>
      <c r="E180" s="28"/>
      <c r="S180" s="41"/>
    </row>
    <row r="181" spans="4:19" x14ac:dyDescent="0.2">
      <c r="D181" s="28"/>
      <c r="E181" s="28"/>
      <c r="S181" s="41"/>
    </row>
    <row r="182" spans="4:19" x14ac:dyDescent="0.2">
      <c r="D182" s="28"/>
      <c r="E182" s="28"/>
      <c r="S182" s="41"/>
    </row>
    <row r="183" spans="4:19" x14ac:dyDescent="0.2">
      <c r="D183" s="28"/>
      <c r="E183" s="28"/>
      <c r="S183" s="41"/>
    </row>
    <row r="184" spans="4:19" x14ac:dyDescent="0.2">
      <c r="D184" s="28"/>
      <c r="E184" s="28"/>
      <c r="S184" s="41"/>
    </row>
    <row r="185" spans="4:19" x14ac:dyDescent="0.2">
      <c r="D185" s="28"/>
      <c r="E185" s="28"/>
      <c r="S185" s="41"/>
    </row>
    <row r="186" spans="4:19" x14ac:dyDescent="0.2">
      <c r="D186" s="28"/>
      <c r="E186" s="28"/>
      <c r="S186" s="41"/>
    </row>
    <row r="187" spans="4:19" x14ac:dyDescent="0.2">
      <c r="D187" s="28"/>
      <c r="E187" s="28"/>
      <c r="S187" s="41"/>
    </row>
    <row r="188" spans="4:19" x14ac:dyDescent="0.2">
      <c r="D188" s="28"/>
      <c r="E188" s="28"/>
      <c r="S188" s="41"/>
    </row>
    <row r="189" spans="4:19" x14ac:dyDescent="0.2">
      <c r="D189" s="28"/>
      <c r="E189" s="28"/>
      <c r="S189" s="41"/>
    </row>
    <row r="190" spans="4:19" x14ac:dyDescent="0.2">
      <c r="D190" s="28"/>
      <c r="E190" s="28"/>
      <c r="S190" s="41"/>
    </row>
    <row r="191" spans="4:19" x14ac:dyDescent="0.2">
      <c r="D191" s="28"/>
      <c r="E191" s="28"/>
      <c r="S191" s="41"/>
    </row>
    <row r="192" spans="4:19" x14ac:dyDescent="0.2">
      <c r="D192" s="28"/>
      <c r="E192" s="28"/>
      <c r="S192" s="41"/>
    </row>
    <row r="193" spans="4:19" x14ac:dyDescent="0.2">
      <c r="D193" s="28"/>
      <c r="E193" s="28"/>
      <c r="S193" s="41"/>
    </row>
    <row r="194" spans="4:19" x14ac:dyDescent="0.2">
      <c r="D194" s="28"/>
      <c r="E194" s="28"/>
      <c r="S194" s="41"/>
    </row>
    <row r="195" spans="4:19" x14ac:dyDescent="0.2">
      <c r="D195" s="28"/>
      <c r="E195" s="28"/>
      <c r="S195" s="41"/>
    </row>
    <row r="196" spans="4:19" x14ac:dyDescent="0.2">
      <c r="D196" s="28"/>
      <c r="E196" s="28"/>
      <c r="S196" s="41"/>
    </row>
    <row r="197" spans="4:19" x14ac:dyDescent="0.2">
      <c r="D197" s="28"/>
      <c r="E197" s="28"/>
      <c r="S197" s="41"/>
    </row>
    <row r="198" spans="4:19" x14ac:dyDescent="0.2">
      <c r="D198" s="28"/>
      <c r="E198" s="28"/>
      <c r="S198" s="41"/>
    </row>
    <row r="199" spans="4:19" x14ac:dyDescent="0.2">
      <c r="D199" s="28"/>
      <c r="E199" s="28"/>
      <c r="S199" s="41"/>
    </row>
    <row r="200" spans="4:19" x14ac:dyDescent="0.2">
      <c r="D200" s="28"/>
      <c r="E200" s="28"/>
      <c r="S200" s="41"/>
    </row>
    <row r="201" spans="4:19" x14ac:dyDescent="0.2">
      <c r="D201" s="28"/>
      <c r="E201" s="28"/>
      <c r="S201" s="41"/>
    </row>
    <row r="202" spans="4:19" x14ac:dyDescent="0.2">
      <c r="D202" s="28"/>
      <c r="E202" s="28"/>
      <c r="S202" s="41"/>
    </row>
    <row r="203" spans="4:19" x14ac:dyDescent="0.2">
      <c r="D203" s="28"/>
      <c r="E203" s="28"/>
      <c r="S203" s="41"/>
    </row>
    <row r="204" spans="4:19" x14ac:dyDescent="0.2">
      <c r="D204" s="28"/>
      <c r="E204" s="28"/>
      <c r="S204" s="41"/>
    </row>
    <row r="205" spans="4:19" x14ac:dyDescent="0.2">
      <c r="D205" s="28"/>
      <c r="E205" s="28"/>
      <c r="S205" s="41"/>
    </row>
    <row r="206" spans="4:19" x14ac:dyDescent="0.2">
      <c r="D206" s="28"/>
      <c r="E206" s="28"/>
      <c r="S206" s="41"/>
    </row>
    <row r="207" spans="4:19" x14ac:dyDescent="0.2">
      <c r="D207" s="28"/>
      <c r="E207" s="28"/>
      <c r="S207" s="41"/>
    </row>
    <row r="208" spans="4:19" x14ac:dyDescent="0.2">
      <c r="D208" s="28"/>
      <c r="E208" s="28"/>
      <c r="S208" s="41"/>
    </row>
    <row r="209" spans="4:19" x14ac:dyDescent="0.2">
      <c r="D209" s="28"/>
      <c r="E209" s="28"/>
      <c r="S209" s="41"/>
    </row>
    <row r="210" spans="4:19" x14ac:dyDescent="0.2">
      <c r="D210" s="28"/>
      <c r="E210" s="28"/>
      <c r="S210" s="41"/>
    </row>
    <row r="211" spans="4:19" x14ac:dyDescent="0.2">
      <c r="D211" s="28"/>
      <c r="E211" s="28"/>
      <c r="S211" s="41"/>
    </row>
    <row r="212" spans="4:19" x14ac:dyDescent="0.2">
      <c r="D212" s="28"/>
      <c r="E212" s="28"/>
      <c r="S212" s="41"/>
    </row>
    <row r="213" spans="4:19" x14ac:dyDescent="0.2">
      <c r="D213" s="28"/>
      <c r="E213" s="28"/>
      <c r="S213" s="41"/>
    </row>
    <row r="214" spans="4:19" x14ac:dyDescent="0.2">
      <c r="D214" s="28"/>
      <c r="E214" s="28"/>
      <c r="S214" s="41"/>
    </row>
    <row r="215" spans="4:19" x14ac:dyDescent="0.2">
      <c r="D215" s="28"/>
      <c r="E215" s="28"/>
      <c r="S215" s="41"/>
    </row>
    <row r="216" spans="4:19" x14ac:dyDescent="0.2">
      <c r="D216" s="28"/>
      <c r="E216" s="28"/>
      <c r="S216" s="41"/>
    </row>
    <row r="217" spans="4:19" x14ac:dyDescent="0.2">
      <c r="D217" s="28"/>
      <c r="E217" s="28"/>
      <c r="S217" s="41"/>
    </row>
    <row r="218" spans="4:19" x14ac:dyDescent="0.2">
      <c r="D218" s="28"/>
      <c r="E218" s="28"/>
      <c r="S218" s="41"/>
    </row>
    <row r="219" spans="4:19" x14ac:dyDescent="0.2">
      <c r="D219" s="28"/>
      <c r="E219" s="28"/>
      <c r="S219" s="41"/>
    </row>
    <row r="220" spans="4:19" x14ac:dyDescent="0.2">
      <c r="D220" s="28"/>
      <c r="E220" s="28"/>
      <c r="S220" s="41"/>
    </row>
    <row r="221" spans="4:19" x14ac:dyDescent="0.2">
      <c r="D221" s="28"/>
      <c r="E221" s="28"/>
      <c r="S221" s="41"/>
    </row>
    <row r="222" spans="4:19" x14ac:dyDescent="0.2">
      <c r="D222" s="28"/>
      <c r="E222" s="28"/>
      <c r="S222" s="41"/>
    </row>
    <row r="223" spans="4:19" x14ac:dyDescent="0.2">
      <c r="D223" s="28"/>
      <c r="E223" s="28"/>
      <c r="S223" s="41"/>
    </row>
    <row r="224" spans="4:19" x14ac:dyDescent="0.2">
      <c r="D224" s="28"/>
      <c r="E224" s="28"/>
      <c r="S224" s="41"/>
    </row>
    <row r="225" spans="4:19" x14ac:dyDescent="0.2">
      <c r="D225" s="28"/>
      <c r="E225" s="28"/>
      <c r="S225" s="41"/>
    </row>
    <row r="226" spans="4:19" x14ac:dyDescent="0.2">
      <c r="D226" s="28"/>
      <c r="E226" s="28"/>
      <c r="S226" s="41"/>
    </row>
    <row r="227" spans="4:19" x14ac:dyDescent="0.2">
      <c r="D227" s="28"/>
      <c r="E227" s="28"/>
      <c r="S227" s="41"/>
    </row>
    <row r="228" spans="4:19" x14ac:dyDescent="0.2">
      <c r="D228" s="28"/>
      <c r="E228" s="28"/>
      <c r="S228" s="41"/>
    </row>
    <row r="229" spans="4:19" x14ac:dyDescent="0.2">
      <c r="D229" s="28"/>
      <c r="E229" s="28"/>
      <c r="S229" s="41"/>
    </row>
    <row r="230" spans="4:19" x14ac:dyDescent="0.2">
      <c r="D230" s="28"/>
      <c r="E230" s="28"/>
      <c r="S230" s="41"/>
    </row>
    <row r="231" spans="4:19" x14ac:dyDescent="0.2">
      <c r="D231" s="28"/>
      <c r="E231" s="28"/>
      <c r="S231" s="41"/>
    </row>
    <row r="232" spans="4:19" x14ac:dyDescent="0.2">
      <c r="D232" s="28"/>
      <c r="E232" s="28"/>
      <c r="S232" s="41"/>
    </row>
    <row r="233" spans="4:19" x14ac:dyDescent="0.2">
      <c r="D233" s="28"/>
      <c r="E233" s="28"/>
      <c r="S233" s="41"/>
    </row>
    <row r="234" spans="4:19" x14ac:dyDescent="0.2">
      <c r="D234" s="28"/>
      <c r="E234" s="28"/>
      <c r="S234" s="41"/>
    </row>
    <row r="235" spans="4:19" x14ac:dyDescent="0.2">
      <c r="D235" s="28"/>
      <c r="E235" s="28"/>
      <c r="S235" s="41"/>
    </row>
    <row r="236" spans="4:19" x14ac:dyDescent="0.2">
      <c r="D236" s="28"/>
      <c r="E236" s="28"/>
      <c r="S236" s="41"/>
    </row>
    <row r="237" spans="4:19" x14ac:dyDescent="0.2">
      <c r="D237" s="28"/>
      <c r="E237" s="28"/>
      <c r="S237" s="41"/>
    </row>
    <row r="238" spans="4:19" x14ac:dyDescent="0.2">
      <c r="D238" s="28"/>
      <c r="E238" s="28"/>
      <c r="S238" s="41"/>
    </row>
    <row r="239" spans="4:19" x14ac:dyDescent="0.2">
      <c r="D239" s="28"/>
      <c r="E239" s="28"/>
      <c r="S239" s="41"/>
    </row>
    <row r="240" spans="4:19" x14ac:dyDescent="0.2">
      <c r="D240" s="28"/>
      <c r="E240" s="28"/>
      <c r="S240" s="41"/>
    </row>
    <row r="241" spans="4:19" x14ac:dyDescent="0.2">
      <c r="D241" s="28"/>
      <c r="E241" s="28"/>
      <c r="S241" s="41"/>
    </row>
    <row r="242" spans="4:19" x14ac:dyDescent="0.2">
      <c r="D242" s="28"/>
      <c r="E242" s="28"/>
      <c r="S242" s="41"/>
    </row>
    <row r="243" spans="4:19" x14ac:dyDescent="0.2">
      <c r="D243" s="28"/>
      <c r="E243" s="28"/>
      <c r="S243" s="41"/>
    </row>
    <row r="244" spans="4:19" x14ac:dyDescent="0.2">
      <c r="D244" s="28"/>
      <c r="E244" s="28"/>
      <c r="S244" s="41"/>
    </row>
    <row r="245" spans="4:19" x14ac:dyDescent="0.2">
      <c r="D245" s="28"/>
      <c r="E245" s="28"/>
      <c r="S245" s="41"/>
    </row>
    <row r="246" spans="4:19" x14ac:dyDescent="0.2">
      <c r="D246" s="28"/>
      <c r="E246" s="28"/>
      <c r="S246" s="41"/>
    </row>
    <row r="247" spans="4:19" x14ac:dyDescent="0.2">
      <c r="D247" s="28"/>
      <c r="E247" s="28"/>
      <c r="S247" s="41"/>
    </row>
    <row r="248" spans="4:19" x14ac:dyDescent="0.2">
      <c r="D248" s="28"/>
      <c r="E248" s="28"/>
      <c r="S248" s="41"/>
    </row>
    <row r="249" spans="4:19" x14ac:dyDescent="0.2">
      <c r="D249" s="28"/>
      <c r="E249" s="28"/>
      <c r="S249" s="41"/>
    </row>
    <row r="250" spans="4:19" x14ac:dyDescent="0.2">
      <c r="D250" s="28"/>
      <c r="E250" s="28"/>
      <c r="S250" s="41"/>
    </row>
    <row r="251" spans="4:19" x14ac:dyDescent="0.2">
      <c r="D251" s="28"/>
      <c r="E251" s="28"/>
      <c r="S251" s="41"/>
    </row>
    <row r="252" spans="4:19" x14ac:dyDescent="0.2">
      <c r="D252" s="28"/>
      <c r="E252" s="28"/>
      <c r="S252" s="41"/>
    </row>
    <row r="253" spans="4:19" x14ac:dyDescent="0.2">
      <c r="D253" s="28"/>
      <c r="E253" s="28"/>
      <c r="S253" s="41"/>
    </row>
    <row r="254" spans="4:19" x14ac:dyDescent="0.2">
      <c r="D254" s="28"/>
      <c r="E254" s="28"/>
      <c r="S254" s="41"/>
    </row>
    <row r="255" spans="4:19" x14ac:dyDescent="0.2">
      <c r="D255" s="28"/>
      <c r="E255" s="28"/>
      <c r="S255" s="41"/>
    </row>
    <row r="256" spans="4:19" x14ac:dyDescent="0.2">
      <c r="D256" s="28"/>
      <c r="E256" s="28"/>
      <c r="S256" s="41"/>
    </row>
    <row r="257" spans="4:19" x14ac:dyDescent="0.2">
      <c r="D257" s="28"/>
      <c r="E257" s="28"/>
      <c r="S257" s="41"/>
    </row>
    <row r="258" spans="4:19" x14ac:dyDescent="0.2">
      <c r="D258" s="28"/>
      <c r="E258" s="28"/>
      <c r="S258" s="41"/>
    </row>
    <row r="259" spans="4:19" x14ac:dyDescent="0.2">
      <c r="D259" s="28"/>
      <c r="E259" s="28"/>
      <c r="S259" s="41"/>
    </row>
    <row r="260" spans="4:19" x14ac:dyDescent="0.2">
      <c r="D260" s="28"/>
      <c r="E260" s="28"/>
      <c r="S260" s="41"/>
    </row>
    <row r="261" spans="4:19" x14ac:dyDescent="0.2">
      <c r="D261" s="28"/>
      <c r="E261" s="28"/>
      <c r="S261" s="41"/>
    </row>
    <row r="262" spans="4:19" x14ac:dyDescent="0.2">
      <c r="D262" s="28"/>
      <c r="E262" s="28"/>
      <c r="S262" s="41"/>
    </row>
    <row r="263" spans="4:19" x14ac:dyDescent="0.2">
      <c r="D263" s="28"/>
      <c r="E263" s="28"/>
      <c r="S263" s="41"/>
    </row>
    <row r="264" spans="4:19" x14ac:dyDescent="0.2">
      <c r="D264" s="28"/>
      <c r="E264" s="28"/>
      <c r="S264" s="41"/>
    </row>
    <row r="265" spans="4:19" x14ac:dyDescent="0.2">
      <c r="D265" s="28"/>
      <c r="E265" s="28"/>
      <c r="S265" s="41"/>
    </row>
    <row r="266" spans="4:19" x14ac:dyDescent="0.2">
      <c r="D266" s="28"/>
      <c r="E266" s="28"/>
      <c r="S266" s="41"/>
    </row>
    <row r="267" spans="4:19" x14ac:dyDescent="0.2">
      <c r="D267" s="28"/>
      <c r="E267" s="28"/>
      <c r="S267" s="41"/>
    </row>
    <row r="268" spans="4:19" x14ac:dyDescent="0.2">
      <c r="D268" s="28"/>
      <c r="E268" s="28"/>
      <c r="S268" s="41"/>
    </row>
    <row r="269" spans="4:19" x14ac:dyDescent="0.2">
      <c r="D269" s="28"/>
      <c r="E269" s="28"/>
      <c r="S269" s="41"/>
    </row>
    <row r="270" spans="4:19" x14ac:dyDescent="0.2">
      <c r="D270" s="28"/>
      <c r="E270" s="28"/>
      <c r="S270" s="41"/>
    </row>
    <row r="271" spans="4:19" x14ac:dyDescent="0.2">
      <c r="D271" s="28"/>
      <c r="E271" s="28"/>
      <c r="S271" s="41"/>
    </row>
    <row r="272" spans="4:19" x14ac:dyDescent="0.2">
      <c r="D272" s="28"/>
      <c r="E272" s="28"/>
      <c r="S272" s="41"/>
    </row>
    <row r="273" spans="4:19" x14ac:dyDescent="0.2">
      <c r="D273" s="28"/>
      <c r="E273" s="28"/>
      <c r="S273" s="41"/>
    </row>
    <row r="274" spans="4:19" x14ac:dyDescent="0.2">
      <c r="D274" s="28"/>
      <c r="E274" s="28"/>
      <c r="S274" s="41"/>
    </row>
    <row r="275" spans="4:19" x14ac:dyDescent="0.2">
      <c r="D275" s="28"/>
      <c r="E275" s="28"/>
      <c r="S275" s="41"/>
    </row>
    <row r="276" spans="4:19" x14ac:dyDescent="0.2">
      <c r="D276" s="28"/>
      <c r="E276" s="28"/>
      <c r="S276" s="41"/>
    </row>
    <row r="277" spans="4:19" x14ac:dyDescent="0.2">
      <c r="D277" s="28"/>
      <c r="E277" s="28"/>
      <c r="S277" s="41"/>
    </row>
    <row r="278" spans="4:19" x14ac:dyDescent="0.2">
      <c r="D278" s="28"/>
      <c r="E278" s="28"/>
      <c r="S278" s="41"/>
    </row>
    <row r="279" spans="4:19" x14ac:dyDescent="0.2">
      <c r="D279" s="28"/>
      <c r="E279" s="28"/>
      <c r="S279" s="41"/>
    </row>
    <row r="280" spans="4:19" x14ac:dyDescent="0.2">
      <c r="D280" s="28"/>
      <c r="E280" s="28"/>
      <c r="S280" s="41"/>
    </row>
    <row r="281" spans="4:19" x14ac:dyDescent="0.2">
      <c r="D281" s="28"/>
      <c r="E281" s="28"/>
      <c r="S281" s="41"/>
    </row>
    <row r="282" spans="4:19" x14ac:dyDescent="0.2">
      <c r="D282" s="28"/>
      <c r="E282" s="28"/>
      <c r="S282" s="41"/>
    </row>
    <row r="283" spans="4:19" x14ac:dyDescent="0.2">
      <c r="D283" s="28"/>
      <c r="E283" s="28"/>
      <c r="S283" s="41"/>
    </row>
    <row r="284" spans="4:19" x14ac:dyDescent="0.2">
      <c r="D284" s="28"/>
      <c r="E284" s="28"/>
      <c r="S284" s="41"/>
    </row>
    <row r="285" spans="4:19" x14ac:dyDescent="0.2">
      <c r="D285" s="28"/>
      <c r="E285" s="28"/>
      <c r="S285" s="41"/>
    </row>
    <row r="286" spans="4:19" x14ac:dyDescent="0.2">
      <c r="D286" s="28"/>
      <c r="E286" s="28"/>
      <c r="S286" s="41"/>
    </row>
    <row r="287" spans="4:19" x14ac:dyDescent="0.2">
      <c r="D287" s="28"/>
      <c r="E287" s="28"/>
      <c r="S287" s="41"/>
    </row>
    <row r="288" spans="4:19" x14ac:dyDescent="0.2">
      <c r="D288" s="28"/>
      <c r="E288" s="28"/>
      <c r="S288" s="41"/>
    </row>
    <row r="289" spans="4:19" x14ac:dyDescent="0.2">
      <c r="D289" s="28"/>
      <c r="E289" s="28"/>
      <c r="S289" s="41"/>
    </row>
    <row r="290" spans="4:19" x14ac:dyDescent="0.2">
      <c r="D290" s="28"/>
      <c r="E290" s="28"/>
      <c r="S290" s="41"/>
    </row>
    <row r="291" spans="4:19" x14ac:dyDescent="0.2">
      <c r="D291" s="28"/>
      <c r="E291" s="28"/>
      <c r="S291" s="41"/>
    </row>
    <row r="292" spans="4:19" x14ac:dyDescent="0.2">
      <c r="D292" s="28"/>
      <c r="E292" s="28"/>
      <c r="S292" s="41"/>
    </row>
    <row r="293" spans="4:19" x14ac:dyDescent="0.2">
      <c r="D293" s="28"/>
      <c r="E293" s="28"/>
      <c r="S293" s="41"/>
    </row>
    <row r="294" spans="4:19" x14ac:dyDescent="0.2">
      <c r="D294" s="28"/>
      <c r="E294" s="28"/>
      <c r="S294" s="41"/>
    </row>
    <row r="295" spans="4:19" x14ac:dyDescent="0.2">
      <c r="D295" s="28"/>
      <c r="E295" s="28"/>
      <c r="S295" s="41"/>
    </row>
    <row r="296" spans="4:19" x14ac:dyDescent="0.2">
      <c r="D296" s="28"/>
      <c r="E296" s="28"/>
      <c r="S296" s="41"/>
    </row>
    <row r="297" spans="4:19" x14ac:dyDescent="0.2">
      <c r="D297" s="28"/>
      <c r="E297" s="28"/>
      <c r="S297" s="41"/>
    </row>
    <row r="298" spans="4:19" x14ac:dyDescent="0.2">
      <c r="D298" s="28"/>
      <c r="E298" s="28"/>
      <c r="S298" s="41"/>
    </row>
    <row r="299" spans="4:19" x14ac:dyDescent="0.2">
      <c r="D299" s="28"/>
      <c r="E299" s="28"/>
      <c r="S299" s="41"/>
    </row>
    <row r="300" spans="4:19" x14ac:dyDescent="0.2">
      <c r="D300" s="28"/>
      <c r="E300" s="28"/>
      <c r="S300" s="41"/>
    </row>
    <row r="301" spans="4:19" x14ac:dyDescent="0.2">
      <c r="D301" s="28"/>
      <c r="E301" s="28"/>
      <c r="S301" s="41"/>
    </row>
    <row r="302" spans="4:19" x14ac:dyDescent="0.2">
      <c r="D302" s="28"/>
      <c r="E302" s="28"/>
      <c r="S302" s="41"/>
    </row>
    <row r="303" spans="4:19" x14ac:dyDescent="0.2">
      <c r="D303" s="28"/>
      <c r="E303" s="28"/>
      <c r="S303" s="41"/>
    </row>
    <row r="304" spans="4:19" x14ac:dyDescent="0.2">
      <c r="D304" s="28"/>
      <c r="E304" s="28"/>
      <c r="S304" s="41"/>
    </row>
    <row r="305" spans="4:19" x14ac:dyDescent="0.2">
      <c r="D305" s="28"/>
      <c r="E305" s="28"/>
      <c r="S305" s="41"/>
    </row>
    <row r="306" spans="4:19" x14ac:dyDescent="0.2">
      <c r="D306" s="28"/>
      <c r="E306" s="28"/>
      <c r="S306" s="41"/>
    </row>
    <row r="307" spans="4:19" x14ac:dyDescent="0.2">
      <c r="D307" s="28"/>
      <c r="E307" s="28"/>
      <c r="S307" s="41"/>
    </row>
    <row r="308" spans="4:19" x14ac:dyDescent="0.2">
      <c r="D308" s="28"/>
      <c r="E308" s="28"/>
      <c r="S308" s="41"/>
    </row>
    <row r="309" spans="4:19" x14ac:dyDescent="0.2">
      <c r="D309" s="28"/>
      <c r="E309" s="28"/>
      <c r="S309" s="41"/>
    </row>
    <row r="310" spans="4:19" x14ac:dyDescent="0.2">
      <c r="D310" s="28"/>
      <c r="E310" s="28"/>
      <c r="S310" s="41"/>
    </row>
    <row r="311" spans="4:19" x14ac:dyDescent="0.2">
      <c r="D311" s="28"/>
      <c r="E311" s="28"/>
      <c r="S311" s="41"/>
    </row>
    <row r="312" spans="4:19" x14ac:dyDescent="0.2">
      <c r="D312" s="28"/>
      <c r="E312" s="28"/>
      <c r="S312" s="41"/>
    </row>
    <row r="313" spans="4:19" x14ac:dyDescent="0.2">
      <c r="D313" s="28"/>
      <c r="E313" s="28"/>
      <c r="S313" s="41"/>
    </row>
    <row r="314" spans="4:19" x14ac:dyDescent="0.2">
      <c r="D314" s="28"/>
      <c r="E314" s="28"/>
      <c r="S314" s="41"/>
    </row>
    <row r="315" spans="4:19" x14ac:dyDescent="0.2">
      <c r="D315" s="28"/>
      <c r="E315" s="28"/>
      <c r="S315" s="41"/>
    </row>
    <row r="316" spans="4:19" x14ac:dyDescent="0.2">
      <c r="D316" s="28"/>
      <c r="E316" s="28"/>
      <c r="S316" s="41"/>
    </row>
    <row r="317" spans="4:19" x14ac:dyDescent="0.2">
      <c r="D317" s="28"/>
      <c r="E317" s="28"/>
      <c r="S317" s="41"/>
    </row>
    <row r="318" spans="4:19" x14ac:dyDescent="0.2">
      <c r="D318" s="28"/>
      <c r="E318" s="28"/>
      <c r="S318" s="41"/>
    </row>
    <row r="319" spans="4:19" x14ac:dyDescent="0.2">
      <c r="D319" s="28"/>
      <c r="E319" s="28"/>
      <c r="S319" s="41"/>
    </row>
    <row r="320" spans="4:19" x14ac:dyDescent="0.2">
      <c r="D320" s="28"/>
      <c r="E320" s="28"/>
      <c r="S320" s="41"/>
    </row>
    <row r="321" spans="4:19" x14ac:dyDescent="0.2">
      <c r="D321" s="28"/>
      <c r="E321" s="28"/>
      <c r="S321" s="41"/>
    </row>
    <row r="322" spans="4:19" x14ac:dyDescent="0.2">
      <c r="D322" s="28"/>
      <c r="E322" s="28"/>
      <c r="S322" s="41"/>
    </row>
    <row r="323" spans="4:19" x14ac:dyDescent="0.2">
      <c r="D323" s="28"/>
      <c r="E323" s="28"/>
      <c r="S323" s="41"/>
    </row>
    <row r="324" spans="4:19" x14ac:dyDescent="0.2">
      <c r="D324" s="28"/>
      <c r="E324" s="28"/>
      <c r="S324" s="41"/>
    </row>
    <row r="325" spans="4:19" x14ac:dyDescent="0.2">
      <c r="D325" s="28"/>
      <c r="E325" s="28"/>
      <c r="S325" s="41"/>
    </row>
    <row r="326" spans="4:19" x14ac:dyDescent="0.2">
      <c r="D326" s="28"/>
      <c r="E326" s="28"/>
      <c r="S326" s="41"/>
    </row>
    <row r="327" spans="4:19" x14ac:dyDescent="0.2">
      <c r="D327" s="28"/>
      <c r="E327" s="28"/>
      <c r="S327" s="41"/>
    </row>
    <row r="328" spans="4:19" x14ac:dyDescent="0.2">
      <c r="D328" s="28"/>
      <c r="E328" s="28"/>
      <c r="S328" s="41"/>
    </row>
    <row r="329" spans="4:19" x14ac:dyDescent="0.2">
      <c r="D329" s="28"/>
      <c r="E329" s="28"/>
      <c r="S329" s="41"/>
    </row>
    <row r="330" spans="4:19" x14ac:dyDescent="0.2">
      <c r="D330" s="28"/>
      <c r="E330" s="28"/>
      <c r="S330" s="41"/>
    </row>
    <row r="331" spans="4:19" x14ac:dyDescent="0.2">
      <c r="D331" s="28"/>
      <c r="E331" s="28"/>
      <c r="S331" s="41"/>
    </row>
    <row r="332" spans="4:19" x14ac:dyDescent="0.2">
      <c r="D332" s="28"/>
      <c r="E332" s="28"/>
      <c r="S332" s="41"/>
    </row>
    <row r="333" spans="4:19" x14ac:dyDescent="0.2">
      <c r="D333" s="28"/>
      <c r="E333" s="28"/>
      <c r="S333" s="41"/>
    </row>
    <row r="334" spans="4:19" x14ac:dyDescent="0.2">
      <c r="D334" s="28"/>
      <c r="E334" s="28"/>
      <c r="S334" s="41"/>
    </row>
    <row r="335" spans="4:19" x14ac:dyDescent="0.2">
      <c r="D335" s="28"/>
      <c r="E335" s="28"/>
      <c r="S335" s="41"/>
    </row>
    <row r="336" spans="4:19" x14ac:dyDescent="0.2">
      <c r="D336" s="28"/>
      <c r="E336" s="28"/>
      <c r="S336" s="41"/>
    </row>
    <row r="337" spans="4:19" x14ac:dyDescent="0.2">
      <c r="D337" s="28"/>
      <c r="E337" s="28"/>
      <c r="S337" s="41"/>
    </row>
    <row r="338" spans="4:19" x14ac:dyDescent="0.2">
      <c r="D338" s="28"/>
      <c r="E338" s="28"/>
      <c r="S338" s="41"/>
    </row>
    <row r="339" spans="4:19" x14ac:dyDescent="0.2">
      <c r="D339" s="28"/>
      <c r="E339" s="28"/>
      <c r="S339" s="41"/>
    </row>
    <row r="340" spans="4:19" x14ac:dyDescent="0.2">
      <c r="D340" s="28"/>
      <c r="E340" s="28"/>
      <c r="S340" s="41"/>
    </row>
    <row r="341" spans="4:19" x14ac:dyDescent="0.2">
      <c r="D341" s="28"/>
      <c r="E341" s="28"/>
      <c r="S341" s="41"/>
    </row>
    <row r="342" spans="4:19" x14ac:dyDescent="0.2">
      <c r="D342" s="28"/>
      <c r="E342" s="28"/>
      <c r="S342" s="41"/>
    </row>
    <row r="343" spans="4:19" x14ac:dyDescent="0.2">
      <c r="D343" s="28"/>
      <c r="E343" s="28"/>
      <c r="S343" s="41"/>
    </row>
    <row r="344" spans="4:19" x14ac:dyDescent="0.2">
      <c r="D344" s="28"/>
      <c r="E344" s="28"/>
      <c r="S344" s="41"/>
    </row>
    <row r="345" spans="4:19" x14ac:dyDescent="0.2">
      <c r="D345" s="28"/>
      <c r="E345" s="28"/>
      <c r="S345" s="41"/>
    </row>
    <row r="346" spans="4:19" x14ac:dyDescent="0.2">
      <c r="D346" s="28"/>
      <c r="E346" s="28"/>
      <c r="S346" s="41"/>
    </row>
    <row r="347" spans="4:19" x14ac:dyDescent="0.2">
      <c r="D347" s="28"/>
      <c r="E347" s="28"/>
      <c r="S347" s="41"/>
    </row>
    <row r="348" spans="4:19" x14ac:dyDescent="0.2">
      <c r="D348" s="28"/>
      <c r="E348" s="28"/>
      <c r="S348" s="41"/>
    </row>
    <row r="349" spans="4:19" x14ac:dyDescent="0.2">
      <c r="D349" s="28"/>
      <c r="E349" s="28"/>
      <c r="S349" s="41"/>
    </row>
    <row r="350" spans="4:19" x14ac:dyDescent="0.2">
      <c r="D350" s="28"/>
      <c r="E350" s="28"/>
      <c r="S350" s="41"/>
    </row>
    <row r="351" spans="4:19" x14ac:dyDescent="0.2">
      <c r="D351" s="28"/>
      <c r="E351" s="28"/>
      <c r="S351" s="41"/>
    </row>
    <row r="352" spans="4:19" x14ac:dyDescent="0.2">
      <c r="D352" s="28"/>
      <c r="E352" s="28"/>
      <c r="S352" s="41"/>
    </row>
    <row r="353" spans="4:19" x14ac:dyDescent="0.2">
      <c r="D353" s="28"/>
      <c r="E353" s="28"/>
      <c r="S353" s="41"/>
    </row>
    <row r="354" spans="4:19" x14ac:dyDescent="0.2">
      <c r="D354" s="28"/>
      <c r="E354" s="28"/>
      <c r="S354" s="41"/>
    </row>
    <row r="355" spans="4:19" x14ac:dyDescent="0.2">
      <c r="D355" s="28"/>
      <c r="E355" s="28"/>
      <c r="S355" s="41"/>
    </row>
    <row r="356" spans="4:19" x14ac:dyDescent="0.2">
      <c r="D356" s="28"/>
      <c r="E356" s="28"/>
      <c r="S356" s="41"/>
    </row>
    <row r="357" spans="4:19" x14ac:dyDescent="0.2">
      <c r="D357" s="28"/>
      <c r="E357" s="28"/>
      <c r="S357" s="41"/>
    </row>
    <row r="358" spans="4:19" x14ac:dyDescent="0.2">
      <c r="D358" s="28"/>
      <c r="E358" s="28"/>
      <c r="S358" s="41"/>
    </row>
    <row r="359" spans="4:19" x14ac:dyDescent="0.2">
      <c r="D359" s="28"/>
      <c r="E359" s="28"/>
      <c r="S359" s="41"/>
    </row>
    <row r="360" spans="4:19" x14ac:dyDescent="0.2">
      <c r="D360" s="28"/>
      <c r="E360" s="28"/>
      <c r="S360" s="41"/>
    </row>
    <row r="361" spans="4:19" x14ac:dyDescent="0.2">
      <c r="D361" s="28"/>
      <c r="E361" s="28"/>
      <c r="S361" s="41"/>
    </row>
    <row r="362" spans="4:19" x14ac:dyDescent="0.2">
      <c r="D362" s="28"/>
      <c r="E362" s="28"/>
      <c r="S362" s="41"/>
    </row>
    <row r="363" spans="4:19" x14ac:dyDescent="0.2">
      <c r="D363" s="28"/>
      <c r="E363" s="28"/>
      <c r="S363" s="41"/>
    </row>
    <row r="364" spans="4:19" x14ac:dyDescent="0.2">
      <c r="D364" s="28"/>
      <c r="E364" s="28"/>
      <c r="S364" s="41"/>
    </row>
    <row r="365" spans="4:19" x14ac:dyDescent="0.2">
      <c r="D365" s="28"/>
      <c r="E365" s="28"/>
      <c r="S365" s="41"/>
    </row>
    <row r="366" spans="4:19" x14ac:dyDescent="0.2">
      <c r="D366" s="28"/>
      <c r="E366" s="28"/>
      <c r="S366" s="41"/>
    </row>
    <row r="367" spans="4:19" x14ac:dyDescent="0.2">
      <c r="D367" s="28"/>
      <c r="E367" s="28"/>
      <c r="S367" s="41"/>
    </row>
    <row r="368" spans="4:19" x14ac:dyDescent="0.2">
      <c r="D368" s="28"/>
      <c r="E368" s="28"/>
      <c r="S368" s="41"/>
    </row>
    <row r="369" spans="4:19" x14ac:dyDescent="0.2">
      <c r="D369" s="28"/>
      <c r="E369" s="28"/>
      <c r="S369" s="41"/>
    </row>
    <row r="370" spans="4:19" x14ac:dyDescent="0.2">
      <c r="D370" s="28"/>
      <c r="E370" s="28"/>
      <c r="S370" s="41"/>
    </row>
    <row r="371" spans="4:19" x14ac:dyDescent="0.2">
      <c r="D371" s="28"/>
      <c r="E371" s="28"/>
      <c r="S371" s="41"/>
    </row>
    <row r="372" spans="4:19" x14ac:dyDescent="0.2">
      <c r="D372" s="28"/>
      <c r="E372" s="28"/>
      <c r="S372" s="41"/>
    </row>
    <row r="373" spans="4:19" x14ac:dyDescent="0.2">
      <c r="D373" s="28"/>
      <c r="E373" s="28"/>
      <c r="S373" s="41"/>
    </row>
    <row r="374" spans="4:19" x14ac:dyDescent="0.2">
      <c r="D374" s="28"/>
      <c r="E374" s="28"/>
      <c r="S374" s="41"/>
    </row>
    <row r="375" spans="4:19" x14ac:dyDescent="0.2">
      <c r="D375" s="28"/>
      <c r="E375" s="28"/>
      <c r="S375" s="41"/>
    </row>
    <row r="376" spans="4:19" x14ac:dyDescent="0.2">
      <c r="D376" s="28"/>
      <c r="E376" s="28"/>
      <c r="S376" s="41"/>
    </row>
    <row r="377" spans="4:19" x14ac:dyDescent="0.2">
      <c r="D377" s="28"/>
      <c r="E377" s="28"/>
      <c r="S377" s="41"/>
    </row>
    <row r="378" spans="4:19" x14ac:dyDescent="0.2">
      <c r="D378" s="28"/>
      <c r="E378" s="28"/>
      <c r="S378" s="41"/>
    </row>
    <row r="379" spans="4:19" x14ac:dyDescent="0.2">
      <c r="D379" s="28"/>
      <c r="E379" s="28"/>
      <c r="S379" s="41"/>
    </row>
    <row r="380" spans="4:19" x14ac:dyDescent="0.2">
      <c r="D380" s="28"/>
      <c r="E380" s="28"/>
      <c r="S380" s="41"/>
    </row>
    <row r="381" spans="4:19" x14ac:dyDescent="0.2">
      <c r="D381" s="28"/>
      <c r="E381" s="28"/>
      <c r="S381" s="41"/>
    </row>
    <row r="382" spans="4:19" x14ac:dyDescent="0.2">
      <c r="D382" s="28"/>
      <c r="E382" s="28"/>
      <c r="S382" s="41"/>
    </row>
    <row r="383" spans="4:19" x14ac:dyDescent="0.2">
      <c r="D383" s="28"/>
      <c r="E383" s="28"/>
      <c r="S383" s="41"/>
    </row>
    <row r="384" spans="4:19" x14ac:dyDescent="0.2">
      <c r="D384" s="28"/>
      <c r="E384" s="28"/>
      <c r="S384" s="41"/>
    </row>
    <row r="385" spans="4:19" x14ac:dyDescent="0.2">
      <c r="D385" s="28"/>
      <c r="E385" s="28"/>
      <c r="S385" s="41"/>
    </row>
    <row r="386" spans="4:19" x14ac:dyDescent="0.2">
      <c r="D386" s="28"/>
      <c r="E386" s="28"/>
      <c r="S386" s="41"/>
    </row>
    <row r="387" spans="4:19" x14ac:dyDescent="0.2">
      <c r="D387" s="28"/>
      <c r="E387" s="28"/>
      <c r="S387" s="41"/>
    </row>
    <row r="388" spans="4:19" x14ac:dyDescent="0.2">
      <c r="D388" s="28"/>
      <c r="E388" s="28"/>
      <c r="S388" s="41"/>
    </row>
    <row r="389" spans="4:19" x14ac:dyDescent="0.2">
      <c r="D389" s="28"/>
      <c r="E389" s="28"/>
      <c r="S389" s="41"/>
    </row>
    <row r="390" spans="4:19" x14ac:dyDescent="0.2">
      <c r="D390" s="28"/>
      <c r="E390" s="28"/>
      <c r="S390" s="41"/>
    </row>
    <row r="391" spans="4:19" x14ac:dyDescent="0.2">
      <c r="D391" s="28"/>
      <c r="E391" s="28"/>
      <c r="S391" s="41"/>
    </row>
    <row r="392" spans="4:19" x14ac:dyDescent="0.2">
      <c r="D392" s="28"/>
      <c r="E392" s="28"/>
      <c r="S392" s="41"/>
    </row>
    <row r="393" spans="4:19" x14ac:dyDescent="0.2">
      <c r="D393" s="28"/>
      <c r="E393" s="28"/>
      <c r="S393" s="41"/>
    </row>
    <row r="394" spans="4:19" x14ac:dyDescent="0.2">
      <c r="D394" s="28"/>
      <c r="E394" s="28"/>
      <c r="S394" s="41"/>
    </row>
    <row r="395" spans="4:19" x14ac:dyDescent="0.2">
      <c r="D395" s="28"/>
      <c r="E395" s="28"/>
      <c r="S395" s="41"/>
    </row>
    <row r="396" spans="4:19" x14ac:dyDescent="0.2">
      <c r="D396" s="28"/>
      <c r="E396" s="28"/>
      <c r="S396" s="41"/>
    </row>
    <row r="397" spans="4:19" x14ac:dyDescent="0.2">
      <c r="D397" s="28"/>
      <c r="E397" s="28"/>
      <c r="S397" s="41"/>
    </row>
    <row r="398" spans="4:19" x14ac:dyDescent="0.2">
      <c r="D398" s="28"/>
      <c r="E398" s="28"/>
      <c r="S398" s="41"/>
    </row>
    <row r="399" spans="4:19" x14ac:dyDescent="0.2">
      <c r="D399" s="28"/>
      <c r="E399" s="28"/>
      <c r="S399" s="41"/>
    </row>
    <row r="400" spans="4:19" x14ac:dyDescent="0.2">
      <c r="D400" s="28"/>
      <c r="E400" s="28"/>
      <c r="S400" s="41"/>
    </row>
    <row r="401" spans="4:19" x14ac:dyDescent="0.2">
      <c r="D401" s="28"/>
      <c r="E401" s="28"/>
      <c r="S401" s="41"/>
    </row>
    <row r="402" spans="4:19" x14ac:dyDescent="0.2">
      <c r="D402" s="28"/>
      <c r="E402" s="28"/>
      <c r="S402" s="41"/>
    </row>
  </sheetData>
  <mergeCells count="1">
    <mergeCell ref="B53:K62"/>
  </mergeCells>
  <conditionalFormatting sqref="B8:B18 B21:B46">
    <cfRule type="cellIs" dxfId="2" priority="4" stopIfTrue="1" operator="equal">
      <formula>"Adjustment to Income/Expense/Rate Base:"</formula>
    </cfRule>
  </conditionalFormatting>
  <conditionalFormatting sqref="B19:B20">
    <cfRule type="cellIs" dxfId="1" priority="2" stopIfTrue="1" operator="equal">
      <formula>"Adjustment to Income/Expense/Rate Base:"</formula>
    </cfRule>
  </conditionalFormatting>
  <conditionalFormatting sqref="K1">
    <cfRule type="cellIs" dxfId="0" priority="1"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H46: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1:H65584 JD65581:JD65584 SZ65581:SZ65584 ACV65581:ACV65584 AMR65581:AMR65584 AWN65581:AWN65584 BGJ65581:BGJ65584 BQF65581:BQF65584 CAB65581:CAB65584 CJX65581:CJX65584 CTT65581:CTT65584 DDP65581:DDP65584 DNL65581:DNL65584 DXH65581:DXH65584 EHD65581:EHD65584 EQZ65581:EQZ65584 FAV65581:FAV65584 FKR65581:FKR65584 FUN65581:FUN65584 GEJ65581:GEJ65584 GOF65581:GOF65584 GYB65581:GYB65584 HHX65581:HHX65584 HRT65581:HRT65584 IBP65581:IBP65584 ILL65581:ILL65584 IVH65581:IVH65584 JFD65581:JFD65584 JOZ65581:JOZ65584 JYV65581:JYV65584 KIR65581:KIR65584 KSN65581:KSN65584 LCJ65581:LCJ65584 LMF65581:LMF65584 LWB65581:LWB65584 MFX65581:MFX65584 MPT65581:MPT65584 MZP65581:MZP65584 NJL65581:NJL65584 NTH65581:NTH65584 ODD65581:ODD65584 OMZ65581:OMZ65584 OWV65581:OWV65584 PGR65581:PGR65584 PQN65581:PQN65584 QAJ65581:QAJ65584 QKF65581:QKF65584 QUB65581:QUB65584 RDX65581:RDX65584 RNT65581:RNT65584 RXP65581:RXP65584 SHL65581:SHL65584 SRH65581:SRH65584 TBD65581:TBD65584 TKZ65581:TKZ65584 TUV65581:TUV65584 UER65581:UER65584 UON65581:UON65584 UYJ65581:UYJ65584 VIF65581:VIF65584 VSB65581:VSB65584 WBX65581:WBX65584 WLT65581:WLT65584 WVP65581:WVP65584 H131117:H131120 JD131117:JD131120 SZ131117:SZ131120 ACV131117:ACV131120 AMR131117:AMR131120 AWN131117:AWN131120 BGJ131117:BGJ131120 BQF131117:BQF131120 CAB131117:CAB131120 CJX131117:CJX131120 CTT131117:CTT131120 DDP131117:DDP131120 DNL131117:DNL131120 DXH131117:DXH131120 EHD131117:EHD131120 EQZ131117:EQZ131120 FAV131117:FAV131120 FKR131117:FKR131120 FUN131117:FUN131120 GEJ131117:GEJ131120 GOF131117:GOF131120 GYB131117:GYB131120 HHX131117:HHX131120 HRT131117:HRT131120 IBP131117:IBP131120 ILL131117:ILL131120 IVH131117:IVH131120 JFD131117:JFD131120 JOZ131117:JOZ131120 JYV131117:JYV131120 KIR131117:KIR131120 KSN131117:KSN131120 LCJ131117:LCJ131120 LMF131117:LMF131120 LWB131117:LWB131120 MFX131117:MFX131120 MPT131117:MPT131120 MZP131117:MZP131120 NJL131117:NJL131120 NTH131117:NTH131120 ODD131117:ODD131120 OMZ131117:OMZ131120 OWV131117:OWV131120 PGR131117:PGR131120 PQN131117:PQN131120 QAJ131117:QAJ131120 QKF131117:QKF131120 QUB131117:QUB131120 RDX131117:RDX131120 RNT131117:RNT131120 RXP131117:RXP131120 SHL131117:SHL131120 SRH131117:SRH131120 TBD131117:TBD131120 TKZ131117:TKZ131120 TUV131117:TUV131120 UER131117:UER131120 UON131117:UON131120 UYJ131117:UYJ131120 VIF131117:VIF131120 VSB131117:VSB131120 WBX131117:WBX131120 WLT131117:WLT131120 WVP131117:WVP131120 H196653:H196656 JD196653:JD196656 SZ196653:SZ196656 ACV196653:ACV196656 AMR196653:AMR196656 AWN196653:AWN196656 BGJ196653:BGJ196656 BQF196653:BQF196656 CAB196653:CAB196656 CJX196653:CJX196656 CTT196653:CTT196656 DDP196653:DDP196656 DNL196653:DNL196656 DXH196653:DXH196656 EHD196653:EHD196656 EQZ196653:EQZ196656 FAV196653:FAV196656 FKR196653:FKR196656 FUN196653:FUN196656 GEJ196653:GEJ196656 GOF196653:GOF196656 GYB196653:GYB196656 HHX196653:HHX196656 HRT196653:HRT196656 IBP196653:IBP196656 ILL196653:ILL196656 IVH196653:IVH196656 JFD196653:JFD196656 JOZ196653:JOZ196656 JYV196653:JYV196656 KIR196653:KIR196656 KSN196653:KSN196656 LCJ196653:LCJ196656 LMF196653:LMF196656 LWB196653:LWB196656 MFX196653:MFX196656 MPT196653:MPT196656 MZP196653:MZP196656 NJL196653:NJL196656 NTH196653:NTH196656 ODD196653:ODD196656 OMZ196653:OMZ196656 OWV196653:OWV196656 PGR196653:PGR196656 PQN196653:PQN196656 QAJ196653:QAJ196656 QKF196653:QKF196656 QUB196653:QUB196656 RDX196653:RDX196656 RNT196653:RNT196656 RXP196653:RXP196656 SHL196653:SHL196656 SRH196653:SRH196656 TBD196653:TBD196656 TKZ196653:TKZ196656 TUV196653:TUV196656 UER196653:UER196656 UON196653:UON196656 UYJ196653:UYJ196656 VIF196653:VIF196656 VSB196653:VSB196656 WBX196653:WBX196656 WLT196653:WLT196656 WVP196653:WVP196656 H262189:H262192 JD262189:JD262192 SZ262189:SZ262192 ACV262189:ACV262192 AMR262189:AMR262192 AWN262189:AWN262192 BGJ262189:BGJ262192 BQF262189:BQF262192 CAB262189:CAB262192 CJX262189:CJX262192 CTT262189:CTT262192 DDP262189:DDP262192 DNL262189:DNL262192 DXH262189:DXH262192 EHD262189:EHD262192 EQZ262189:EQZ262192 FAV262189:FAV262192 FKR262189:FKR262192 FUN262189:FUN262192 GEJ262189:GEJ262192 GOF262189:GOF262192 GYB262189:GYB262192 HHX262189:HHX262192 HRT262189:HRT262192 IBP262189:IBP262192 ILL262189:ILL262192 IVH262189:IVH262192 JFD262189:JFD262192 JOZ262189:JOZ262192 JYV262189:JYV262192 KIR262189:KIR262192 KSN262189:KSN262192 LCJ262189:LCJ262192 LMF262189:LMF262192 LWB262189:LWB262192 MFX262189:MFX262192 MPT262189:MPT262192 MZP262189:MZP262192 NJL262189:NJL262192 NTH262189:NTH262192 ODD262189:ODD262192 OMZ262189:OMZ262192 OWV262189:OWV262192 PGR262189:PGR262192 PQN262189:PQN262192 QAJ262189:QAJ262192 QKF262189:QKF262192 QUB262189:QUB262192 RDX262189:RDX262192 RNT262189:RNT262192 RXP262189:RXP262192 SHL262189:SHL262192 SRH262189:SRH262192 TBD262189:TBD262192 TKZ262189:TKZ262192 TUV262189:TUV262192 UER262189:UER262192 UON262189:UON262192 UYJ262189:UYJ262192 VIF262189:VIF262192 VSB262189:VSB262192 WBX262189:WBX262192 WLT262189:WLT262192 WVP262189:WVP262192 H327725:H327728 JD327725:JD327728 SZ327725:SZ327728 ACV327725:ACV327728 AMR327725:AMR327728 AWN327725:AWN327728 BGJ327725:BGJ327728 BQF327725:BQF327728 CAB327725:CAB327728 CJX327725:CJX327728 CTT327725:CTT327728 DDP327725:DDP327728 DNL327725:DNL327728 DXH327725:DXH327728 EHD327725:EHD327728 EQZ327725:EQZ327728 FAV327725:FAV327728 FKR327725:FKR327728 FUN327725:FUN327728 GEJ327725:GEJ327728 GOF327725:GOF327728 GYB327725:GYB327728 HHX327725:HHX327728 HRT327725:HRT327728 IBP327725:IBP327728 ILL327725:ILL327728 IVH327725:IVH327728 JFD327725:JFD327728 JOZ327725:JOZ327728 JYV327725:JYV327728 KIR327725:KIR327728 KSN327725:KSN327728 LCJ327725:LCJ327728 LMF327725:LMF327728 LWB327725:LWB327728 MFX327725:MFX327728 MPT327725:MPT327728 MZP327725:MZP327728 NJL327725:NJL327728 NTH327725:NTH327728 ODD327725:ODD327728 OMZ327725:OMZ327728 OWV327725:OWV327728 PGR327725:PGR327728 PQN327725:PQN327728 QAJ327725:QAJ327728 QKF327725:QKF327728 QUB327725:QUB327728 RDX327725:RDX327728 RNT327725:RNT327728 RXP327725:RXP327728 SHL327725:SHL327728 SRH327725:SRH327728 TBD327725:TBD327728 TKZ327725:TKZ327728 TUV327725:TUV327728 UER327725:UER327728 UON327725:UON327728 UYJ327725:UYJ327728 VIF327725:VIF327728 VSB327725:VSB327728 WBX327725:WBX327728 WLT327725:WLT327728 WVP327725:WVP327728 H393261:H393264 JD393261:JD393264 SZ393261:SZ393264 ACV393261:ACV393264 AMR393261:AMR393264 AWN393261:AWN393264 BGJ393261:BGJ393264 BQF393261:BQF393264 CAB393261:CAB393264 CJX393261:CJX393264 CTT393261:CTT393264 DDP393261:DDP393264 DNL393261:DNL393264 DXH393261:DXH393264 EHD393261:EHD393264 EQZ393261:EQZ393264 FAV393261:FAV393264 FKR393261:FKR393264 FUN393261:FUN393264 GEJ393261:GEJ393264 GOF393261:GOF393264 GYB393261:GYB393264 HHX393261:HHX393264 HRT393261:HRT393264 IBP393261:IBP393264 ILL393261:ILL393264 IVH393261:IVH393264 JFD393261:JFD393264 JOZ393261:JOZ393264 JYV393261:JYV393264 KIR393261:KIR393264 KSN393261:KSN393264 LCJ393261:LCJ393264 LMF393261:LMF393264 LWB393261:LWB393264 MFX393261:MFX393264 MPT393261:MPT393264 MZP393261:MZP393264 NJL393261:NJL393264 NTH393261:NTH393264 ODD393261:ODD393264 OMZ393261:OMZ393264 OWV393261:OWV393264 PGR393261:PGR393264 PQN393261:PQN393264 QAJ393261:QAJ393264 QKF393261:QKF393264 QUB393261:QUB393264 RDX393261:RDX393264 RNT393261:RNT393264 RXP393261:RXP393264 SHL393261:SHL393264 SRH393261:SRH393264 TBD393261:TBD393264 TKZ393261:TKZ393264 TUV393261:TUV393264 UER393261:UER393264 UON393261:UON393264 UYJ393261:UYJ393264 VIF393261:VIF393264 VSB393261:VSB393264 WBX393261:WBX393264 WLT393261:WLT393264 WVP393261:WVP393264 H458797:H458800 JD458797:JD458800 SZ458797:SZ458800 ACV458797:ACV458800 AMR458797:AMR458800 AWN458797:AWN458800 BGJ458797:BGJ458800 BQF458797:BQF458800 CAB458797:CAB458800 CJX458797:CJX458800 CTT458797:CTT458800 DDP458797:DDP458800 DNL458797:DNL458800 DXH458797:DXH458800 EHD458797:EHD458800 EQZ458797:EQZ458800 FAV458797:FAV458800 FKR458797:FKR458800 FUN458797:FUN458800 GEJ458797:GEJ458800 GOF458797:GOF458800 GYB458797:GYB458800 HHX458797:HHX458800 HRT458797:HRT458800 IBP458797:IBP458800 ILL458797:ILL458800 IVH458797:IVH458800 JFD458797:JFD458800 JOZ458797:JOZ458800 JYV458797:JYV458800 KIR458797:KIR458800 KSN458797:KSN458800 LCJ458797:LCJ458800 LMF458797:LMF458800 LWB458797:LWB458800 MFX458797:MFX458800 MPT458797:MPT458800 MZP458797:MZP458800 NJL458797:NJL458800 NTH458797:NTH458800 ODD458797:ODD458800 OMZ458797:OMZ458800 OWV458797:OWV458800 PGR458797:PGR458800 PQN458797:PQN458800 QAJ458797:QAJ458800 QKF458797:QKF458800 QUB458797:QUB458800 RDX458797:RDX458800 RNT458797:RNT458800 RXP458797:RXP458800 SHL458797:SHL458800 SRH458797:SRH458800 TBD458797:TBD458800 TKZ458797:TKZ458800 TUV458797:TUV458800 UER458797:UER458800 UON458797:UON458800 UYJ458797:UYJ458800 VIF458797:VIF458800 VSB458797:VSB458800 WBX458797:WBX458800 WLT458797:WLT458800 WVP458797:WVP458800 H524333:H524336 JD524333:JD524336 SZ524333:SZ524336 ACV524333:ACV524336 AMR524333:AMR524336 AWN524333:AWN524336 BGJ524333:BGJ524336 BQF524333:BQF524336 CAB524333:CAB524336 CJX524333:CJX524336 CTT524333:CTT524336 DDP524333:DDP524336 DNL524333:DNL524336 DXH524333:DXH524336 EHD524333:EHD524336 EQZ524333:EQZ524336 FAV524333:FAV524336 FKR524333:FKR524336 FUN524333:FUN524336 GEJ524333:GEJ524336 GOF524333:GOF524336 GYB524333:GYB524336 HHX524333:HHX524336 HRT524333:HRT524336 IBP524333:IBP524336 ILL524333:ILL524336 IVH524333:IVH524336 JFD524333:JFD524336 JOZ524333:JOZ524336 JYV524333:JYV524336 KIR524333:KIR524336 KSN524333:KSN524336 LCJ524333:LCJ524336 LMF524333:LMF524336 LWB524333:LWB524336 MFX524333:MFX524336 MPT524333:MPT524336 MZP524333:MZP524336 NJL524333:NJL524336 NTH524333:NTH524336 ODD524333:ODD524336 OMZ524333:OMZ524336 OWV524333:OWV524336 PGR524333:PGR524336 PQN524333:PQN524336 QAJ524333:QAJ524336 QKF524333:QKF524336 QUB524333:QUB524336 RDX524333:RDX524336 RNT524333:RNT524336 RXP524333:RXP524336 SHL524333:SHL524336 SRH524333:SRH524336 TBD524333:TBD524336 TKZ524333:TKZ524336 TUV524333:TUV524336 UER524333:UER524336 UON524333:UON524336 UYJ524333:UYJ524336 VIF524333:VIF524336 VSB524333:VSB524336 WBX524333:WBX524336 WLT524333:WLT524336 WVP524333:WVP524336 H589869:H589872 JD589869:JD589872 SZ589869:SZ589872 ACV589869:ACV589872 AMR589869:AMR589872 AWN589869:AWN589872 BGJ589869:BGJ589872 BQF589869:BQF589872 CAB589869:CAB589872 CJX589869:CJX589872 CTT589869:CTT589872 DDP589869:DDP589872 DNL589869:DNL589872 DXH589869:DXH589872 EHD589869:EHD589872 EQZ589869:EQZ589872 FAV589869:FAV589872 FKR589869:FKR589872 FUN589869:FUN589872 GEJ589869:GEJ589872 GOF589869:GOF589872 GYB589869:GYB589872 HHX589869:HHX589872 HRT589869:HRT589872 IBP589869:IBP589872 ILL589869:ILL589872 IVH589869:IVH589872 JFD589869:JFD589872 JOZ589869:JOZ589872 JYV589869:JYV589872 KIR589869:KIR589872 KSN589869:KSN589872 LCJ589869:LCJ589872 LMF589869:LMF589872 LWB589869:LWB589872 MFX589869:MFX589872 MPT589869:MPT589872 MZP589869:MZP589872 NJL589869:NJL589872 NTH589869:NTH589872 ODD589869:ODD589872 OMZ589869:OMZ589872 OWV589869:OWV589872 PGR589869:PGR589872 PQN589869:PQN589872 QAJ589869:QAJ589872 QKF589869:QKF589872 QUB589869:QUB589872 RDX589869:RDX589872 RNT589869:RNT589872 RXP589869:RXP589872 SHL589869:SHL589872 SRH589869:SRH589872 TBD589869:TBD589872 TKZ589869:TKZ589872 TUV589869:TUV589872 UER589869:UER589872 UON589869:UON589872 UYJ589869:UYJ589872 VIF589869:VIF589872 VSB589869:VSB589872 WBX589869:WBX589872 WLT589869:WLT589872 WVP589869:WVP589872 H655405:H655408 JD655405:JD655408 SZ655405:SZ655408 ACV655405:ACV655408 AMR655405:AMR655408 AWN655405:AWN655408 BGJ655405:BGJ655408 BQF655405:BQF655408 CAB655405:CAB655408 CJX655405:CJX655408 CTT655405:CTT655408 DDP655405:DDP655408 DNL655405:DNL655408 DXH655405:DXH655408 EHD655405:EHD655408 EQZ655405:EQZ655408 FAV655405:FAV655408 FKR655405:FKR655408 FUN655405:FUN655408 GEJ655405:GEJ655408 GOF655405:GOF655408 GYB655405:GYB655408 HHX655405:HHX655408 HRT655405:HRT655408 IBP655405:IBP655408 ILL655405:ILL655408 IVH655405:IVH655408 JFD655405:JFD655408 JOZ655405:JOZ655408 JYV655405:JYV655408 KIR655405:KIR655408 KSN655405:KSN655408 LCJ655405:LCJ655408 LMF655405:LMF655408 LWB655405:LWB655408 MFX655405:MFX655408 MPT655405:MPT655408 MZP655405:MZP655408 NJL655405:NJL655408 NTH655405:NTH655408 ODD655405:ODD655408 OMZ655405:OMZ655408 OWV655405:OWV655408 PGR655405:PGR655408 PQN655405:PQN655408 QAJ655405:QAJ655408 QKF655405:QKF655408 QUB655405:QUB655408 RDX655405:RDX655408 RNT655405:RNT655408 RXP655405:RXP655408 SHL655405:SHL655408 SRH655405:SRH655408 TBD655405:TBD655408 TKZ655405:TKZ655408 TUV655405:TUV655408 UER655405:UER655408 UON655405:UON655408 UYJ655405:UYJ655408 VIF655405:VIF655408 VSB655405:VSB655408 WBX655405:WBX655408 WLT655405:WLT655408 WVP655405:WVP655408 H720941:H720944 JD720941:JD720944 SZ720941:SZ720944 ACV720941:ACV720944 AMR720941:AMR720944 AWN720941:AWN720944 BGJ720941:BGJ720944 BQF720941:BQF720944 CAB720941:CAB720944 CJX720941:CJX720944 CTT720941:CTT720944 DDP720941:DDP720944 DNL720941:DNL720944 DXH720941:DXH720944 EHD720941:EHD720944 EQZ720941:EQZ720944 FAV720941:FAV720944 FKR720941:FKR720944 FUN720941:FUN720944 GEJ720941:GEJ720944 GOF720941:GOF720944 GYB720941:GYB720944 HHX720941:HHX720944 HRT720941:HRT720944 IBP720941:IBP720944 ILL720941:ILL720944 IVH720941:IVH720944 JFD720941:JFD720944 JOZ720941:JOZ720944 JYV720941:JYV720944 KIR720941:KIR720944 KSN720941:KSN720944 LCJ720941:LCJ720944 LMF720941:LMF720944 LWB720941:LWB720944 MFX720941:MFX720944 MPT720941:MPT720944 MZP720941:MZP720944 NJL720941:NJL720944 NTH720941:NTH720944 ODD720941:ODD720944 OMZ720941:OMZ720944 OWV720941:OWV720944 PGR720941:PGR720944 PQN720941:PQN720944 QAJ720941:QAJ720944 QKF720941:QKF720944 QUB720941:QUB720944 RDX720941:RDX720944 RNT720941:RNT720944 RXP720941:RXP720944 SHL720941:SHL720944 SRH720941:SRH720944 TBD720941:TBD720944 TKZ720941:TKZ720944 TUV720941:TUV720944 UER720941:UER720944 UON720941:UON720944 UYJ720941:UYJ720944 VIF720941:VIF720944 VSB720941:VSB720944 WBX720941:WBX720944 WLT720941:WLT720944 WVP720941:WVP720944 H786477:H786480 JD786477:JD786480 SZ786477:SZ786480 ACV786477:ACV786480 AMR786477:AMR786480 AWN786477:AWN786480 BGJ786477:BGJ786480 BQF786477:BQF786480 CAB786477:CAB786480 CJX786477:CJX786480 CTT786477:CTT786480 DDP786477:DDP786480 DNL786477:DNL786480 DXH786477:DXH786480 EHD786477:EHD786480 EQZ786477:EQZ786480 FAV786477:FAV786480 FKR786477:FKR786480 FUN786477:FUN786480 GEJ786477:GEJ786480 GOF786477:GOF786480 GYB786477:GYB786480 HHX786477:HHX786480 HRT786477:HRT786480 IBP786477:IBP786480 ILL786477:ILL786480 IVH786477:IVH786480 JFD786477:JFD786480 JOZ786477:JOZ786480 JYV786477:JYV786480 KIR786477:KIR786480 KSN786477:KSN786480 LCJ786477:LCJ786480 LMF786477:LMF786480 LWB786477:LWB786480 MFX786477:MFX786480 MPT786477:MPT786480 MZP786477:MZP786480 NJL786477:NJL786480 NTH786477:NTH786480 ODD786477:ODD786480 OMZ786477:OMZ786480 OWV786477:OWV786480 PGR786477:PGR786480 PQN786477:PQN786480 QAJ786477:QAJ786480 QKF786477:QKF786480 QUB786477:QUB786480 RDX786477:RDX786480 RNT786477:RNT786480 RXP786477:RXP786480 SHL786477:SHL786480 SRH786477:SRH786480 TBD786477:TBD786480 TKZ786477:TKZ786480 TUV786477:TUV786480 UER786477:UER786480 UON786477:UON786480 UYJ786477:UYJ786480 VIF786477:VIF786480 VSB786477:VSB786480 WBX786477:WBX786480 WLT786477:WLT786480 WVP786477:WVP786480 H852013:H852016 JD852013:JD852016 SZ852013:SZ852016 ACV852013:ACV852016 AMR852013:AMR852016 AWN852013:AWN852016 BGJ852013:BGJ852016 BQF852013:BQF852016 CAB852013:CAB852016 CJX852013:CJX852016 CTT852013:CTT852016 DDP852013:DDP852016 DNL852013:DNL852016 DXH852013:DXH852016 EHD852013:EHD852016 EQZ852013:EQZ852016 FAV852013:FAV852016 FKR852013:FKR852016 FUN852013:FUN852016 GEJ852013:GEJ852016 GOF852013:GOF852016 GYB852013:GYB852016 HHX852013:HHX852016 HRT852013:HRT852016 IBP852013:IBP852016 ILL852013:ILL852016 IVH852013:IVH852016 JFD852013:JFD852016 JOZ852013:JOZ852016 JYV852013:JYV852016 KIR852013:KIR852016 KSN852013:KSN852016 LCJ852013:LCJ852016 LMF852013:LMF852016 LWB852013:LWB852016 MFX852013:MFX852016 MPT852013:MPT852016 MZP852013:MZP852016 NJL852013:NJL852016 NTH852013:NTH852016 ODD852013:ODD852016 OMZ852013:OMZ852016 OWV852013:OWV852016 PGR852013:PGR852016 PQN852013:PQN852016 QAJ852013:QAJ852016 QKF852013:QKF852016 QUB852013:QUB852016 RDX852013:RDX852016 RNT852013:RNT852016 RXP852013:RXP852016 SHL852013:SHL852016 SRH852013:SRH852016 TBD852013:TBD852016 TKZ852013:TKZ852016 TUV852013:TUV852016 UER852013:UER852016 UON852013:UON852016 UYJ852013:UYJ852016 VIF852013:VIF852016 VSB852013:VSB852016 WBX852013:WBX852016 WLT852013:WLT852016 WVP852013:WVP852016 H917549:H917552 JD917549:JD917552 SZ917549:SZ917552 ACV917549:ACV917552 AMR917549:AMR917552 AWN917549:AWN917552 BGJ917549:BGJ917552 BQF917549:BQF917552 CAB917549:CAB917552 CJX917549:CJX917552 CTT917549:CTT917552 DDP917549:DDP917552 DNL917549:DNL917552 DXH917549:DXH917552 EHD917549:EHD917552 EQZ917549:EQZ917552 FAV917549:FAV917552 FKR917549:FKR917552 FUN917549:FUN917552 GEJ917549:GEJ917552 GOF917549:GOF917552 GYB917549:GYB917552 HHX917549:HHX917552 HRT917549:HRT917552 IBP917549:IBP917552 ILL917549:ILL917552 IVH917549:IVH917552 JFD917549:JFD917552 JOZ917549:JOZ917552 JYV917549:JYV917552 KIR917549:KIR917552 KSN917549:KSN917552 LCJ917549:LCJ917552 LMF917549:LMF917552 LWB917549:LWB917552 MFX917549:MFX917552 MPT917549:MPT917552 MZP917549:MZP917552 NJL917549:NJL917552 NTH917549:NTH917552 ODD917549:ODD917552 OMZ917549:OMZ917552 OWV917549:OWV917552 PGR917549:PGR917552 PQN917549:PQN917552 QAJ917549:QAJ917552 QKF917549:QKF917552 QUB917549:QUB917552 RDX917549:RDX917552 RNT917549:RNT917552 RXP917549:RXP917552 SHL917549:SHL917552 SRH917549:SRH917552 TBD917549:TBD917552 TKZ917549:TKZ917552 TUV917549:TUV917552 UER917549:UER917552 UON917549:UON917552 UYJ917549:UYJ917552 VIF917549:VIF917552 VSB917549:VSB917552 WBX917549:WBX917552 WLT917549:WLT917552 WVP917549:WVP917552 H983085:H983088 JD983085:JD983088 SZ983085:SZ983088 ACV983085:ACV983088 AMR983085:AMR983088 AWN983085:AWN983088 BGJ983085:BGJ983088 BQF983085:BQF983088 CAB983085:CAB983088 CJX983085:CJX983088 CTT983085:CTT983088 DDP983085:DDP983088 DNL983085:DNL983088 DXH983085:DXH983088 EHD983085:EHD983088 EQZ983085:EQZ983088 FAV983085:FAV983088 FKR983085:FKR983088 FUN983085:FUN983088 GEJ983085:GEJ983088 GOF983085:GOF983088 GYB983085:GYB983088 HHX983085:HHX983088 HRT983085:HRT983088 IBP983085:IBP983088 ILL983085:ILL983088 IVH983085:IVH983088 JFD983085:JFD983088 JOZ983085:JOZ983088 JYV983085:JYV983088 KIR983085:KIR983088 KSN983085:KSN983088 LCJ983085:LCJ983088 LMF983085:LMF983088 LWB983085:LWB983088 MFX983085:MFX983088 MPT983085:MPT983088 MZP983085:MZP983088 NJL983085:NJL983088 NTH983085:NTH983088 ODD983085:ODD983088 OMZ983085:OMZ983088 OWV983085:OWV983088 PGR983085:PGR983088 PQN983085:PQN983088 QAJ983085:QAJ983088 QKF983085:QKF983088 QUB983085:QUB983088 RDX983085:RDX983088 RNT983085:RNT983088 RXP983085:RXP983088 SHL983085:SHL983088 SRH983085:SRH983088 TBD983085:TBD983088 TKZ983085:TKZ983088 TUV983085:TUV983088 UER983085:UER983088 UON983085:UON983088 UYJ983085:UYJ983088 VIF983085:VIF983088 VSB983085:VSB983088 WBX983085:WBX983088 WLT983085:WLT983088 WVP983085:WVP983088" xr:uid="{1004F663-CCBD-4F66-AA3B-C84A04FF9767}">
      <formula1>$H$68:$H$159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2:F65584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8:F131120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4:F196656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90:F262192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6:F327728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62:F393264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8:F458800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4:F524336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70:F589872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6:F655408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42:F720944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8:F786480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4:F852016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50:F917552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6:F983088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47" xr:uid="{D4FFF044-8D76-4E7D-8C64-58866B9FC11A}">
      <formula1>"1, 2, 3"</formula1>
    </dataValidation>
    <dataValidation type="list" errorStyle="warning" allowBlank="1" showInputMessage="1" showErrorMessage="1" errorTitle="FERC ACCOUNT" error="This FERC Account is not included in the drop-down list. Is this the account you want to use?" sqref="D46:E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7:WVM47 D65581:E65584 IZ65581:JA65584 SV65581:SW65584 ACR65581:ACS65584 AMN65581:AMO65584 AWJ65581:AWK65584 BGF65581:BGG65584 BQB65581:BQC65584 BZX65581:BZY65584 CJT65581:CJU65584 CTP65581:CTQ65584 DDL65581:DDM65584 DNH65581:DNI65584 DXD65581:DXE65584 EGZ65581:EHA65584 EQV65581:EQW65584 FAR65581:FAS65584 FKN65581:FKO65584 FUJ65581:FUK65584 GEF65581:GEG65584 GOB65581:GOC65584 GXX65581:GXY65584 HHT65581:HHU65584 HRP65581:HRQ65584 IBL65581:IBM65584 ILH65581:ILI65584 IVD65581:IVE65584 JEZ65581:JFA65584 JOV65581:JOW65584 JYR65581:JYS65584 KIN65581:KIO65584 KSJ65581:KSK65584 LCF65581:LCG65584 LMB65581:LMC65584 LVX65581:LVY65584 MFT65581:MFU65584 MPP65581:MPQ65584 MZL65581:MZM65584 NJH65581:NJI65584 NTD65581:NTE65584 OCZ65581:ODA65584 OMV65581:OMW65584 OWR65581:OWS65584 PGN65581:PGO65584 PQJ65581:PQK65584 QAF65581:QAG65584 QKB65581:QKC65584 QTX65581:QTY65584 RDT65581:RDU65584 RNP65581:RNQ65584 RXL65581:RXM65584 SHH65581:SHI65584 SRD65581:SRE65584 TAZ65581:TBA65584 TKV65581:TKW65584 TUR65581:TUS65584 UEN65581:UEO65584 UOJ65581:UOK65584 UYF65581:UYG65584 VIB65581:VIC65584 VRX65581:VRY65584 WBT65581:WBU65584 WLP65581:WLQ65584 WVL65581:WVM65584 D131117:E131120 IZ131117:JA131120 SV131117:SW131120 ACR131117:ACS131120 AMN131117:AMO131120 AWJ131117:AWK131120 BGF131117:BGG131120 BQB131117:BQC131120 BZX131117:BZY131120 CJT131117:CJU131120 CTP131117:CTQ131120 DDL131117:DDM131120 DNH131117:DNI131120 DXD131117:DXE131120 EGZ131117:EHA131120 EQV131117:EQW131120 FAR131117:FAS131120 FKN131117:FKO131120 FUJ131117:FUK131120 GEF131117:GEG131120 GOB131117:GOC131120 GXX131117:GXY131120 HHT131117:HHU131120 HRP131117:HRQ131120 IBL131117:IBM131120 ILH131117:ILI131120 IVD131117:IVE131120 JEZ131117:JFA131120 JOV131117:JOW131120 JYR131117:JYS131120 KIN131117:KIO131120 KSJ131117:KSK131120 LCF131117:LCG131120 LMB131117:LMC131120 LVX131117:LVY131120 MFT131117:MFU131120 MPP131117:MPQ131120 MZL131117:MZM131120 NJH131117:NJI131120 NTD131117:NTE131120 OCZ131117:ODA131120 OMV131117:OMW131120 OWR131117:OWS131120 PGN131117:PGO131120 PQJ131117:PQK131120 QAF131117:QAG131120 QKB131117:QKC131120 QTX131117:QTY131120 RDT131117:RDU131120 RNP131117:RNQ131120 RXL131117:RXM131120 SHH131117:SHI131120 SRD131117:SRE131120 TAZ131117:TBA131120 TKV131117:TKW131120 TUR131117:TUS131120 UEN131117:UEO131120 UOJ131117:UOK131120 UYF131117:UYG131120 VIB131117:VIC131120 VRX131117:VRY131120 WBT131117:WBU131120 WLP131117:WLQ131120 WVL131117:WVM131120 D196653:E196656 IZ196653:JA196656 SV196653:SW196656 ACR196653:ACS196656 AMN196653:AMO196656 AWJ196653:AWK196656 BGF196653:BGG196656 BQB196653:BQC196656 BZX196653:BZY196656 CJT196653:CJU196656 CTP196653:CTQ196656 DDL196653:DDM196656 DNH196653:DNI196656 DXD196653:DXE196656 EGZ196653:EHA196656 EQV196653:EQW196656 FAR196653:FAS196656 FKN196653:FKO196656 FUJ196653:FUK196656 GEF196653:GEG196656 GOB196653:GOC196656 GXX196653:GXY196656 HHT196653:HHU196656 HRP196653:HRQ196656 IBL196653:IBM196656 ILH196653:ILI196656 IVD196653:IVE196656 JEZ196653:JFA196656 JOV196653:JOW196656 JYR196653:JYS196656 KIN196653:KIO196656 KSJ196653:KSK196656 LCF196653:LCG196656 LMB196653:LMC196656 LVX196653:LVY196656 MFT196653:MFU196656 MPP196653:MPQ196656 MZL196653:MZM196656 NJH196653:NJI196656 NTD196653:NTE196656 OCZ196653:ODA196656 OMV196653:OMW196656 OWR196653:OWS196656 PGN196653:PGO196656 PQJ196653:PQK196656 QAF196653:QAG196656 QKB196653:QKC196656 QTX196653:QTY196656 RDT196653:RDU196656 RNP196653:RNQ196656 RXL196653:RXM196656 SHH196653:SHI196656 SRD196653:SRE196656 TAZ196653:TBA196656 TKV196653:TKW196656 TUR196653:TUS196656 UEN196653:UEO196656 UOJ196653:UOK196656 UYF196653:UYG196656 VIB196653:VIC196656 VRX196653:VRY196656 WBT196653:WBU196656 WLP196653:WLQ196656 WVL196653:WVM196656 D262189:E262192 IZ262189:JA262192 SV262189:SW262192 ACR262189:ACS262192 AMN262189:AMO262192 AWJ262189:AWK262192 BGF262189:BGG262192 BQB262189:BQC262192 BZX262189:BZY262192 CJT262189:CJU262192 CTP262189:CTQ262192 DDL262189:DDM262192 DNH262189:DNI262192 DXD262189:DXE262192 EGZ262189:EHA262192 EQV262189:EQW262192 FAR262189:FAS262192 FKN262189:FKO262192 FUJ262189:FUK262192 GEF262189:GEG262192 GOB262189:GOC262192 GXX262189:GXY262192 HHT262189:HHU262192 HRP262189:HRQ262192 IBL262189:IBM262192 ILH262189:ILI262192 IVD262189:IVE262192 JEZ262189:JFA262192 JOV262189:JOW262192 JYR262189:JYS262192 KIN262189:KIO262192 KSJ262189:KSK262192 LCF262189:LCG262192 LMB262189:LMC262192 LVX262189:LVY262192 MFT262189:MFU262192 MPP262189:MPQ262192 MZL262189:MZM262192 NJH262189:NJI262192 NTD262189:NTE262192 OCZ262189:ODA262192 OMV262189:OMW262192 OWR262189:OWS262192 PGN262189:PGO262192 PQJ262189:PQK262192 QAF262189:QAG262192 QKB262189:QKC262192 QTX262189:QTY262192 RDT262189:RDU262192 RNP262189:RNQ262192 RXL262189:RXM262192 SHH262189:SHI262192 SRD262189:SRE262192 TAZ262189:TBA262192 TKV262189:TKW262192 TUR262189:TUS262192 UEN262189:UEO262192 UOJ262189:UOK262192 UYF262189:UYG262192 VIB262189:VIC262192 VRX262189:VRY262192 WBT262189:WBU262192 WLP262189:WLQ262192 WVL262189:WVM262192 D327725:E327728 IZ327725:JA327728 SV327725:SW327728 ACR327725:ACS327728 AMN327725:AMO327728 AWJ327725:AWK327728 BGF327725:BGG327728 BQB327725:BQC327728 BZX327725:BZY327728 CJT327725:CJU327728 CTP327725:CTQ327728 DDL327725:DDM327728 DNH327725:DNI327728 DXD327725:DXE327728 EGZ327725:EHA327728 EQV327725:EQW327728 FAR327725:FAS327728 FKN327725:FKO327728 FUJ327725:FUK327728 GEF327725:GEG327728 GOB327725:GOC327728 GXX327725:GXY327728 HHT327725:HHU327728 HRP327725:HRQ327728 IBL327725:IBM327728 ILH327725:ILI327728 IVD327725:IVE327728 JEZ327725:JFA327728 JOV327725:JOW327728 JYR327725:JYS327728 KIN327725:KIO327728 KSJ327725:KSK327728 LCF327725:LCG327728 LMB327725:LMC327728 LVX327725:LVY327728 MFT327725:MFU327728 MPP327725:MPQ327728 MZL327725:MZM327728 NJH327725:NJI327728 NTD327725:NTE327728 OCZ327725:ODA327728 OMV327725:OMW327728 OWR327725:OWS327728 PGN327725:PGO327728 PQJ327725:PQK327728 QAF327725:QAG327728 QKB327725:QKC327728 QTX327725:QTY327728 RDT327725:RDU327728 RNP327725:RNQ327728 RXL327725:RXM327728 SHH327725:SHI327728 SRD327725:SRE327728 TAZ327725:TBA327728 TKV327725:TKW327728 TUR327725:TUS327728 UEN327725:UEO327728 UOJ327725:UOK327728 UYF327725:UYG327728 VIB327725:VIC327728 VRX327725:VRY327728 WBT327725:WBU327728 WLP327725:WLQ327728 WVL327725:WVM327728 D393261:E393264 IZ393261:JA393264 SV393261:SW393264 ACR393261:ACS393264 AMN393261:AMO393264 AWJ393261:AWK393264 BGF393261:BGG393264 BQB393261:BQC393264 BZX393261:BZY393264 CJT393261:CJU393264 CTP393261:CTQ393264 DDL393261:DDM393264 DNH393261:DNI393264 DXD393261:DXE393264 EGZ393261:EHA393264 EQV393261:EQW393264 FAR393261:FAS393264 FKN393261:FKO393264 FUJ393261:FUK393264 GEF393261:GEG393264 GOB393261:GOC393264 GXX393261:GXY393264 HHT393261:HHU393264 HRP393261:HRQ393264 IBL393261:IBM393264 ILH393261:ILI393264 IVD393261:IVE393264 JEZ393261:JFA393264 JOV393261:JOW393264 JYR393261:JYS393264 KIN393261:KIO393264 KSJ393261:KSK393264 LCF393261:LCG393264 LMB393261:LMC393264 LVX393261:LVY393264 MFT393261:MFU393264 MPP393261:MPQ393264 MZL393261:MZM393264 NJH393261:NJI393264 NTD393261:NTE393264 OCZ393261:ODA393264 OMV393261:OMW393264 OWR393261:OWS393264 PGN393261:PGO393264 PQJ393261:PQK393264 QAF393261:QAG393264 QKB393261:QKC393264 QTX393261:QTY393264 RDT393261:RDU393264 RNP393261:RNQ393264 RXL393261:RXM393264 SHH393261:SHI393264 SRD393261:SRE393264 TAZ393261:TBA393264 TKV393261:TKW393264 TUR393261:TUS393264 UEN393261:UEO393264 UOJ393261:UOK393264 UYF393261:UYG393264 VIB393261:VIC393264 VRX393261:VRY393264 WBT393261:WBU393264 WLP393261:WLQ393264 WVL393261:WVM393264 D458797:E458800 IZ458797:JA458800 SV458797:SW458800 ACR458797:ACS458800 AMN458797:AMO458800 AWJ458797:AWK458800 BGF458797:BGG458800 BQB458797:BQC458800 BZX458797:BZY458800 CJT458797:CJU458800 CTP458797:CTQ458800 DDL458797:DDM458800 DNH458797:DNI458800 DXD458797:DXE458800 EGZ458797:EHA458800 EQV458797:EQW458800 FAR458797:FAS458800 FKN458797:FKO458800 FUJ458797:FUK458800 GEF458797:GEG458800 GOB458797:GOC458800 GXX458797:GXY458800 HHT458797:HHU458800 HRP458797:HRQ458800 IBL458797:IBM458800 ILH458797:ILI458800 IVD458797:IVE458800 JEZ458797:JFA458800 JOV458797:JOW458800 JYR458797:JYS458800 KIN458797:KIO458800 KSJ458797:KSK458800 LCF458797:LCG458800 LMB458797:LMC458800 LVX458797:LVY458800 MFT458797:MFU458800 MPP458797:MPQ458800 MZL458797:MZM458800 NJH458797:NJI458800 NTD458797:NTE458800 OCZ458797:ODA458800 OMV458797:OMW458800 OWR458797:OWS458800 PGN458797:PGO458800 PQJ458797:PQK458800 QAF458797:QAG458800 QKB458797:QKC458800 QTX458797:QTY458800 RDT458797:RDU458800 RNP458797:RNQ458800 RXL458797:RXM458800 SHH458797:SHI458800 SRD458797:SRE458800 TAZ458797:TBA458800 TKV458797:TKW458800 TUR458797:TUS458800 UEN458797:UEO458800 UOJ458797:UOK458800 UYF458797:UYG458800 VIB458797:VIC458800 VRX458797:VRY458800 WBT458797:WBU458800 WLP458797:WLQ458800 WVL458797:WVM458800 D524333:E524336 IZ524333:JA524336 SV524333:SW524336 ACR524333:ACS524336 AMN524333:AMO524336 AWJ524333:AWK524336 BGF524333:BGG524336 BQB524333:BQC524336 BZX524333:BZY524336 CJT524333:CJU524336 CTP524333:CTQ524336 DDL524333:DDM524336 DNH524333:DNI524336 DXD524333:DXE524336 EGZ524333:EHA524336 EQV524333:EQW524336 FAR524333:FAS524336 FKN524333:FKO524336 FUJ524333:FUK524336 GEF524333:GEG524336 GOB524333:GOC524336 GXX524333:GXY524336 HHT524333:HHU524336 HRP524333:HRQ524336 IBL524333:IBM524336 ILH524333:ILI524336 IVD524333:IVE524336 JEZ524333:JFA524336 JOV524333:JOW524336 JYR524333:JYS524336 KIN524333:KIO524336 KSJ524333:KSK524336 LCF524333:LCG524336 LMB524333:LMC524336 LVX524333:LVY524336 MFT524333:MFU524336 MPP524333:MPQ524336 MZL524333:MZM524336 NJH524333:NJI524336 NTD524333:NTE524336 OCZ524333:ODA524336 OMV524333:OMW524336 OWR524333:OWS524336 PGN524333:PGO524336 PQJ524333:PQK524336 QAF524333:QAG524336 QKB524333:QKC524336 QTX524333:QTY524336 RDT524333:RDU524336 RNP524333:RNQ524336 RXL524333:RXM524336 SHH524333:SHI524336 SRD524333:SRE524336 TAZ524333:TBA524336 TKV524333:TKW524336 TUR524333:TUS524336 UEN524333:UEO524336 UOJ524333:UOK524336 UYF524333:UYG524336 VIB524333:VIC524336 VRX524333:VRY524336 WBT524333:WBU524336 WLP524333:WLQ524336 WVL524333:WVM524336 D589869:E589872 IZ589869:JA589872 SV589869:SW589872 ACR589869:ACS589872 AMN589869:AMO589872 AWJ589869:AWK589872 BGF589869:BGG589872 BQB589869:BQC589872 BZX589869:BZY589872 CJT589869:CJU589872 CTP589869:CTQ589872 DDL589869:DDM589872 DNH589869:DNI589872 DXD589869:DXE589872 EGZ589869:EHA589872 EQV589869:EQW589872 FAR589869:FAS589872 FKN589869:FKO589872 FUJ589869:FUK589872 GEF589869:GEG589872 GOB589869:GOC589872 GXX589869:GXY589872 HHT589869:HHU589872 HRP589869:HRQ589872 IBL589869:IBM589872 ILH589869:ILI589872 IVD589869:IVE589872 JEZ589869:JFA589872 JOV589869:JOW589872 JYR589869:JYS589872 KIN589869:KIO589872 KSJ589869:KSK589872 LCF589869:LCG589872 LMB589869:LMC589872 LVX589869:LVY589872 MFT589869:MFU589872 MPP589869:MPQ589872 MZL589869:MZM589872 NJH589869:NJI589872 NTD589869:NTE589872 OCZ589869:ODA589872 OMV589869:OMW589872 OWR589869:OWS589872 PGN589869:PGO589872 PQJ589869:PQK589872 QAF589869:QAG589872 QKB589869:QKC589872 QTX589869:QTY589872 RDT589869:RDU589872 RNP589869:RNQ589872 RXL589869:RXM589872 SHH589869:SHI589872 SRD589869:SRE589872 TAZ589869:TBA589872 TKV589869:TKW589872 TUR589869:TUS589872 UEN589869:UEO589872 UOJ589869:UOK589872 UYF589869:UYG589872 VIB589869:VIC589872 VRX589869:VRY589872 WBT589869:WBU589872 WLP589869:WLQ589872 WVL589869:WVM589872 D655405:E655408 IZ655405:JA655408 SV655405:SW655408 ACR655405:ACS655408 AMN655405:AMO655408 AWJ655405:AWK655408 BGF655405:BGG655408 BQB655405:BQC655408 BZX655405:BZY655408 CJT655405:CJU655408 CTP655405:CTQ655408 DDL655405:DDM655408 DNH655405:DNI655408 DXD655405:DXE655408 EGZ655405:EHA655408 EQV655405:EQW655408 FAR655405:FAS655408 FKN655405:FKO655408 FUJ655405:FUK655408 GEF655405:GEG655408 GOB655405:GOC655408 GXX655405:GXY655408 HHT655405:HHU655408 HRP655405:HRQ655408 IBL655405:IBM655408 ILH655405:ILI655408 IVD655405:IVE655408 JEZ655405:JFA655408 JOV655405:JOW655408 JYR655405:JYS655408 KIN655405:KIO655408 KSJ655405:KSK655408 LCF655405:LCG655408 LMB655405:LMC655408 LVX655405:LVY655408 MFT655405:MFU655408 MPP655405:MPQ655408 MZL655405:MZM655408 NJH655405:NJI655408 NTD655405:NTE655408 OCZ655405:ODA655408 OMV655405:OMW655408 OWR655405:OWS655408 PGN655405:PGO655408 PQJ655405:PQK655408 QAF655405:QAG655408 QKB655405:QKC655408 QTX655405:QTY655408 RDT655405:RDU655408 RNP655405:RNQ655408 RXL655405:RXM655408 SHH655405:SHI655408 SRD655405:SRE655408 TAZ655405:TBA655408 TKV655405:TKW655408 TUR655405:TUS655408 UEN655405:UEO655408 UOJ655405:UOK655408 UYF655405:UYG655408 VIB655405:VIC655408 VRX655405:VRY655408 WBT655405:WBU655408 WLP655405:WLQ655408 WVL655405:WVM655408 D720941:E720944 IZ720941:JA720944 SV720941:SW720944 ACR720941:ACS720944 AMN720941:AMO720944 AWJ720941:AWK720944 BGF720941:BGG720944 BQB720941:BQC720944 BZX720941:BZY720944 CJT720941:CJU720944 CTP720941:CTQ720944 DDL720941:DDM720944 DNH720941:DNI720944 DXD720941:DXE720944 EGZ720941:EHA720944 EQV720941:EQW720944 FAR720941:FAS720944 FKN720941:FKO720944 FUJ720941:FUK720944 GEF720941:GEG720944 GOB720941:GOC720944 GXX720941:GXY720944 HHT720941:HHU720944 HRP720941:HRQ720944 IBL720941:IBM720944 ILH720941:ILI720944 IVD720941:IVE720944 JEZ720941:JFA720944 JOV720941:JOW720944 JYR720941:JYS720944 KIN720941:KIO720944 KSJ720941:KSK720944 LCF720941:LCG720944 LMB720941:LMC720944 LVX720941:LVY720944 MFT720941:MFU720944 MPP720941:MPQ720944 MZL720941:MZM720944 NJH720941:NJI720944 NTD720941:NTE720944 OCZ720941:ODA720944 OMV720941:OMW720944 OWR720941:OWS720944 PGN720941:PGO720944 PQJ720941:PQK720944 QAF720941:QAG720944 QKB720941:QKC720944 QTX720941:QTY720944 RDT720941:RDU720944 RNP720941:RNQ720944 RXL720941:RXM720944 SHH720941:SHI720944 SRD720941:SRE720944 TAZ720941:TBA720944 TKV720941:TKW720944 TUR720941:TUS720944 UEN720941:UEO720944 UOJ720941:UOK720944 UYF720941:UYG720944 VIB720941:VIC720944 VRX720941:VRY720944 WBT720941:WBU720944 WLP720941:WLQ720944 WVL720941:WVM720944 D786477:E786480 IZ786477:JA786480 SV786477:SW786480 ACR786477:ACS786480 AMN786477:AMO786480 AWJ786477:AWK786480 BGF786477:BGG786480 BQB786477:BQC786480 BZX786477:BZY786480 CJT786477:CJU786480 CTP786477:CTQ786480 DDL786477:DDM786480 DNH786477:DNI786480 DXD786477:DXE786480 EGZ786477:EHA786480 EQV786477:EQW786480 FAR786477:FAS786480 FKN786477:FKO786480 FUJ786477:FUK786480 GEF786477:GEG786480 GOB786477:GOC786480 GXX786477:GXY786480 HHT786477:HHU786480 HRP786477:HRQ786480 IBL786477:IBM786480 ILH786477:ILI786480 IVD786477:IVE786480 JEZ786477:JFA786480 JOV786477:JOW786480 JYR786477:JYS786480 KIN786477:KIO786480 KSJ786477:KSK786480 LCF786477:LCG786480 LMB786477:LMC786480 LVX786477:LVY786480 MFT786477:MFU786480 MPP786477:MPQ786480 MZL786477:MZM786480 NJH786477:NJI786480 NTD786477:NTE786480 OCZ786477:ODA786480 OMV786477:OMW786480 OWR786477:OWS786480 PGN786477:PGO786480 PQJ786477:PQK786480 QAF786477:QAG786480 QKB786477:QKC786480 QTX786477:QTY786480 RDT786477:RDU786480 RNP786477:RNQ786480 RXL786477:RXM786480 SHH786477:SHI786480 SRD786477:SRE786480 TAZ786477:TBA786480 TKV786477:TKW786480 TUR786477:TUS786480 UEN786477:UEO786480 UOJ786477:UOK786480 UYF786477:UYG786480 VIB786477:VIC786480 VRX786477:VRY786480 WBT786477:WBU786480 WLP786477:WLQ786480 WVL786477:WVM786480 D852013:E852016 IZ852013:JA852016 SV852013:SW852016 ACR852013:ACS852016 AMN852013:AMO852016 AWJ852013:AWK852016 BGF852013:BGG852016 BQB852013:BQC852016 BZX852013:BZY852016 CJT852013:CJU852016 CTP852013:CTQ852016 DDL852013:DDM852016 DNH852013:DNI852016 DXD852013:DXE852016 EGZ852013:EHA852016 EQV852013:EQW852016 FAR852013:FAS852016 FKN852013:FKO852016 FUJ852013:FUK852016 GEF852013:GEG852016 GOB852013:GOC852016 GXX852013:GXY852016 HHT852013:HHU852016 HRP852013:HRQ852016 IBL852013:IBM852016 ILH852013:ILI852016 IVD852013:IVE852016 JEZ852013:JFA852016 JOV852013:JOW852016 JYR852013:JYS852016 KIN852013:KIO852016 KSJ852013:KSK852016 LCF852013:LCG852016 LMB852013:LMC852016 LVX852013:LVY852016 MFT852013:MFU852016 MPP852013:MPQ852016 MZL852013:MZM852016 NJH852013:NJI852016 NTD852013:NTE852016 OCZ852013:ODA852016 OMV852013:OMW852016 OWR852013:OWS852016 PGN852013:PGO852016 PQJ852013:PQK852016 QAF852013:QAG852016 QKB852013:QKC852016 QTX852013:QTY852016 RDT852013:RDU852016 RNP852013:RNQ852016 RXL852013:RXM852016 SHH852013:SHI852016 SRD852013:SRE852016 TAZ852013:TBA852016 TKV852013:TKW852016 TUR852013:TUS852016 UEN852013:UEO852016 UOJ852013:UOK852016 UYF852013:UYG852016 VIB852013:VIC852016 VRX852013:VRY852016 WBT852013:WBU852016 WLP852013:WLQ852016 WVL852013:WVM852016 D917549:E917552 IZ917549:JA917552 SV917549:SW917552 ACR917549:ACS917552 AMN917549:AMO917552 AWJ917549:AWK917552 BGF917549:BGG917552 BQB917549:BQC917552 BZX917549:BZY917552 CJT917549:CJU917552 CTP917549:CTQ917552 DDL917549:DDM917552 DNH917549:DNI917552 DXD917549:DXE917552 EGZ917549:EHA917552 EQV917549:EQW917552 FAR917549:FAS917552 FKN917549:FKO917552 FUJ917549:FUK917552 GEF917549:GEG917552 GOB917549:GOC917552 GXX917549:GXY917552 HHT917549:HHU917552 HRP917549:HRQ917552 IBL917549:IBM917552 ILH917549:ILI917552 IVD917549:IVE917552 JEZ917549:JFA917552 JOV917549:JOW917552 JYR917549:JYS917552 KIN917549:KIO917552 KSJ917549:KSK917552 LCF917549:LCG917552 LMB917549:LMC917552 LVX917549:LVY917552 MFT917549:MFU917552 MPP917549:MPQ917552 MZL917549:MZM917552 NJH917549:NJI917552 NTD917549:NTE917552 OCZ917549:ODA917552 OMV917549:OMW917552 OWR917549:OWS917552 PGN917549:PGO917552 PQJ917549:PQK917552 QAF917549:QAG917552 QKB917549:QKC917552 QTX917549:QTY917552 RDT917549:RDU917552 RNP917549:RNQ917552 RXL917549:RXM917552 SHH917549:SHI917552 SRD917549:SRE917552 TAZ917549:TBA917552 TKV917549:TKW917552 TUR917549:TUS917552 UEN917549:UEO917552 UOJ917549:UOK917552 UYF917549:UYG917552 VIB917549:VIC917552 VRX917549:VRY917552 WBT917549:WBU917552 WLP917549:WLQ917552 WVL917549:WVM917552 D983085:E983088 IZ983085:JA983088 SV983085:SW983088 ACR983085:ACS983088 AMN983085:AMO983088 AWJ983085:AWK983088 BGF983085:BGG983088 BQB983085:BQC983088 BZX983085:BZY983088 CJT983085:CJU983088 CTP983085:CTQ983088 DDL983085:DDM983088 DNH983085:DNI983088 DXD983085:DXE983088 EGZ983085:EHA983088 EQV983085:EQW983088 FAR983085:FAS983088 FKN983085:FKO983088 FUJ983085:FUK983088 GEF983085:GEG983088 GOB983085:GOC983088 GXX983085:GXY983088 HHT983085:HHU983088 HRP983085:HRQ983088 IBL983085:IBM983088 ILH983085:ILI983088 IVD983085:IVE983088 JEZ983085:JFA983088 JOV983085:JOW983088 JYR983085:JYS983088 KIN983085:KIO983088 KSJ983085:KSK983088 LCF983085:LCG983088 LMB983085:LMC983088 LVX983085:LVY983088 MFT983085:MFU983088 MPP983085:MPQ983088 MZL983085:MZM983088 NJH983085:NJI983088 NTD983085:NTE983088 OCZ983085:ODA983088 OMV983085:OMW983088 OWR983085:OWS983088 PGN983085:PGO983088 PQJ983085:PQK983088 QAF983085:QAG983088 QKB983085:QKC983088 QTX983085:QTY983088 RDT983085:RDU983088 RNP983085:RNQ983088 RXL983085:RXM983088 SHH983085:SHI983088 SRD983085:SRE983088 TAZ983085:TBA983088 TKV983085:TKW983088 TUR983085:TUS983088 UEN983085:UEO983088 UOJ983085:UOK983088 UYF983085:UYG983088 VIB983085:VIC983088 VRX983085:VRY983088 WBT983085:WBU983088 WLP983085:WLQ983088 WVL983085:WVM983088" xr:uid="{2F5ABA1B-E4C6-4C46-8681-595C65B219CB}">
      <formula1>$D$68:$D$402</formula1>
    </dataValidation>
  </dataValidations>
  <pageMargins left="0.7" right="0.7" top="0.75" bottom="0.75" header="0.3" footer="0.3"/>
  <pageSetup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998C-8D1E-425F-9A3F-9832247255FC}">
  <dimension ref="A1:R176"/>
  <sheetViews>
    <sheetView view="pageBreakPreview" zoomScaleNormal="100" zoomScaleSheetLayoutView="100" workbookViewId="0">
      <pane ySplit="7" topLeftCell="A85" activePane="bottomLeft" state="frozen"/>
      <selection activeCell="B53" sqref="B56:K64"/>
      <selection pane="bottomLeft" activeCell="B53" sqref="B56:K64"/>
    </sheetView>
  </sheetViews>
  <sheetFormatPr defaultRowHeight="12.75" x14ac:dyDescent="0.2"/>
  <cols>
    <col min="1" max="1" width="32.7109375" style="18" customWidth="1"/>
    <col min="2" max="3" width="10.7109375" style="18" customWidth="1"/>
    <col min="4" max="4" width="10.7109375" style="18" hidden="1" customWidth="1"/>
    <col min="5" max="6" width="9.28515625" style="18" hidden="1" customWidth="1"/>
    <col min="7" max="7" width="14.28515625" style="18" hidden="1" customWidth="1"/>
    <col min="8" max="8" width="12.28515625" style="18" hidden="1" customWidth="1"/>
    <col min="9" max="11" width="16.42578125" style="18" customWidth="1"/>
    <col min="12" max="12" width="16.42578125" style="2" customWidth="1"/>
    <col min="13" max="13" width="17.28515625" style="18" customWidth="1"/>
    <col min="14" max="14" width="15.140625" style="18" customWidth="1"/>
    <col min="15" max="15" width="14.85546875" style="18" customWidth="1"/>
    <col min="16" max="254" width="9.140625" style="18"/>
    <col min="255" max="255" width="27.42578125" style="18" customWidth="1"/>
    <col min="256" max="257" width="10.7109375" style="18" customWidth="1"/>
    <col min="258" max="261" width="0" style="18" hidden="1" customWidth="1"/>
    <col min="262" max="264" width="16.42578125" style="18" customWidth="1"/>
    <col min="265" max="266" width="9" style="18" customWidth="1"/>
    <col min="267" max="510" width="9.140625" style="18"/>
    <col min="511" max="511" width="27.42578125" style="18" customWidth="1"/>
    <col min="512" max="513" width="10.7109375" style="18" customWidth="1"/>
    <col min="514" max="517" width="0" style="18" hidden="1" customWidth="1"/>
    <col min="518" max="520" width="16.42578125" style="18" customWidth="1"/>
    <col min="521" max="522" width="9" style="18" customWidth="1"/>
    <col min="523" max="766" width="9.140625" style="18"/>
    <col min="767" max="767" width="27.42578125" style="18" customWidth="1"/>
    <col min="768" max="769" width="10.7109375" style="18" customWidth="1"/>
    <col min="770" max="773" width="0" style="18" hidden="1" customWidth="1"/>
    <col min="774" max="776" width="16.42578125" style="18" customWidth="1"/>
    <col min="777" max="778" width="9" style="18" customWidth="1"/>
    <col min="779" max="1022" width="9.140625" style="18"/>
    <col min="1023" max="1023" width="27.42578125" style="18" customWidth="1"/>
    <col min="1024" max="1025" width="10.7109375" style="18" customWidth="1"/>
    <col min="1026" max="1029" width="0" style="18" hidden="1" customWidth="1"/>
    <col min="1030" max="1032" width="16.42578125" style="18" customWidth="1"/>
    <col min="1033" max="1034" width="9" style="18" customWidth="1"/>
    <col min="1035" max="1278" width="9.140625" style="18"/>
    <col min="1279" max="1279" width="27.42578125" style="18" customWidth="1"/>
    <col min="1280" max="1281" width="10.7109375" style="18" customWidth="1"/>
    <col min="1282" max="1285" width="0" style="18" hidden="1" customWidth="1"/>
    <col min="1286" max="1288" width="16.42578125" style="18" customWidth="1"/>
    <col min="1289" max="1290" width="9" style="18" customWidth="1"/>
    <col min="1291" max="1534" width="9.140625" style="18"/>
    <col min="1535" max="1535" width="27.42578125" style="18" customWidth="1"/>
    <col min="1536" max="1537" width="10.7109375" style="18" customWidth="1"/>
    <col min="1538" max="1541" width="0" style="18" hidden="1" customWidth="1"/>
    <col min="1542" max="1544" width="16.42578125" style="18" customWidth="1"/>
    <col min="1545" max="1546" width="9" style="18" customWidth="1"/>
    <col min="1547" max="1790" width="9.140625" style="18"/>
    <col min="1791" max="1791" width="27.42578125" style="18" customWidth="1"/>
    <col min="1792" max="1793" width="10.7109375" style="18" customWidth="1"/>
    <col min="1794" max="1797" width="0" style="18" hidden="1" customWidth="1"/>
    <col min="1798" max="1800" width="16.42578125" style="18" customWidth="1"/>
    <col min="1801" max="1802" width="9" style="18" customWidth="1"/>
    <col min="1803" max="2046" width="9.140625" style="18"/>
    <col min="2047" max="2047" width="27.42578125" style="18" customWidth="1"/>
    <col min="2048" max="2049" width="10.7109375" style="18" customWidth="1"/>
    <col min="2050" max="2053" width="0" style="18" hidden="1" customWidth="1"/>
    <col min="2054" max="2056" width="16.42578125" style="18" customWidth="1"/>
    <col min="2057" max="2058" width="9" style="18" customWidth="1"/>
    <col min="2059" max="2302" width="9.140625" style="18"/>
    <col min="2303" max="2303" width="27.42578125" style="18" customWidth="1"/>
    <col min="2304" max="2305" width="10.7109375" style="18" customWidth="1"/>
    <col min="2306" max="2309" width="0" style="18" hidden="1" customWidth="1"/>
    <col min="2310" max="2312" width="16.42578125" style="18" customWidth="1"/>
    <col min="2313" max="2314" width="9" style="18" customWidth="1"/>
    <col min="2315" max="2558" width="9.140625" style="18"/>
    <col min="2559" max="2559" width="27.42578125" style="18" customWidth="1"/>
    <col min="2560" max="2561" width="10.7109375" style="18" customWidth="1"/>
    <col min="2562" max="2565" width="0" style="18" hidden="1" customWidth="1"/>
    <col min="2566" max="2568" width="16.42578125" style="18" customWidth="1"/>
    <col min="2569" max="2570" width="9" style="18" customWidth="1"/>
    <col min="2571" max="2814" width="9.140625" style="18"/>
    <col min="2815" max="2815" width="27.42578125" style="18" customWidth="1"/>
    <col min="2816" max="2817" width="10.7109375" style="18" customWidth="1"/>
    <col min="2818" max="2821" width="0" style="18" hidden="1" customWidth="1"/>
    <col min="2822" max="2824" width="16.42578125" style="18" customWidth="1"/>
    <col min="2825" max="2826" width="9" style="18" customWidth="1"/>
    <col min="2827" max="3070" width="9.140625" style="18"/>
    <col min="3071" max="3071" width="27.42578125" style="18" customWidth="1"/>
    <col min="3072" max="3073" width="10.7109375" style="18" customWidth="1"/>
    <col min="3074" max="3077" width="0" style="18" hidden="1" customWidth="1"/>
    <col min="3078" max="3080" width="16.42578125" style="18" customWidth="1"/>
    <col min="3081" max="3082" width="9" style="18" customWidth="1"/>
    <col min="3083" max="3326" width="9.140625" style="18"/>
    <col min="3327" max="3327" width="27.42578125" style="18" customWidth="1"/>
    <col min="3328" max="3329" width="10.7109375" style="18" customWidth="1"/>
    <col min="3330" max="3333" width="0" style="18" hidden="1" customWidth="1"/>
    <col min="3334" max="3336" width="16.42578125" style="18" customWidth="1"/>
    <col min="3337" max="3338" width="9" style="18" customWidth="1"/>
    <col min="3339" max="3582" width="9.140625" style="18"/>
    <col min="3583" max="3583" width="27.42578125" style="18" customWidth="1"/>
    <col min="3584" max="3585" width="10.7109375" style="18" customWidth="1"/>
    <col min="3586" max="3589" width="0" style="18" hidden="1" customWidth="1"/>
    <col min="3590" max="3592" width="16.42578125" style="18" customWidth="1"/>
    <col min="3593" max="3594" width="9" style="18" customWidth="1"/>
    <col min="3595" max="3838" width="9.140625" style="18"/>
    <col min="3839" max="3839" width="27.42578125" style="18" customWidth="1"/>
    <col min="3840" max="3841" width="10.7109375" style="18" customWidth="1"/>
    <col min="3842" max="3845" width="0" style="18" hidden="1" customWidth="1"/>
    <col min="3846" max="3848" width="16.42578125" style="18" customWidth="1"/>
    <col min="3849" max="3850" width="9" style="18" customWidth="1"/>
    <col min="3851" max="4094" width="9.140625" style="18"/>
    <col min="4095" max="4095" width="27.42578125" style="18" customWidth="1"/>
    <col min="4096" max="4097" width="10.7109375" style="18" customWidth="1"/>
    <col min="4098" max="4101" width="0" style="18" hidden="1" customWidth="1"/>
    <col min="4102" max="4104" width="16.42578125" style="18" customWidth="1"/>
    <col min="4105" max="4106" width="9" style="18" customWidth="1"/>
    <col min="4107" max="4350" width="9.140625" style="18"/>
    <col min="4351" max="4351" width="27.42578125" style="18" customWidth="1"/>
    <col min="4352" max="4353" width="10.7109375" style="18" customWidth="1"/>
    <col min="4354" max="4357" width="0" style="18" hidden="1" customWidth="1"/>
    <col min="4358" max="4360" width="16.42578125" style="18" customWidth="1"/>
    <col min="4361" max="4362" width="9" style="18" customWidth="1"/>
    <col min="4363" max="4606" width="9.140625" style="18"/>
    <col min="4607" max="4607" width="27.42578125" style="18" customWidth="1"/>
    <col min="4608" max="4609" width="10.7109375" style="18" customWidth="1"/>
    <col min="4610" max="4613" width="0" style="18" hidden="1" customWidth="1"/>
    <col min="4614" max="4616" width="16.42578125" style="18" customWidth="1"/>
    <col min="4617" max="4618" width="9" style="18" customWidth="1"/>
    <col min="4619" max="4862" width="9.140625" style="18"/>
    <col min="4863" max="4863" width="27.42578125" style="18" customWidth="1"/>
    <col min="4864" max="4865" width="10.7109375" style="18" customWidth="1"/>
    <col min="4866" max="4869" width="0" style="18" hidden="1" customWidth="1"/>
    <col min="4870" max="4872" width="16.42578125" style="18" customWidth="1"/>
    <col min="4873" max="4874" width="9" style="18" customWidth="1"/>
    <col min="4875" max="5118" width="9.140625" style="18"/>
    <col min="5119" max="5119" width="27.42578125" style="18" customWidth="1"/>
    <col min="5120" max="5121" width="10.7109375" style="18" customWidth="1"/>
    <col min="5122" max="5125" width="0" style="18" hidden="1" customWidth="1"/>
    <col min="5126" max="5128" width="16.42578125" style="18" customWidth="1"/>
    <col min="5129" max="5130" width="9" style="18" customWidth="1"/>
    <col min="5131" max="5374" width="9.140625" style="18"/>
    <col min="5375" max="5375" width="27.42578125" style="18" customWidth="1"/>
    <col min="5376" max="5377" width="10.7109375" style="18" customWidth="1"/>
    <col min="5378" max="5381" width="0" style="18" hidden="1" customWidth="1"/>
    <col min="5382" max="5384" width="16.42578125" style="18" customWidth="1"/>
    <col min="5385" max="5386" width="9" style="18" customWidth="1"/>
    <col min="5387" max="5630" width="9.140625" style="18"/>
    <col min="5631" max="5631" width="27.42578125" style="18" customWidth="1"/>
    <col min="5632" max="5633" width="10.7109375" style="18" customWidth="1"/>
    <col min="5634" max="5637" width="0" style="18" hidden="1" customWidth="1"/>
    <col min="5638" max="5640" width="16.42578125" style="18" customWidth="1"/>
    <col min="5641" max="5642" width="9" style="18" customWidth="1"/>
    <col min="5643" max="5886" width="9.140625" style="18"/>
    <col min="5887" max="5887" width="27.42578125" style="18" customWidth="1"/>
    <col min="5888" max="5889" width="10.7109375" style="18" customWidth="1"/>
    <col min="5890" max="5893" width="0" style="18" hidden="1" customWidth="1"/>
    <col min="5894" max="5896" width="16.42578125" style="18" customWidth="1"/>
    <col min="5897" max="5898" width="9" style="18" customWidth="1"/>
    <col min="5899" max="6142" width="9.140625" style="18"/>
    <col min="6143" max="6143" width="27.42578125" style="18" customWidth="1"/>
    <col min="6144" max="6145" width="10.7109375" style="18" customWidth="1"/>
    <col min="6146" max="6149" width="0" style="18" hidden="1" customWidth="1"/>
    <col min="6150" max="6152" width="16.42578125" style="18" customWidth="1"/>
    <col min="6153" max="6154" width="9" style="18" customWidth="1"/>
    <col min="6155" max="6398" width="9.140625" style="18"/>
    <col min="6399" max="6399" width="27.42578125" style="18" customWidth="1"/>
    <col min="6400" max="6401" width="10.7109375" style="18" customWidth="1"/>
    <col min="6402" max="6405" width="0" style="18" hidden="1" customWidth="1"/>
    <col min="6406" max="6408" width="16.42578125" style="18" customWidth="1"/>
    <col min="6409" max="6410" width="9" style="18" customWidth="1"/>
    <col min="6411" max="6654" width="9.140625" style="18"/>
    <col min="6655" max="6655" width="27.42578125" style="18" customWidth="1"/>
    <col min="6656" max="6657" width="10.7109375" style="18" customWidth="1"/>
    <col min="6658" max="6661" width="0" style="18" hidden="1" customWidth="1"/>
    <col min="6662" max="6664" width="16.42578125" style="18" customWidth="1"/>
    <col min="6665" max="6666" width="9" style="18" customWidth="1"/>
    <col min="6667" max="6910" width="9.140625" style="18"/>
    <col min="6911" max="6911" width="27.42578125" style="18" customWidth="1"/>
    <col min="6912" max="6913" width="10.7109375" style="18" customWidth="1"/>
    <col min="6914" max="6917" width="0" style="18" hidden="1" customWidth="1"/>
    <col min="6918" max="6920" width="16.42578125" style="18" customWidth="1"/>
    <col min="6921" max="6922" width="9" style="18" customWidth="1"/>
    <col min="6923" max="7166" width="9.140625" style="18"/>
    <col min="7167" max="7167" width="27.42578125" style="18" customWidth="1"/>
    <col min="7168" max="7169" width="10.7109375" style="18" customWidth="1"/>
    <col min="7170" max="7173" width="0" style="18" hidden="1" customWidth="1"/>
    <col min="7174" max="7176" width="16.42578125" style="18" customWidth="1"/>
    <col min="7177" max="7178" width="9" style="18" customWidth="1"/>
    <col min="7179" max="7422" width="9.140625" style="18"/>
    <col min="7423" max="7423" width="27.42578125" style="18" customWidth="1"/>
    <col min="7424" max="7425" width="10.7109375" style="18" customWidth="1"/>
    <col min="7426" max="7429" width="0" style="18" hidden="1" customWidth="1"/>
    <col min="7430" max="7432" width="16.42578125" style="18" customWidth="1"/>
    <col min="7433" max="7434" width="9" style="18" customWidth="1"/>
    <col min="7435" max="7678" width="9.140625" style="18"/>
    <col min="7679" max="7679" width="27.42578125" style="18" customWidth="1"/>
    <col min="7680" max="7681" width="10.7109375" style="18" customWidth="1"/>
    <col min="7682" max="7685" width="0" style="18" hidden="1" customWidth="1"/>
    <col min="7686" max="7688" width="16.42578125" style="18" customWidth="1"/>
    <col min="7689" max="7690" width="9" style="18" customWidth="1"/>
    <col min="7691" max="7934" width="9.140625" style="18"/>
    <col min="7935" max="7935" width="27.42578125" style="18" customWidth="1"/>
    <col min="7936" max="7937" width="10.7109375" style="18" customWidth="1"/>
    <col min="7938" max="7941" width="0" style="18" hidden="1" customWidth="1"/>
    <col min="7942" max="7944" width="16.42578125" style="18" customWidth="1"/>
    <col min="7945" max="7946" width="9" style="18" customWidth="1"/>
    <col min="7947" max="8190" width="9.140625" style="18"/>
    <col min="8191" max="8191" width="27.42578125" style="18" customWidth="1"/>
    <col min="8192" max="8193" width="10.7109375" style="18" customWidth="1"/>
    <col min="8194" max="8197" width="0" style="18" hidden="1" customWidth="1"/>
    <col min="8198" max="8200" width="16.42578125" style="18" customWidth="1"/>
    <col min="8201" max="8202" width="9" style="18" customWidth="1"/>
    <col min="8203" max="8446" width="9.140625" style="18"/>
    <col min="8447" max="8447" width="27.42578125" style="18" customWidth="1"/>
    <col min="8448" max="8449" width="10.7109375" style="18" customWidth="1"/>
    <col min="8450" max="8453" width="0" style="18" hidden="1" customWidth="1"/>
    <col min="8454" max="8456" width="16.42578125" style="18" customWidth="1"/>
    <col min="8457" max="8458" width="9" style="18" customWidth="1"/>
    <col min="8459" max="8702" width="9.140625" style="18"/>
    <col min="8703" max="8703" width="27.42578125" style="18" customWidth="1"/>
    <col min="8704" max="8705" width="10.7109375" style="18" customWidth="1"/>
    <col min="8706" max="8709" width="0" style="18" hidden="1" customWidth="1"/>
    <col min="8710" max="8712" width="16.42578125" style="18" customWidth="1"/>
    <col min="8713" max="8714" width="9" style="18" customWidth="1"/>
    <col min="8715" max="8958" width="9.140625" style="18"/>
    <col min="8959" max="8959" width="27.42578125" style="18" customWidth="1"/>
    <col min="8960" max="8961" width="10.7109375" style="18" customWidth="1"/>
    <col min="8962" max="8965" width="0" style="18" hidden="1" customWidth="1"/>
    <col min="8966" max="8968" width="16.42578125" style="18" customWidth="1"/>
    <col min="8969" max="8970" width="9" style="18" customWidth="1"/>
    <col min="8971" max="9214" width="9.140625" style="18"/>
    <col min="9215" max="9215" width="27.42578125" style="18" customWidth="1"/>
    <col min="9216" max="9217" width="10.7109375" style="18" customWidth="1"/>
    <col min="9218" max="9221" width="0" style="18" hidden="1" customWidth="1"/>
    <col min="9222" max="9224" width="16.42578125" style="18" customWidth="1"/>
    <col min="9225" max="9226" width="9" style="18" customWidth="1"/>
    <col min="9227" max="9470" width="9.140625" style="18"/>
    <col min="9471" max="9471" width="27.42578125" style="18" customWidth="1"/>
    <col min="9472" max="9473" width="10.7109375" style="18" customWidth="1"/>
    <col min="9474" max="9477" width="0" style="18" hidden="1" customWidth="1"/>
    <col min="9478" max="9480" width="16.42578125" style="18" customWidth="1"/>
    <col min="9481" max="9482" width="9" style="18" customWidth="1"/>
    <col min="9483" max="9726" width="9.140625" style="18"/>
    <col min="9727" max="9727" width="27.42578125" style="18" customWidth="1"/>
    <col min="9728" max="9729" width="10.7109375" style="18" customWidth="1"/>
    <col min="9730" max="9733" width="0" style="18" hidden="1" customWidth="1"/>
    <col min="9734" max="9736" width="16.42578125" style="18" customWidth="1"/>
    <col min="9737" max="9738" width="9" style="18" customWidth="1"/>
    <col min="9739" max="9982" width="9.140625" style="18"/>
    <col min="9983" max="9983" width="27.42578125" style="18" customWidth="1"/>
    <col min="9984" max="9985" width="10.7109375" style="18" customWidth="1"/>
    <col min="9986" max="9989" width="0" style="18" hidden="1" customWidth="1"/>
    <col min="9990" max="9992" width="16.42578125" style="18" customWidth="1"/>
    <col min="9993" max="9994" width="9" style="18" customWidth="1"/>
    <col min="9995" max="10238" width="9.140625" style="18"/>
    <col min="10239" max="10239" width="27.42578125" style="18" customWidth="1"/>
    <col min="10240" max="10241" width="10.7109375" style="18" customWidth="1"/>
    <col min="10242" max="10245" width="0" style="18" hidden="1" customWidth="1"/>
    <col min="10246" max="10248" width="16.42578125" style="18" customWidth="1"/>
    <col min="10249" max="10250" width="9" style="18" customWidth="1"/>
    <col min="10251" max="10494" width="9.140625" style="18"/>
    <col min="10495" max="10495" width="27.42578125" style="18" customWidth="1"/>
    <col min="10496" max="10497" width="10.7109375" style="18" customWidth="1"/>
    <col min="10498" max="10501" width="0" style="18" hidden="1" customWidth="1"/>
    <col min="10502" max="10504" width="16.42578125" style="18" customWidth="1"/>
    <col min="10505" max="10506" width="9" style="18" customWidth="1"/>
    <col min="10507" max="10750" width="9.140625" style="18"/>
    <col min="10751" max="10751" width="27.42578125" style="18" customWidth="1"/>
    <col min="10752" max="10753" width="10.7109375" style="18" customWidth="1"/>
    <col min="10754" max="10757" width="0" style="18" hidden="1" customWidth="1"/>
    <col min="10758" max="10760" width="16.42578125" style="18" customWidth="1"/>
    <col min="10761" max="10762" width="9" style="18" customWidth="1"/>
    <col min="10763" max="11006" width="9.140625" style="18"/>
    <col min="11007" max="11007" width="27.42578125" style="18" customWidth="1"/>
    <col min="11008" max="11009" width="10.7109375" style="18" customWidth="1"/>
    <col min="11010" max="11013" width="0" style="18" hidden="1" customWidth="1"/>
    <col min="11014" max="11016" width="16.42578125" style="18" customWidth="1"/>
    <col min="11017" max="11018" width="9" style="18" customWidth="1"/>
    <col min="11019" max="11262" width="9.140625" style="18"/>
    <col min="11263" max="11263" width="27.42578125" style="18" customWidth="1"/>
    <col min="11264" max="11265" width="10.7109375" style="18" customWidth="1"/>
    <col min="11266" max="11269" width="0" style="18" hidden="1" customWidth="1"/>
    <col min="11270" max="11272" width="16.42578125" style="18" customWidth="1"/>
    <col min="11273" max="11274" width="9" style="18" customWidth="1"/>
    <col min="11275" max="11518" width="9.140625" style="18"/>
    <col min="11519" max="11519" width="27.42578125" style="18" customWidth="1"/>
    <col min="11520" max="11521" width="10.7109375" style="18" customWidth="1"/>
    <col min="11522" max="11525" width="0" style="18" hidden="1" customWidth="1"/>
    <col min="11526" max="11528" width="16.42578125" style="18" customWidth="1"/>
    <col min="11529" max="11530" width="9" style="18" customWidth="1"/>
    <col min="11531" max="11774" width="9.140625" style="18"/>
    <col min="11775" max="11775" width="27.42578125" style="18" customWidth="1"/>
    <col min="11776" max="11777" width="10.7109375" style="18" customWidth="1"/>
    <col min="11778" max="11781" width="0" style="18" hidden="1" customWidth="1"/>
    <col min="11782" max="11784" width="16.42578125" style="18" customWidth="1"/>
    <col min="11785" max="11786" width="9" style="18" customWidth="1"/>
    <col min="11787" max="12030" width="9.140625" style="18"/>
    <col min="12031" max="12031" width="27.42578125" style="18" customWidth="1"/>
    <col min="12032" max="12033" width="10.7109375" style="18" customWidth="1"/>
    <col min="12034" max="12037" width="0" style="18" hidden="1" customWidth="1"/>
    <col min="12038" max="12040" width="16.42578125" style="18" customWidth="1"/>
    <col min="12041" max="12042" width="9" style="18" customWidth="1"/>
    <col min="12043" max="12286" width="9.140625" style="18"/>
    <col min="12287" max="12287" width="27.42578125" style="18" customWidth="1"/>
    <col min="12288" max="12289" width="10.7109375" style="18" customWidth="1"/>
    <col min="12290" max="12293" width="0" style="18" hidden="1" customWidth="1"/>
    <col min="12294" max="12296" width="16.42578125" style="18" customWidth="1"/>
    <col min="12297" max="12298" width="9" style="18" customWidth="1"/>
    <col min="12299" max="12542" width="9.140625" style="18"/>
    <col min="12543" max="12543" width="27.42578125" style="18" customWidth="1"/>
    <col min="12544" max="12545" width="10.7109375" style="18" customWidth="1"/>
    <col min="12546" max="12549" width="0" style="18" hidden="1" customWidth="1"/>
    <col min="12550" max="12552" width="16.42578125" style="18" customWidth="1"/>
    <col min="12553" max="12554" width="9" style="18" customWidth="1"/>
    <col min="12555" max="12798" width="9.140625" style="18"/>
    <col min="12799" max="12799" width="27.42578125" style="18" customWidth="1"/>
    <col min="12800" max="12801" width="10.7109375" style="18" customWidth="1"/>
    <col min="12802" max="12805" width="0" style="18" hidden="1" customWidth="1"/>
    <col min="12806" max="12808" width="16.42578125" style="18" customWidth="1"/>
    <col min="12809" max="12810" width="9" style="18" customWidth="1"/>
    <col min="12811" max="13054" width="9.140625" style="18"/>
    <col min="13055" max="13055" width="27.42578125" style="18" customWidth="1"/>
    <col min="13056" max="13057" width="10.7109375" style="18" customWidth="1"/>
    <col min="13058" max="13061" width="0" style="18" hidden="1" customWidth="1"/>
    <col min="13062" max="13064" width="16.42578125" style="18" customWidth="1"/>
    <col min="13065" max="13066" width="9" style="18" customWidth="1"/>
    <col min="13067" max="13310" width="9.140625" style="18"/>
    <col min="13311" max="13311" width="27.42578125" style="18" customWidth="1"/>
    <col min="13312" max="13313" width="10.7109375" style="18" customWidth="1"/>
    <col min="13314" max="13317" width="0" style="18" hidden="1" customWidth="1"/>
    <col min="13318" max="13320" width="16.42578125" style="18" customWidth="1"/>
    <col min="13321" max="13322" width="9" style="18" customWidth="1"/>
    <col min="13323" max="13566" width="9.140625" style="18"/>
    <col min="13567" max="13567" width="27.42578125" style="18" customWidth="1"/>
    <col min="13568" max="13569" width="10.7109375" style="18" customWidth="1"/>
    <col min="13570" max="13573" width="0" style="18" hidden="1" customWidth="1"/>
    <col min="13574" max="13576" width="16.42578125" style="18" customWidth="1"/>
    <col min="13577" max="13578" width="9" style="18" customWidth="1"/>
    <col min="13579" max="13822" width="9.140625" style="18"/>
    <col min="13823" max="13823" width="27.42578125" style="18" customWidth="1"/>
    <col min="13824" max="13825" width="10.7109375" style="18" customWidth="1"/>
    <col min="13826" max="13829" width="0" style="18" hidden="1" customWidth="1"/>
    <col min="13830" max="13832" width="16.42578125" style="18" customWidth="1"/>
    <col min="13833" max="13834" width="9" style="18" customWidth="1"/>
    <col min="13835" max="14078" width="9.140625" style="18"/>
    <col min="14079" max="14079" width="27.42578125" style="18" customWidth="1"/>
    <col min="14080" max="14081" width="10.7109375" style="18" customWidth="1"/>
    <col min="14082" max="14085" width="0" style="18" hidden="1" customWidth="1"/>
    <col min="14086" max="14088" width="16.42578125" style="18" customWidth="1"/>
    <col min="14089" max="14090" width="9" style="18" customWidth="1"/>
    <col min="14091" max="14334" width="9.140625" style="18"/>
    <col min="14335" max="14335" width="27.42578125" style="18" customWidth="1"/>
    <col min="14336" max="14337" width="10.7109375" style="18" customWidth="1"/>
    <col min="14338" max="14341" width="0" style="18" hidden="1" customWidth="1"/>
    <col min="14342" max="14344" width="16.42578125" style="18" customWidth="1"/>
    <col min="14345" max="14346" width="9" style="18" customWidth="1"/>
    <col min="14347" max="14590" width="9.140625" style="18"/>
    <col min="14591" max="14591" width="27.42578125" style="18" customWidth="1"/>
    <col min="14592" max="14593" width="10.7109375" style="18" customWidth="1"/>
    <col min="14594" max="14597" width="0" style="18" hidden="1" customWidth="1"/>
    <col min="14598" max="14600" width="16.42578125" style="18" customWidth="1"/>
    <col min="14601" max="14602" width="9" style="18" customWidth="1"/>
    <col min="14603" max="14846" width="9.140625" style="18"/>
    <col min="14847" max="14847" width="27.42578125" style="18" customWidth="1"/>
    <col min="14848" max="14849" width="10.7109375" style="18" customWidth="1"/>
    <col min="14850" max="14853" width="0" style="18" hidden="1" customWidth="1"/>
    <col min="14854" max="14856" width="16.42578125" style="18" customWidth="1"/>
    <col min="14857" max="14858" width="9" style="18" customWidth="1"/>
    <col min="14859" max="15102" width="9.140625" style="18"/>
    <col min="15103" max="15103" width="27.42578125" style="18" customWidth="1"/>
    <col min="15104" max="15105" width="10.7109375" style="18" customWidth="1"/>
    <col min="15106" max="15109" width="0" style="18" hidden="1" customWidth="1"/>
    <col min="15110" max="15112" width="16.42578125" style="18" customWidth="1"/>
    <col min="15113" max="15114" width="9" style="18" customWidth="1"/>
    <col min="15115" max="15358" width="9.140625" style="18"/>
    <col min="15359" max="15359" width="27.42578125" style="18" customWidth="1"/>
    <col min="15360" max="15361" width="10.7109375" style="18" customWidth="1"/>
    <col min="15362" max="15365" width="0" style="18" hidden="1" customWidth="1"/>
    <col min="15366" max="15368" width="16.42578125" style="18" customWidth="1"/>
    <col min="15369" max="15370" width="9" style="18" customWidth="1"/>
    <col min="15371" max="15614" width="9.140625" style="18"/>
    <col min="15615" max="15615" width="27.42578125" style="18" customWidth="1"/>
    <col min="15616" max="15617" width="10.7109375" style="18" customWidth="1"/>
    <col min="15618" max="15621" width="0" style="18" hidden="1" customWidth="1"/>
    <col min="15622" max="15624" width="16.42578125" style="18" customWidth="1"/>
    <col min="15625" max="15626" width="9" style="18" customWidth="1"/>
    <col min="15627" max="15870" width="9.140625" style="18"/>
    <col min="15871" max="15871" width="27.42578125" style="18" customWidth="1"/>
    <col min="15872" max="15873" width="10.7109375" style="18" customWidth="1"/>
    <col min="15874" max="15877" width="0" style="18" hidden="1" customWidth="1"/>
    <col min="15878" max="15880" width="16.42578125" style="18" customWidth="1"/>
    <col min="15881" max="15882" width="9" style="18" customWidth="1"/>
    <col min="15883" max="16126" width="9.140625" style="18"/>
    <col min="16127" max="16127" width="27.42578125" style="18" customWidth="1"/>
    <col min="16128" max="16129" width="10.7109375" style="18" customWidth="1"/>
    <col min="16130" max="16133" width="0" style="18" hidden="1" customWidth="1"/>
    <col min="16134" max="16136" width="16.42578125" style="18" customWidth="1"/>
    <col min="16137" max="16138" width="9" style="18" customWidth="1"/>
    <col min="16139" max="16384" width="9.140625" style="18"/>
  </cols>
  <sheetData>
    <row r="1" spans="1:11" s="2" customFormat="1" x14ac:dyDescent="0.2">
      <c r="A1" s="32" t="s">
        <v>0</v>
      </c>
      <c r="B1" s="18"/>
      <c r="C1" s="18"/>
      <c r="D1" s="14"/>
      <c r="E1" s="14"/>
      <c r="F1" s="14"/>
      <c r="G1" s="14"/>
      <c r="H1" s="14"/>
      <c r="I1" s="18"/>
      <c r="J1" s="18"/>
      <c r="K1" s="18"/>
    </row>
    <row r="2" spans="1:11" s="2" customFormat="1" x14ac:dyDescent="0.2">
      <c r="A2" s="6" t="str">
        <f>'14.2_R'!B2</f>
        <v>Washington 2023 General Rate Case</v>
      </c>
      <c r="B2" s="18"/>
      <c r="C2" s="18"/>
      <c r="D2" s="14"/>
      <c r="E2" s="14"/>
      <c r="F2" s="14"/>
      <c r="G2" s="14"/>
      <c r="H2" s="14"/>
      <c r="I2" s="18"/>
      <c r="J2" s="18"/>
      <c r="K2" s="18"/>
    </row>
    <row r="3" spans="1:11" s="2" customFormat="1" x14ac:dyDescent="0.2">
      <c r="A3" s="32" t="s">
        <v>56</v>
      </c>
      <c r="B3" s="18"/>
      <c r="C3" s="18"/>
      <c r="D3" s="14"/>
      <c r="E3" s="14"/>
      <c r="F3" s="14"/>
      <c r="G3" s="14"/>
      <c r="H3" s="14"/>
      <c r="I3" s="18"/>
      <c r="J3" s="18"/>
      <c r="K3" s="18"/>
    </row>
    <row r="4" spans="1:11" s="2" customFormat="1" x14ac:dyDescent="0.2">
      <c r="A4" s="18"/>
      <c r="B4" s="18"/>
      <c r="C4" s="18"/>
      <c r="D4" s="14"/>
      <c r="E4" s="14"/>
      <c r="F4" s="14"/>
      <c r="G4" s="14"/>
      <c r="H4" s="14"/>
      <c r="I4" s="18"/>
      <c r="J4" s="18"/>
      <c r="K4" s="18"/>
    </row>
    <row r="5" spans="1:11" s="2" customFormat="1" x14ac:dyDescent="0.2">
      <c r="A5" s="18"/>
      <c r="B5" s="18"/>
      <c r="C5" s="18"/>
      <c r="D5" s="14"/>
      <c r="E5" s="14"/>
      <c r="F5" s="14"/>
      <c r="G5" s="14"/>
      <c r="H5" s="14"/>
      <c r="I5" s="44"/>
      <c r="J5" s="44"/>
      <c r="K5" s="18"/>
    </row>
    <row r="6" spans="1:11" s="2" customFormat="1" x14ac:dyDescent="0.2">
      <c r="A6" s="18"/>
      <c r="B6" s="18"/>
      <c r="C6" s="18"/>
      <c r="D6" s="14"/>
      <c r="E6" s="14"/>
      <c r="F6" s="14"/>
      <c r="G6" s="14"/>
      <c r="H6" s="14"/>
      <c r="I6" s="45" t="s">
        <v>57</v>
      </c>
      <c r="J6" s="45" t="s">
        <v>58</v>
      </c>
      <c r="K6" s="44"/>
    </row>
    <row r="7" spans="1:11" s="2" customFormat="1" x14ac:dyDescent="0.2">
      <c r="A7" s="46" t="s">
        <v>59</v>
      </c>
      <c r="B7" s="46" t="s">
        <v>60</v>
      </c>
      <c r="C7" s="46" t="s">
        <v>61</v>
      </c>
      <c r="D7" s="47" t="s">
        <v>61</v>
      </c>
      <c r="E7" s="47" t="s">
        <v>4</v>
      </c>
      <c r="F7" s="47" t="s">
        <v>62</v>
      </c>
      <c r="G7" s="47" t="s">
        <v>63</v>
      </c>
      <c r="H7" s="47" t="s">
        <v>64</v>
      </c>
      <c r="I7" s="47" t="s">
        <v>65</v>
      </c>
      <c r="J7" s="47" t="s">
        <v>65</v>
      </c>
      <c r="K7" s="47" t="s">
        <v>127</v>
      </c>
    </row>
    <row r="8" spans="1:11" s="2" customFormat="1" x14ac:dyDescent="0.2">
      <c r="A8" s="32"/>
      <c r="B8" s="18"/>
      <c r="C8" s="18"/>
      <c r="D8" s="14"/>
      <c r="E8" s="14"/>
      <c r="F8" s="14"/>
      <c r="G8" s="14"/>
      <c r="H8" s="14"/>
      <c r="I8" s="18"/>
      <c r="J8" s="18"/>
      <c r="K8" s="18"/>
    </row>
    <row r="9" spans="1:11" s="2" customFormat="1" x14ac:dyDescent="0.2">
      <c r="A9" s="32" t="s">
        <v>66</v>
      </c>
      <c r="B9" s="18"/>
      <c r="C9" s="18"/>
      <c r="D9" s="14"/>
      <c r="E9" s="14"/>
      <c r="F9" s="14"/>
      <c r="G9" s="14"/>
      <c r="H9" s="14"/>
      <c r="I9" s="18"/>
      <c r="J9" s="18"/>
      <c r="K9" s="18"/>
    </row>
    <row r="10" spans="1:11" s="2" customFormat="1" ht="9" customHeight="1" x14ac:dyDescent="0.2">
      <c r="A10" s="32"/>
      <c r="B10" s="18"/>
      <c r="C10" s="18"/>
      <c r="D10" s="14"/>
      <c r="E10" s="14"/>
      <c r="F10" s="14"/>
      <c r="G10" s="14"/>
      <c r="H10" s="14"/>
      <c r="I10" s="18"/>
      <c r="J10" s="18"/>
      <c r="K10" s="18"/>
    </row>
    <row r="11" spans="1:11" s="2" customFormat="1" x14ac:dyDescent="0.2">
      <c r="A11" s="32" t="s">
        <v>67</v>
      </c>
      <c r="B11" s="18"/>
      <c r="C11" s="18"/>
      <c r="D11" s="14"/>
      <c r="E11" s="14"/>
      <c r="F11" s="14"/>
      <c r="G11" s="14"/>
      <c r="H11" s="14"/>
      <c r="I11" s="18"/>
      <c r="J11" s="18"/>
      <c r="K11" s="18"/>
    </row>
    <row r="12" spans="1:11" s="2" customFormat="1" x14ac:dyDescent="0.2">
      <c r="A12" s="34" t="s">
        <v>68</v>
      </c>
      <c r="B12" s="18" t="s">
        <v>12</v>
      </c>
      <c r="C12" s="17" t="str">
        <f>D12</f>
        <v>CAGE</v>
      </c>
      <c r="D12" s="14" t="s">
        <v>13</v>
      </c>
      <c r="E12" s="14" t="s">
        <v>69</v>
      </c>
      <c r="F12" s="14" t="s">
        <v>70</v>
      </c>
      <c r="G12" s="14" t="str">
        <f t="shared" ref="G12:G17" si="0">E12&amp;F12&amp;D12</f>
        <v>DSTMPCAGE</v>
      </c>
      <c r="H12" s="14" t="str">
        <f t="shared" ref="H12:H17" si="1">B12&amp;D12</f>
        <v>403SPCAGE</v>
      </c>
      <c r="I12" s="2">
        <v>259886040.81978476</v>
      </c>
      <c r="J12" s="2">
        <v>259958456.73802045</v>
      </c>
      <c r="K12" s="2">
        <f>J12-I12</f>
        <v>72415.918235689402</v>
      </c>
    </row>
    <row r="13" spans="1:11" s="2" customFormat="1" x14ac:dyDescent="0.2">
      <c r="A13" s="34" t="s">
        <v>71</v>
      </c>
      <c r="B13" s="18" t="s">
        <v>12</v>
      </c>
      <c r="C13" s="17" t="str">
        <f t="shared" ref="C13:C17" si="2">D13</f>
        <v>CAGW</v>
      </c>
      <c r="D13" s="14" t="s">
        <v>14</v>
      </c>
      <c r="E13" s="14" t="s">
        <v>69</v>
      </c>
      <c r="F13" s="14" t="s">
        <v>70</v>
      </c>
      <c r="G13" s="14" t="str">
        <f t="shared" si="0"/>
        <v>DSTMPCAGW</v>
      </c>
      <c r="H13" s="14" t="str">
        <f t="shared" si="1"/>
        <v>403SPCAGW</v>
      </c>
      <c r="I13" s="2">
        <v>-4.1836631268852474E-9</v>
      </c>
      <c r="J13" s="2">
        <v>-4.1836631268852474E-9</v>
      </c>
      <c r="K13" s="2">
        <f t="shared" ref="K13:K17" si="3">J13-I13</f>
        <v>0</v>
      </c>
    </row>
    <row r="14" spans="1:11" s="2" customFormat="1" x14ac:dyDescent="0.2">
      <c r="A14" s="34" t="s">
        <v>72</v>
      </c>
      <c r="B14" s="18" t="s">
        <v>12</v>
      </c>
      <c r="C14" s="17" t="str">
        <f t="shared" si="2"/>
        <v>SG</v>
      </c>
      <c r="D14" s="14" t="s">
        <v>15</v>
      </c>
      <c r="E14" s="14" t="s">
        <v>69</v>
      </c>
      <c r="F14" s="14" t="s">
        <v>70</v>
      </c>
      <c r="G14" s="14" t="str">
        <f t="shared" si="0"/>
        <v>DSTMPSG</v>
      </c>
      <c r="H14" s="14" t="str">
        <f t="shared" si="1"/>
        <v>403SPSG</v>
      </c>
      <c r="I14" s="2">
        <v>2808058.0169835049</v>
      </c>
      <c r="J14" s="2">
        <v>2785671.8999742907</v>
      </c>
      <c r="K14" s="2">
        <f t="shared" si="3"/>
        <v>-22386.117009214126</v>
      </c>
    </row>
    <row r="15" spans="1:11" s="2" customFormat="1" hidden="1" x14ac:dyDescent="0.2">
      <c r="A15" s="34"/>
      <c r="B15" s="18"/>
      <c r="C15" s="17"/>
      <c r="D15" s="14"/>
      <c r="E15" s="14"/>
      <c r="F15" s="14"/>
      <c r="G15" s="14"/>
      <c r="H15" s="14"/>
    </row>
    <row r="16" spans="1:11" s="2" customFormat="1" x14ac:dyDescent="0.2">
      <c r="A16" s="34" t="s">
        <v>73</v>
      </c>
      <c r="B16" s="18" t="s">
        <v>12</v>
      </c>
      <c r="C16" s="17" t="str">
        <f t="shared" si="2"/>
        <v>SG</v>
      </c>
      <c r="D16" s="14" t="s">
        <v>15</v>
      </c>
      <c r="E16" s="14" t="s">
        <v>69</v>
      </c>
      <c r="F16" s="14" t="s">
        <v>74</v>
      </c>
      <c r="G16" s="14" t="str">
        <f t="shared" si="0"/>
        <v>DSTMPRSG</v>
      </c>
      <c r="H16" s="14" t="str">
        <f t="shared" si="1"/>
        <v>403SPSG</v>
      </c>
      <c r="I16" s="2">
        <v>4589330.7610666882</v>
      </c>
      <c r="J16" s="2">
        <v>4608218.012443589</v>
      </c>
      <c r="K16" s="2">
        <f t="shared" si="3"/>
        <v>18887.251376900822</v>
      </c>
    </row>
    <row r="17" spans="1:15" x14ac:dyDescent="0.2">
      <c r="A17" s="34" t="s">
        <v>75</v>
      </c>
      <c r="B17" s="18" t="s">
        <v>12</v>
      </c>
      <c r="C17" s="17" t="str">
        <f t="shared" si="2"/>
        <v>JBG</v>
      </c>
      <c r="D17" s="14" t="s">
        <v>17</v>
      </c>
      <c r="E17" s="14" t="s">
        <v>69</v>
      </c>
      <c r="F17" s="14" t="s">
        <v>70</v>
      </c>
      <c r="G17" s="14" t="str">
        <f t="shared" si="0"/>
        <v>DSTMPJBG</v>
      </c>
      <c r="H17" s="14" t="str">
        <f t="shared" si="1"/>
        <v>403SPJBG</v>
      </c>
      <c r="I17" s="2">
        <v>-7.5289500886912033E-9</v>
      </c>
      <c r="J17" s="2">
        <v>-7.5289500886912033E-9</v>
      </c>
      <c r="K17" s="2">
        <f t="shared" si="3"/>
        <v>0</v>
      </c>
    </row>
    <row r="18" spans="1:15" x14ac:dyDescent="0.2">
      <c r="A18" s="18" t="s">
        <v>76</v>
      </c>
      <c r="D18" s="14"/>
      <c r="E18" s="14"/>
      <c r="F18" s="14"/>
      <c r="G18" s="14"/>
      <c r="H18" s="14"/>
      <c r="I18" s="21">
        <f>SUBTOTAL(9,I12:I17)</f>
        <v>267283429.59783494</v>
      </c>
      <c r="J18" s="21">
        <f>SUBTOTAL(9,J12:J17)</f>
        <v>267352346.65043834</v>
      </c>
      <c r="K18" s="21">
        <f>SUBTOTAL(9,K12:K17)</f>
        <v>68917.052603376098</v>
      </c>
      <c r="M18" s="2"/>
      <c r="N18" s="2"/>
      <c r="O18" s="2"/>
    </row>
    <row r="19" spans="1:15" x14ac:dyDescent="0.2">
      <c r="D19" s="14"/>
      <c r="E19" s="14"/>
      <c r="F19" s="14"/>
      <c r="G19" s="14"/>
      <c r="H19" s="14"/>
      <c r="I19" s="2"/>
      <c r="J19" s="2"/>
      <c r="K19" s="2"/>
    </row>
    <row r="20" spans="1:15" x14ac:dyDescent="0.2">
      <c r="A20" s="32" t="s">
        <v>77</v>
      </c>
      <c r="D20" s="14"/>
      <c r="E20" s="14"/>
      <c r="F20" s="14"/>
      <c r="G20" s="14"/>
      <c r="H20" s="14"/>
      <c r="I20" s="2"/>
      <c r="J20" s="2"/>
      <c r="K20" s="2"/>
    </row>
    <row r="21" spans="1:15" x14ac:dyDescent="0.2">
      <c r="A21" s="18" t="s">
        <v>68</v>
      </c>
      <c r="B21" s="18" t="s">
        <v>19</v>
      </c>
      <c r="C21" s="17" t="str">
        <f t="shared" ref="C21:C23" si="4">D21</f>
        <v>SG-U</v>
      </c>
      <c r="D21" s="14" t="s">
        <v>21</v>
      </c>
      <c r="E21" s="14" t="s">
        <v>69</v>
      </c>
      <c r="F21" s="14" t="s">
        <v>78</v>
      </c>
      <c r="G21" s="14" t="str">
        <f>E21&amp;F21&amp;D21</f>
        <v>DHYDPSG-U</v>
      </c>
      <c r="H21" s="14" t="str">
        <f>B21&amp;D21</f>
        <v>403HPSG-U</v>
      </c>
      <c r="I21" s="2">
        <v>9901633.8979972582</v>
      </c>
      <c r="J21" s="2">
        <v>10833903.640412528</v>
      </c>
      <c r="K21" s="2">
        <f t="shared" ref="K21:K23" si="5">J21-I21</f>
        <v>932269.74241526984</v>
      </c>
    </row>
    <row r="22" spans="1:15" x14ac:dyDescent="0.2">
      <c r="A22" s="18" t="s">
        <v>71</v>
      </c>
      <c r="B22" s="18" t="s">
        <v>19</v>
      </c>
      <c r="C22" s="17" t="str">
        <f t="shared" si="4"/>
        <v>SG-P</v>
      </c>
      <c r="D22" s="14" t="s">
        <v>20</v>
      </c>
      <c r="E22" s="14" t="s">
        <v>69</v>
      </c>
      <c r="F22" s="14" t="s">
        <v>78</v>
      </c>
      <c r="G22" s="14" t="str">
        <f>E22&amp;F22&amp;D22</f>
        <v>DHYDPSG-P</v>
      </c>
      <c r="H22" s="14" t="str">
        <f>B22&amp;D22</f>
        <v>403HPSG-P</v>
      </c>
      <c r="I22" s="2">
        <v>23290457.404543508</v>
      </c>
      <c r="J22" s="2">
        <v>23455557.25501636</v>
      </c>
      <c r="K22" s="2">
        <f t="shared" si="5"/>
        <v>165099.85047285259</v>
      </c>
    </row>
    <row r="23" spans="1:15" x14ac:dyDescent="0.2">
      <c r="A23" s="34" t="s">
        <v>79</v>
      </c>
      <c r="B23" s="18" t="s">
        <v>19</v>
      </c>
      <c r="C23" s="17" t="str">
        <f t="shared" si="4"/>
        <v>SG</v>
      </c>
      <c r="D23" s="14" t="s">
        <v>15</v>
      </c>
      <c r="E23" s="14" t="s">
        <v>69</v>
      </c>
      <c r="F23" s="14" t="s">
        <v>80</v>
      </c>
      <c r="G23" s="14" t="str">
        <f>E23&amp;F23&amp;D23</f>
        <v>DHYDPKDSG</v>
      </c>
      <c r="H23" s="14" t="str">
        <f>B23&amp;D23</f>
        <v>403HPSG</v>
      </c>
      <c r="I23" s="2">
        <v>0</v>
      </c>
      <c r="J23" s="2">
        <v>0</v>
      </c>
      <c r="K23" s="2">
        <f t="shared" si="5"/>
        <v>0</v>
      </c>
    </row>
    <row r="24" spans="1:15" x14ac:dyDescent="0.2">
      <c r="A24" s="18" t="s">
        <v>81</v>
      </c>
      <c r="D24" s="14"/>
      <c r="E24" s="14"/>
      <c r="F24" s="14"/>
      <c r="G24" s="14"/>
      <c r="H24" s="14"/>
      <c r="I24" s="21">
        <f>SUBTOTAL(9,I21:I23)</f>
        <v>33192091.302540764</v>
      </c>
      <c r="J24" s="21">
        <f>SUBTOTAL(9,J21:J23)</f>
        <v>34289460.895428888</v>
      </c>
      <c r="K24" s="21">
        <f>SUBTOTAL(9,K21:K23)</f>
        <v>1097369.5928881224</v>
      </c>
      <c r="M24" s="2"/>
      <c r="N24" s="2"/>
      <c r="O24" s="2"/>
    </row>
    <row r="25" spans="1:15" x14ac:dyDescent="0.2">
      <c r="D25" s="14"/>
      <c r="E25" s="14"/>
      <c r="F25" s="14"/>
      <c r="G25" s="14"/>
      <c r="H25" s="14"/>
      <c r="I25" s="2"/>
      <c r="J25" s="2"/>
      <c r="K25" s="2"/>
    </row>
    <row r="26" spans="1:15" x14ac:dyDescent="0.2">
      <c r="A26" s="32" t="s">
        <v>82</v>
      </c>
      <c r="D26" s="14"/>
      <c r="E26" s="14"/>
      <c r="F26" s="14"/>
      <c r="G26" s="14"/>
      <c r="H26" s="14"/>
      <c r="I26" s="2"/>
      <c r="J26" s="2"/>
      <c r="K26" s="2"/>
    </row>
    <row r="27" spans="1:15" x14ac:dyDescent="0.2">
      <c r="A27" s="34" t="s">
        <v>68</v>
      </c>
      <c r="B27" s="18" t="s">
        <v>23</v>
      </c>
      <c r="C27" s="17" t="str">
        <f t="shared" ref="C27:C32" si="6">D27</f>
        <v>CAGE</v>
      </c>
      <c r="D27" s="48" t="s">
        <v>13</v>
      </c>
      <c r="E27" s="48" t="s">
        <v>69</v>
      </c>
      <c r="F27" s="48" t="s">
        <v>83</v>
      </c>
      <c r="G27" s="48" t="str">
        <f>E27&amp;F27&amp;D27</f>
        <v>DOTHPCAGE</v>
      </c>
      <c r="H27" s="48" t="str">
        <f>B27&amp;D27</f>
        <v>403OPCAGE</v>
      </c>
      <c r="I27" s="2">
        <v>53258280.384144329</v>
      </c>
      <c r="J27" s="2">
        <v>55504422.470141724</v>
      </c>
      <c r="K27" s="2">
        <f t="shared" ref="K27:K32" si="7">J27-I27</f>
        <v>2246142.0859973952</v>
      </c>
    </row>
    <row r="28" spans="1:15" x14ac:dyDescent="0.2">
      <c r="A28" s="34" t="s">
        <v>71</v>
      </c>
      <c r="B28" s="18" t="s">
        <v>23</v>
      </c>
      <c r="C28" s="17" t="str">
        <f t="shared" si="6"/>
        <v>CAGW</v>
      </c>
      <c r="D28" s="48" t="s">
        <v>14</v>
      </c>
      <c r="E28" s="48" t="s">
        <v>69</v>
      </c>
      <c r="F28" s="48" t="s">
        <v>83</v>
      </c>
      <c r="G28" s="48" t="str">
        <f>E28&amp;F28&amp;D28</f>
        <v>DOTHPCAGW</v>
      </c>
      <c r="H28" s="48" t="str">
        <f>B28&amp;D28</f>
        <v>403OPCAGW</v>
      </c>
      <c r="I28" s="2">
        <v>21126082.468032628</v>
      </c>
      <c r="J28" s="2">
        <v>21186379.023116931</v>
      </c>
      <c r="K28" s="2">
        <f t="shared" si="7"/>
        <v>60296.555084303021</v>
      </c>
    </row>
    <row r="29" spans="1:15" x14ac:dyDescent="0.2">
      <c r="A29" s="71" t="s">
        <v>123</v>
      </c>
      <c r="B29" s="18" t="s">
        <v>23</v>
      </c>
      <c r="C29" s="17" t="str">
        <f t="shared" si="6"/>
        <v>SG-W</v>
      </c>
      <c r="D29" s="48" t="s">
        <v>24</v>
      </c>
      <c r="E29" s="48" t="s">
        <v>69</v>
      </c>
      <c r="F29" s="48" t="s">
        <v>83</v>
      </c>
      <c r="G29" s="48" t="str">
        <f>E29&amp;F29&amp;D29</f>
        <v>DOTHPSG-W</v>
      </c>
      <c r="H29" s="48" t="str">
        <f>B29&amp;D29</f>
        <v>403OPSG-W</v>
      </c>
      <c r="I29" s="2">
        <v>148464009.25331786</v>
      </c>
      <c r="J29" s="2">
        <v>150223115.93290642</v>
      </c>
      <c r="K29" s="2">
        <f t="shared" si="7"/>
        <v>1759106.6795885563</v>
      </c>
    </row>
    <row r="30" spans="1:15" x14ac:dyDescent="0.2">
      <c r="A30" s="71" t="s">
        <v>72</v>
      </c>
      <c r="B30" s="18" t="s">
        <v>23</v>
      </c>
      <c r="C30" s="17" t="str">
        <f t="shared" si="6"/>
        <v>SG</v>
      </c>
      <c r="D30" s="48" t="s">
        <v>15</v>
      </c>
      <c r="E30" s="48" t="s">
        <v>69</v>
      </c>
      <c r="F30" s="48" t="s">
        <v>83</v>
      </c>
      <c r="G30" s="48" t="str">
        <f t="shared" ref="G30:G31" si="8">E30&amp;F30&amp;D30</f>
        <v>DOTHPSG</v>
      </c>
      <c r="H30" s="48" t="str">
        <f t="shared" ref="H30:H31" si="9">B30&amp;D30</f>
        <v>403OPSG</v>
      </c>
      <c r="I30" s="2">
        <v>-41254.936903534552</v>
      </c>
      <c r="J30" s="2">
        <v>-41254.936903534552</v>
      </c>
      <c r="K30" s="2">
        <f t="shared" si="7"/>
        <v>0</v>
      </c>
    </row>
    <row r="31" spans="1:15" x14ac:dyDescent="0.2">
      <c r="A31" s="71" t="s">
        <v>91</v>
      </c>
      <c r="B31" s="18" t="s">
        <v>23</v>
      </c>
      <c r="C31" s="17" t="str">
        <f t="shared" si="6"/>
        <v>OR</v>
      </c>
      <c r="D31" s="48" t="s">
        <v>32</v>
      </c>
      <c r="E31" s="48" t="s">
        <v>69</v>
      </c>
      <c r="F31" s="48" t="s">
        <v>83</v>
      </c>
      <c r="G31" s="48" t="str">
        <f t="shared" si="8"/>
        <v>DOTHPOR</v>
      </c>
      <c r="H31" s="48" t="str">
        <f t="shared" si="9"/>
        <v>403OPOR</v>
      </c>
      <c r="I31" s="2">
        <v>0</v>
      </c>
      <c r="J31" s="2">
        <v>0</v>
      </c>
      <c r="K31" s="2">
        <f t="shared" si="7"/>
        <v>0</v>
      </c>
    </row>
    <row r="32" spans="1:15" x14ac:dyDescent="0.2">
      <c r="A32" s="71" t="s">
        <v>94</v>
      </c>
      <c r="B32" s="18" t="s">
        <v>23</v>
      </c>
      <c r="C32" s="17" t="str">
        <f t="shared" si="6"/>
        <v>UT</v>
      </c>
      <c r="D32" s="48" t="s">
        <v>33</v>
      </c>
      <c r="E32" s="48" t="s">
        <v>69</v>
      </c>
      <c r="F32" s="48" t="s">
        <v>83</v>
      </c>
      <c r="G32" s="48" t="str">
        <f>E32&amp;F32&amp;D32</f>
        <v>DOTHPUT</v>
      </c>
      <c r="H32" s="48" t="str">
        <f>B32&amp;D32</f>
        <v>403OPUT</v>
      </c>
      <c r="I32" s="2">
        <v>0</v>
      </c>
      <c r="J32" s="2">
        <v>0</v>
      </c>
      <c r="K32" s="2">
        <f t="shared" si="7"/>
        <v>0</v>
      </c>
    </row>
    <row r="33" spans="1:15" x14ac:dyDescent="0.2">
      <c r="A33" s="18" t="s">
        <v>84</v>
      </c>
      <c r="D33" s="14"/>
      <c r="E33" s="14"/>
      <c r="F33" s="14"/>
      <c r="G33" s="14"/>
      <c r="H33" s="14"/>
      <c r="I33" s="21">
        <f>SUBTOTAL(9,I27:I32)</f>
        <v>222807117.16859129</v>
      </c>
      <c r="J33" s="21">
        <f>SUBTOTAL(9,J27:J32)</f>
        <v>226872662.48926154</v>
      </c>
      <c r="K33" s="21">
        <f>SUBTOTAL(9,K27:K32)</f>
        <v>4065545.3206702545</v>
      </c>
      <c r="M33" s="2"/>
      <c r="N33" s="2"/>
      <c r="O33" s="2"/>
    </row>
    <row r="34" spans="1:15" x14ac:dyDescent="0.2">
      <c r="D34" s="14"/>
      <c r="E34" s="14"/>
      <c r="F34" s="14"/>
      <c r="G34" s="14"/>
      <c r="H34" s="14"/>
      <c r="I34" s="2"/>
      <c r="J34" s="2"/>
      <c r="K34" s="2"/>
      <c r="N34" s="49"/>
    </row>
    <row r="35" spans="1:15" x14ac:dyDescent="0.2">
      <c r="A35" s="32" t="s">
        <v>85</v>
      </c>
      <c r="D35" s="14"/>
      <c r="E35" s="14"/>
      <c r="F35" s="14"/>
      <c r="G35" s="14"/>
      <c r="H35" s="14"/>
      <c r="I35" s="2"/>
      <c r="J35" s="2"/>
      <c r="K35" s="2"/>
    </row>
    <row r="36" spans="1:15" x14ac:dyDescent="0.2">
      <c r="A36" s="34" t="s">
        <v>68</v>
      </c>
      <c r="B36" s="18" t="s">
        <v>28</v>
      </c>
      <c r="C36" s="17" t="str">
        <f t="shared" ref="C36:C39" si="10">D36</f>
        <v>CAGE</v>
      </c>
      <c r="D36" s="14" t="s">
        <v>13</v>
      </c>
      <c r="E36" s="14" t="s">
        <v>69</v>
      </c>
      <c r="F36" s="14" t="s">
        <v>86</v>
      </c>
      <c r="G36" s="14" t="str">
        <f>E36&amp;F36&amp;D36</f>
        <v>DTRNPCAGE</v>
      </c>
      <c r="H36" s="14" t="str">
        <f>B36&amp;D36</f>
        <v>403TPCAGE</v>
      </c>
      <c r="I36" s="2">
        <v>2893920.7213202682</v>
      </c>
      <c r="J36" s="2">
        <v>2893920.7213202682</v>
      </c>
      <c r="K36" s="2">
        <f t="shared" ref="K36:K39" si="11">J36-I36</f>
        <v>0</v>
      </c>
    </row>
    <row r="37" spans="1:15" x14ac:dyDescent="0.2">
      <c r="A37" s="34" t="s">
        <v>71</v>
      </c>
      <c r="B37" s="18" t="s">
        <v>28</v>
      </c>
      <c r="C37" s="17" t="str">
        <f t="shared" si="10"/>
        <v>CAGW</v>
      </c>
      <c r="D37" s="14" t="s">
        <v>14</v>
      </c>
      <c r="E37" s="14" t="s">
        <v>69</v>
      </c>
      <c r="F37" s="14" t="s">
        <v>86</v>
      </c>
      <c r="G37" s="14" t="str">
        <f>E37&amp;F37&amp;D37</f>
        <v>DTRNPCAGW</v>
      </c>
      <c r="H37" s="14" t="str">
        <f>B37&amp;D37</f>
        <v>403TPCAGW</v>
      </c>
      <c r="I37" s="2">
        <v>325664.62155679986</v>
      </c>
      <c r="J37" s="2">
        <v>325065.03243719973</v>
      </c>
      <c r="K37" s="2">
        <f t="shared" si="11"/>
        <v>-599.58911960013211</v>
      </c>
    </row>
    <row r="38" spans="1:15" x14ac:dyDescent="0.2">
      <c r="A38" s="34" t="s">
        <v>75</v>
      </c>
      <c r="B38" s="18" t="s">
        <v>28</v>
      </c>
      <c r="C38" s="17" t="str">
        <f t="shared" si="10"/>
        <v>JBG</v>
      </c>
      <c r="D38" s="14" t="s">
        <v>17</v>
      </c>
      <c r="E38" s="14" t="s">
        <v>69</v>
      </c>
      <c r="F38" s="14" t="s">
        <v>86</v>
      </c>
      <c r="G38" s="14" t="str">
        <f t="shared" ref="G38:G39" si="12">E38&amp;F38&amp;D38</f>
        <v>DTRNPJBG</v>
      </c>
      <c r="H38" s="14" t="str">
        <f t="shared" ref="H38:H39" si="13">B38&amp;D38</f>
        <v>403TPJBG</v>
      </c>
      <c r="I38" s="2">
        <v>0</v>
      </c>
      <c r="J38" s="2">
        <v>0</v>
      </c>
      <c r="K38" s="2">
        <f t="shared" si="11"/>
        <v>0</v>
      </c>
    </row>
    <row r="39" spans="1:15" x14ac:dyDescent="0.2">
      <c r="A39" s="34" t="s">
        <v>72</v>
      </c>
      <c r="B39" s="18" t="s">
        <v>28</v>
      </c>
      <c r="C39" s="17" t="str">
        <f t="shared" si="10"/>
        <v>SG</v>
      </c>
      <c r="D39" s="14" t="s">
        <v>15</v>
      </c>
      <c r="E39" s="14" t="s">
        <v>69</v>
      </c>
      <c r="F39" s="14" t="s">
        <v>86</v>
      </c>
      <c r="G39" s="14" t="str">
        <f t="shared" si="12"/>
        <v>DTRNPSG</v>
      </c>
      <c r="H39" s="14" t="str">
        <f t="shared" si="13"/>
        <v>403TPSG</v>
      </c>
      <c r="I39" s="2">
        <v>138957473.56294999</v>
      </c>
      <c r="J39" s="2">
        <v>145408458.21977505</v>
      </c>
      <c r="K39" s="2">
        <f t="shared" si="11"/>
        <v>6450984.6568250656</v>
      </c>
    </row>
    <row r="40" spans="1:15" hidden="1" x14ac:dyDescent="0.2">
      <c r="A40" s="34"/>
      <c r="C40" s="17"/>
      <c r="D40" s="14"/>
      <c r="E40" s="14"/>
      <c r="F40" s="14"/>
      <c r="G40" s="14"/>
      <c r="H40" s="14"/>
      <c r="I40" s="2"/>
      <c r="J40" s="2"/>
      <c r="K40" s="2"/>
    </row>
    <row r="41" spans="1:15" hidden="1" x14ac:dyDescent="0.2">
      <c r="A41" s="34"/>
      <c r="C41" s="17"/>
      <c r="D41" s="14"/>
      <c r="E41" s="14"/>
      <c r="F41" s="14"/>
      <c r="G41" s="14"/>
      <c r="H41" s="14"/>
      <c r="I41" s="2"/>
      <c r="J41" s="2"/>
      <c r="K41" s="2"/>
    </row>
    <row r="42" spans="1:15" hidden="1" x14ac:dyDescent="0.2">
      <c r="A42" s="34"/>
      <c r="C42" s="17"/>
      <c r="D42" s="14"/>
      <c r="E42" s="14"/>
      <c r="F42" s="14"/>
      <c r="G42" s="14"/>
      <c r="H42" s="14"/>
      <c r="I42" s="2"/>
      <c r="J42" s="2"/>
      <c r="K42" s="2"/>
    </row>
    <row r="43" spans="1:15" hidden="1" x14ac:dyDescent="0.2">
      <c r="A43" s="34"/>
      <c r="C43" s="17"/>
      <c r="D43" s="14"/>
      <c r="E43" s="14"/>
      <c r="F43" s="14"/>
      <c r="G43" s="14"/>
      <c r="H43" s="14"/>
      <c r="I43" s="2"/>
      <c r="J43" s="2"/>
      <c r="K43" s="2"/>
    </row>
    <row r="44" spans="1:15" x14ac:dyDescent="0.2">
      <c r="A44" s="18" t="s">
        <v>87</v>
      </c>
      <c r="D44" s="14"/>
      <c r="E44" s="14"/>
      <c r="F44" s="14"/>
      <c r="G44" s="14"/>
      <c r="H44" s="14"/>
      <c r="I44" s="21">
        <f>SUBTOTAL(9,I36:I43)</f>
        <v>142177058.90582705</v>
      </c>
      <c r="J44" s="21">
        <f>SUBTOTAL(9,J36:J43)</f>
        <v>148627443.97353253</v>
      </c>
      <c r="K44" s="21">
        <f>SUBTOTAL(9,K36:K43)</f>
        <v>6450385.0677054655</v>
      </c>
      <c r="M44" s="2"/>
      <c r="N44" s="2"/>
      <c r="O44" s="2"/>
    </row>
    <row r="45" spans="1:15" x14ac:dyDescent="0.2">
      <c r="D45" s="14"/>
      <c r="E45" s="14"/>
      <c r="F45" s="14"/>
      <c r="G45" s="14"/>
      <c r="H45" s="14"/>
      <c r="I45" s="2"/>
      <c r="J45" s="2"/>
      <c r="K45" s="2"/>
    </row>
    <row r="46" spans="1:15" x14ac:dyDescent="0.2">
      <c r="A46" s="32" t="s">
        <v>88</v>
      </c>
      <c r="D46" s="14"/>
      <c r="E46" s="14"/>
      <c r="F46" s="14"/>
      <c r="G46" s="14"/>
      <c r="H46" s="14"/>
      <c r="I46" s="2"/>
      <c r="J46" s="2"/>
      <c r="K46" s="2"/>
    </row>
    <row r="47" spans="1:15" x14ac:dyDescent="0.2">
      <c r="A47" s="18" t="s">
        <v>89</v>
      </c>
      <c r="B47" s="17">
        <v>403364</v>
      </c>
      <c r="C47" s="17" t="str">
        <f t="shared" ref="C47:C53" si="14">D47</f>
        <v>CA</v>
      </c>
      <c r="D47" s="14" t="s">
        <v>30</v>
      </c>
      <c r="E47" s="14" t="s">
        <v>69</v>
      </c>
      <c r="F47" s="14" t="s">
        <v>90</v>
      </c>
      <c r="G47" s="14" t="str">
        <f t="shared" ref="G47:G53" si="15">E47&amp;F47&amp;D47</f>
        <v>DDSTPCA</v>
      </c>
      <c r="H47" s="14" t="str">
        <f t="shared" ref="H47:H53" si="16">B47&amp;D47</f>
        <v>403364CA</v>
      </c>
      <c r="I47" s="2">
        <v>11642140.800171534</v>
      </c>
      <c r="J47" s="2">
        <v>11786818.852823457</v>
      </c>
      <c r="K47" s="2">
        <f t="shared" ref="K47:K53" si="17">J47-I47</f>
        <v>144678.05265192315</v>
      </c>
    </row>
    <row r="48" spans="1:15" x14ac:dyDescent="0.2">
      <c r="A48" s="18" t="s">
        <v>91</v>
      </c>
      <c r="B48" s="17">
        <v>403364</v>
      </c>
      <c r="C48" s="17" t="str">
        <f t="shared" si="14"/>
        <v>OR</v>
      </c>
      <c r="D48" s="14" t="s">
        <v>32</v>
      </c>
      <c r="E48" s="14" t="s">
        <v>69</v>
      </c>
      <c r="F48" s="14" t="s">
        <v>90</v>
      </c>
      <c r="G48" s="14" t="str">
        <f t="shared" si="15"/>
        <v>DDSTPOR</v>
      </c>
      <c r="H48" s="14" t="str">
        <f t="shared" si="16"/>
        <v>403364OR</v>
      </c>
      <c r="I48" s="2">
        <v>59878684.774851084</v>
      </c>
      <c r="J48" s="2">
        <v>67374267.134615973</v>
      </c>
      <c r="K48" s="2">
        <f t="shared" si="17"/>
        <v>7495582.3597648889</v>
      </c>
    </row>
    <row r="49" spans="1:15" x14ac:dyDescent="0.2">
      <c r="A49" s="18" t="s">
        <v>92</v>
      </c>
      <c r="B49" s="17">
        <v>403364</v>
      </c>
      <c r="C49" s="17" t="str">
        <f t="shared" si="14"/>
        <v>WA</v>
      </c>
      <c r="D49" s="14" t="s">
        <v>26</v>
      </c>
      <c r="E49" s="14" t="s">
        <v>69</v>
      </c>
      <c r="F49" s="14" t="s">
        <v>90</v>
      </c>
      <c r="G49" s="14" t="str">
        <f t="shared" si="15"/>
        <v>DDSTPWA</v>
      </c>
      <c r="H49" s="14" t="str">
        <f t="shared" si="16"/>
        <v>403364WA</v>
      </c>
      <c r="I49" s="2">
        <v>16617131.909158982</v>
      </c>
      <c r="J49" s="2">
        <v>17104167.10975261</v>
      </c>
      <c r="K49" s="2">
        <f t="shared" si="17"/>
        <v>487035.20059362799</v>
      </c>
    </row>
    <row r="50" spans="1:15" x14ac:dyDescent="0.2">
      <c r="A50" s="18" t="s">
        <v>93</v>
      </c>
      <c r="B50" s="17">
        <v>403364</v>
      </c>
      <c r="C50" s="17" t="str">
        <f t="shared" si="14"/>
        <v>WYP</v>
      </c>
      <c r="D50" s="14" t="s">
        <v>34</v>
      </c>
      <c r="E50" s="14" t="s">
        <v>69</v>
      </c>
      <c r="F50" s="14" t="s">
        <v>90</v>
      </c>
      <c r="G50" s="14" t="str">
        <f t="shared" si="15"/>
        <v>DDSTPWYP</v>
      </c>
      <c r="H50" s="14" t="str">
        <f t="shared" si="16"/>
        <v>403364WYP</v>
      </c>
      <c r="I50" s="2">
        <v>20432341.208164938</v>
      </c>
      <c r="J50" s="2">
        <v>21350723.752605766</v>
      </c>
      <c r="K50" s="2">
        <f t="shared" si="17"/>
        <v>918382.54444082826</v>
      </c>
    </row>
    <row r="51" spans="1:15" x14ac:dyDescent="0.2">
      <c r="A51" s="18" t="s">
        <v>94</v>
      </c>
      <c r="B51" s="17">
        <v>403364</v>
      </c>
      <c r="C51" s="17" t="str">
        <f t="shared" si="14"/>
        <v>UT</v>
      </c>
      <c r="D51" s="14" t="s">
        <v>33</v>
      </c>
      <c r="E51" s="14" t="s">
        <v>69</v>
      </c>
      <c r="F51" s="14" t="s">
        <v>90</v>
      </c>
      <c r="G51" s="14" t="str">
        <f t="shared" si="15"/>
        <v>DDSTPUT</v>
      </c>
      <c r="H51" s="14" t="str">
        <f t="shared" si="16"/>
        <v>403364UT</v>
      </c>
      <c r="I51" s="2">
        <v>103261993.23404548</v>
      </c>
      <c r="J51" s="2">
        <v>109774213.38030313</v>
      </c>
      <c r="K51" s="2">
        <f t="shared" si="17"/>
        <v>6512220.1462576538</v>
      </c>
    </row>
    <row r="52" spans="1:15" x14ac:dyDescent="0.2">
      <c r="A52" s="18" t="s">
        <v>95</v>
      </c>
      <c r="B52" s="17">
        <v>403364</v>
      </c>
      <c r="C52" s="17" t="str">
        <f t="shared" si="14"/>
        <v>ID</v>
      </c>
      <c r="D52" s="14" t="s">
        <v>31</v>
      </c>
      <c r="E52" s="14" t="s">
        <v>69</v>
      </c>
      <c r="F52" s="14" t="s">
        <v>90</v>
      </c>
      <c r="G52" s="14" t="str">
        <f t="shared" si="15"/>
        <v>DDSTPID</v>
      </c>
      <c r="H52" s="14" t="str">
        <f t="shared" si="16"/>
        <v>403364ID</v>
      </c>
      <c r="I52" s="2">
        <v>11749901.351268034</v>
      </c>
      <c r="J52" s="2">
        <v>12299889.966208704</v>
      </c>
      <c r="K52" s="2">
        <f t="shared" si="17"/>
        <v>549988.61494066939</v>
      </c>
    </row>
    <row r="53" spans="1:15" x14ac:dyDescent="0.2">
      <c r="A53" s="18" t="s">
        <v>96</v>
      </c>
      <c r="B53" s="17">
        <v>403364</v>
      </c>
      <c r="C53" s="17" t="str">
        <f t="shared" si="14"/>
        <v>WYU</v>
      </c>
      <c r="D53" s="14" t="s">
        <v>39</v>
      </c>
      <c r="E53" s="14" t="s">
        <v>69</v>
      </c>
      <c r="F53" s="14" t="s">
        <v>90</v>
      </c>
      <c r="G53" s="14" t="str">
        <f t="shared" si="15"/>
        <v>DDSTPWYU</v>
      </c>
      <c r="H53" s="14" t="str">
        <f t="shared" si="16"/>
        <v>403364WYU</v>
      </c>
      <c r="I53" s="2">
        <v>4009622.5175507492</v>
      </c>
      <c r="J53" s="2">
        <v>3999652.1076427279</v>
      </c>
      <c r="K53" s="2">
        <f t="shared" si="17"/>
        <v>-9970.4099080213346</v>
      </c>
    </row>
    <row r="54" spans="1:15" x14ac:dyDescent="0.2">
      <c r="A54" s="18" t="s">
        <v>97</v>
      </c>
      <c r="D54" s="14"/>
      <c r="E54" s="14"/>
      <c r="F54" s="14"/>
      <c r="G54" s="14"/>
      <c r="H54" s="14"/>
      <c r="I54" s="21">
        <f>SUBTOTAL(9,I47:I53)</f>
        <v>227591815.79521078</v>
      </c>
      <c r="J54" s="21">
        <f>SUBTOTAL(9,J47:J53)</f>
        <v>243689732.30395237</v>
      </c>
      <c r="K54" s="21">
        <f>SUBTOTAL(9,K47:K53)</f>
        <v>16097916.508741571</v>
      </c>
      <c r="M54" s="2"/>
      <c r="N54" s="2"/>
      <c r="O54" s="2"/>
    </row>
    <row r="55" spans="1:15" x14ac:dyDescent="0.2">
      <c r="D55" s="14"/>
      <c r="E55" s="14"/>
      <c r="F55" s="14"/>
      <c r="G55" s="14"/>
      <c r="H55" s="14"/>
      <c r="I55" s="2"/>
      <c r="J55" s="2"/>
      <c r="K55" s="2"/>
    </row>
    <row r="56" spans="1:15" x14ac:dyDescent="0.2">
      <c r="A56" s="32" t="s">
        <v>98</v>
      </c>
      <c r="D56" s="14"/>
      <c r="E56" s="14"/>
      <c r="F56" s="14"/>
      <c r="G56" s="14"/>
      <c r="H56" s="14"/>
      <c r="I56" s="2"/>
      <c r="J56" s="2"/>
      <c r="K56" s="2"/>
      <c r="M56" s="2"/>
    </row>
    <row r="57" spans="1:15" x14ac:dyDescent="0.2">
      <c r="A57" s="18" t="s">
        <v>89</v>
      </c>
      <c r="B57" s="18" t="s">
        <v>38</v>
      </c>
      <c r="C57" s="17" t="str">
        <f t="shared" ref="C57:C80" si="18">D57</f>
        <v>CA</v>
      </c>
      <c r="D57" s="14" t="s">
        <v>30</v>
      </c>
      <c r="E57" s="14" t="s">
        <v>69</v>
      </c>
      <c r="F57" s="14" t="s">
        <v>99</v>
      </c>
      <c r="G57" s="14" t="str">
        <f t="shared" ref="G57:G80" si="19">E57&amp;F57&amp;D57</f>
        <v>DGNLPCA</v>
      </c>
      <c r="H57" s="14" t="str">
        <f t="shared" ref="H57:H80" si="20">B57&amp;D57</f>
        <v>403GPCA</v>
      </c>
      <c r="I57" s="2">
        <v>477360.91061718739</v>
      </c>
      <c r="J57" s="2">
        <v>511778.75299001962</v>
      </c>
      <c r="K57" s="2">
        <f t="shared" ref="K57:K80" si="21">J57-I57</f>
        <v>34417.842372832238</v>
      </c>
      <c r="M57" s="2"/>
    </row>
    <row r="58" spans="1:15" x14ac:dyDescent="0.2">
      <c r="A58" s="18" t="s">
        <v>91</v>
      </c>
      <c r="B58" s="18" t="s">
        <v>38</v>
      </c>
      <c r="C58" s="17" t="str">
        <f t="shared" si="18"/>
        <v>OR</v>
      </c>
      <c r="D58" s="14" t="s">
        <v>32</v>
      </c>
      <c r="E58" s="14" t="s">
        <v>69</v>
      </c>
      <c r="F58" s="14" t="s">
        <v>99</v>
      </c>
      <c r="G58" s="14" t="str">
        <f t="shared" si="19"/>
        <v>DGNLPOR</v>
      </c>
      <c r="H58" s="14" t="str">
        <f t="shared" si="20"/>
        <v>403GPOR</v>
      </c>
      <c r="I58" s="2">
        <v>5179182.8147509778</v>
      </c>
      <c r="J58" s="2">
        <v>6301122.5656167036</v>
      </c>
      <c r="K58" s="2">
        <f t="shared" si="21"/>
        <v>1121939.7508657258</v>
      </c>
      <c r="M58" s="2"/>
    </row>
    <row r="59" spans="1:15" x14ac:dyDescent="0.2">
      <c r="A59" s="18" t="s">
        <v>92</v>
      </c>
      <c r="B59" s="18" t="s">
        <v>38</v>
      </c>
      <c r="C59" s="17" t="str">
        <f t="shared" si="18"/>
        <v>WA</v>
      </c>
      <c r="D59" s="14" t="s">
        <v>26</v>
      </c>
      <c r="E59" s="14" t="s">
        <v>69</v>
      </c>
      <c r="F59" s="14" t="s">
        <v>99</v>
      </c>
      <c r="G59" s="14" t="str">
        <f t="shared" si="19"/>
        <v>DGNLPWA</v>
      </c>
      <c r="H59" s="14" t="str">
        <f t="shared" si="20"/>
        <v>403GPWA</v>
      </c>
      <c r="I59" s="2">
        <v>1152130.3526852194</v>
      </c>
      <c r="J59" s="2">
        <v>1224415.578838716</v>
      </c>
      <c r="K59" s="2">
        <f t="shared" si="21"/>
        <v>72285.226153496653</v>
      </c>
      <c r="M59" s="2"/>
    </row>
    <row r="60" spans="1:15" x14ac:dyDescent="0.2">
      <c r="A60" s="18" t="s">
        <v>93</v>
      </c>
      <c r="B60" s="18" t="s">
        <v>38</v>
      </c>
      <c r="C60" s="17" t="str">
        <f t="shared" si="18"/>
        <v>WYP</v>
      </c>
      <c r="D60" s="14" t="s">
        <v>34</v>
      </c>
      <c r="E60" s="14" t="s">
        <v>69</v>
      </c>
      <c r="F60" s="14" t="s">
        <v>99</v>
      </c>
      <c r="G60" s="14" t="str">
        <f t="shared" si="19"/>
        <v>DGNLPWYP</v>
      </c>
      <c r="H60" s="14" t="str">
        <f t="shared" si="20"/>
        <v>403GPWYP</v>
      </c>
      <c r="I60" s="2">
        <v>2737626.8262585914</v>
      </c>
      <c r="J60" s="2">
        <v>3082061.1749009411</v>
      </c>
      <c r="K60" s="2">
        <f t="shared" si="21"/>
        <v>344434.34864234971</v>
      </c>
      <c r="M60" s="2"/>
    </row>
    <row r="61" spans="1:15" x14ac:dyDescent="0.2">
      <c r="A61" s="18" t="s">
        <v>94</v>
      </c>
      <c r="B61" s="18" t="s">
        <v>38</v>
      </c>
      <c r="C61" s="17" t="str">
        <f t="shared" si="18"/>
        <v>UT</v>
      </c>
      <c r="D61" s="14" t="s">
        <v>33</v>
      </c>
      <c r="E61" s="14" t="s">
        <v>69</v>
      </c>
      <c r="F61" s="14" t="s">
        <v>99</v>
      </c>
      <c r="G61" s="14" t="str">
        <f t="shared" si="19"/>
        <v>DGNLPUT</v>
      </c>
      <c r="H61" s="14" t="str">
        <f t="shared" si="20"/>
        <v>403GPUT</v>
      </c>
      <c r="I61" s="2">
        <v>6208513.4289558409</v>
      </c>
      <c r="J61" s="2">
        <v>6713584.885776761</v>
      </c>
      <c r="K61" s="2">
        <f t="shared" si="21"/>
        <v>505071.45682092011</v>
      </c>
      <c r="M61" s="2"/>
    </row>
    <row r="62" spans="1:15" x14ac:dyDescent="0.2">
      <c r="A62" s="18" t="s">
        <v>95</v>
      </c>
      <c r="B62" s="18" t="s">
        <v>38</v>
      </c>
      <c r="C62" s="17" t="str">
        <f t="shared" si="18"/>
        <v>ID</v>
      </c>
      <c r="D62" s="14" t="s">
        <v>31</v>
      </c>
      <c r="E62" s="14" t="s">
        <v>69</v>
      </c>
      <c r="F62" s="14" t="s">
        <v>99</v>
      </c>
      <c r="G62" s="14" t="str">
        <f t="shared" si="19"/>
        <v>DGNLPID</v>
      </c>
      <c r="H62" s="14" t="str">
        <f t="shared" si="20"/>
        <v>403GPID</v>
      </c>
      <c r="I62" s="2">
        <v>1222034.3633362602</v>
      </c>
      <c r="J62" s="2">
        <v>1294959.5581588917</v>
      </c>
      <c r="K62" s="2">
        <f t="shared" si="21"/>
        <v>72925.194822631544</v>
      </c>
      <c r="M62" s="2"/>
    </row>
    <row r="63" spans="1:15" x14ac:dyDescent="0.2">
      <c r="A63" s="18" t="s">
        <v>96</v>
      </c>
      <c r="B63" s="18" t="s">
        <v>38</v>
      </c>
      <c r="C63" s="17" t="str">
        <f t="shared" si="18"/>
        <v>WYU</v>
      </c>
      <c r="D63" s="14" t="s">
        <v>39</v>
      </c>
      <c r="E63" s="14" t="s">
        <v>69</v>
      </c>
      <c r="F63" s="14" t="s">
        <v>99</v>
      </c>
      <c r="G63" s="14" t="str">
        <f t="shared" si="19"/>
        <v>DGNLPWYU</v>
      </c>
      <c r="H63" s="14" t="str">
        <f t="shared" si="20"/>
        <v>403GPWYU</v>
      </c>
      <c r="I63" s="2">
        <v>399341.60145773116</v>
      </c>
      <c r="J63" s="2">
        <v>392586.49120876321</v>
      </c>
      <c r="K63" s="2">
        <f t="shared" si="21"/>
        <v>-6755.110248967947</v>
      </c>
      <c r="M63" s="2"/>
    </row>
    <row r="64" spans="1:15" x14ac:dyDescent="0.2">
      <c r="A64" s="34" t="s">
        <v>68</v>
      </c>
      <c r="B64" s="18" t="s">
        <v>38</v>
      </c>
      <c r="C64" s="17" t="str">
        <f t="shared" si="18"/>
        <v>CAGE</v>
      </c>
      <c r="D64" s="48" t="s">
        <v>13</v>
      </c>
      <c r="E64" s="48" t="s">
        <v>69</v>
      </c>
      <c r="F64" s="48" t="s">
        <v>99</v>
      </c>
      <c r="G64" s="48" t="str">
        <f t="shared" si="19"/>
        <v>DGNLPCAGE</v>
      </c>
      <c r="H64" s="48" t="str">
        <f t="shared" si="20"/>
        <v>403GPCAGE</v>
      </c>
      <c r="I64" s="2">
        <v>2812261.2936450969</v>
      </c>
      <c r="J64" s="2">
        <v>2845318.2188791418</v>
      </c>
      <c r="K64" s="2">
        <f t="shared" si="21"/>
        <v>33056.925234044902</v>
      </c>
      <c r="M64" s="2"/>
    </row>
    <row r="65" spans="1:13" x14ac:dyDescent="0.2">
      <c r="A65" s="34" t="s">
        <v>71</v>
      </c>
      <c r="B65" s="18" t="s">
        <v>38</v>
      </c>
      <c r="C65" s="17" t="str">
        <f t="shared" si="18"/>
        <v>CAGW</v>
      </c>
      <c r="D65" s="48" t="s">
        <v>14</v>
      </c>
      <c r="E65" s="48" t="s">
        <v>69</v>
      </c>
      <c r="F65" s="48" t="s">
        <v>99</v>
      </c>
      <c r="G65" s="48" t="str">
        <f t="shared" si="19"/>
        <v>DGNLPCAGW</v>
      </c>
      <c r="H65" s="48" t="str">
        <f t="shared" si="20"/>
        <v>403GPCAGW</v>
      </c>
      <c r="I65" s="2">
        <v>343677.76881481381</v>
      </c>
      <c r="J65" s="2">
        <v>501120.9684100991</v>
      </c>
      <c r="K65" s="2">
        <f t="shared" si="21"/>
        <v>157443.19959528529</v>
      </c>
      <c r="M65" s="2"/>
    </row>
    <row r="66" spans="1:13" x14ac:dyDescent="0.2">
      <c r="A66" s="34" t="s">
        <v>72</v>
      </c>
      <c r="B66" s="18" t="s">
        <v>38</v>
      </c>
      <c r="C66" s="17" t="str">
        <f t="shared" si="18"/>
        <v>SG</v>
      </c>
      <c r="D66" s="48" t="s">
        <v>15</v>
      </c>
      <c r="E66" s="48" t="s">
        <v>69</v>
      </c>
      <c r="F66" s="48" t="s">
        <v>99</v>
      </c>
      <c r="G66" s="48" t="str">
        <f t="shared" si="19"/>
        <v>DGNLPSG</v>
      </c>
      <c r="H66" s="48" t="str">
        <f t="shared" si="20"/>
        <v>403GPSG</v>
      </c>
      <c r="I66" s="2">
        <v>8196885.1632884061</v>
      </c>
      <c r="J66" s="2">
        <v>8093686.2309204526</v>
      </c>
      <c r="K66" s="2">
        <f t="shared" si="21"/>
        <v>-103198.93236795347</v>
      </c>
      <c r="M66" s="2"/>
    </row>
    <row r="67" spans="1:13" x14ac:dyDescent="0.2">
      <c r="A67" s="34" t="s">
        <v>100</v>
      </c>
      <c r="B67" s="18" t="s">
        <v>38</v>
      </c>
      <c r="C67" s="17" t="str">
        <f t="shared" si="18"/>
        <v>SO</v>
      </c>
      <c r="D67" s="48" t="s">
        <v>41</v>
      </c>
      <c r="E67" s="48" t="s">
        <v>69</v>
      </c>
      <c r="F67" s="48" t="s">
        <v>99</v>
      </c>
      <c r="G67" s="48" t="str">
        <f t="shared" si="19"/>
        <v>DGNLPSO</v>
      </c>
      <c r="H67" s="48" t="str">
        <f t="shared" si="20"/>
        <v>403GPSO</v>
      </c>
      <c r="I67" s="2">
        <v>23477823.672367916</v>
      </c>
      <c r="J67" s="2">
        <v>24177366.467206053</v>
      </c>
      <c r="K67" s="2">
        <f t="shared" si="21"/>
        <v>699542.79483813792</v>
      </c>
      <c r="M67" s="2"/>
    </row>
    <row r="68" spans="1:13" hidden="1" x14ac:dyDescent="0.2">
      <c r="A68" s="34"/>
      <c r="C68" s="17"/>
      <c r="D68" s="48"/>
      <c r="E68" s="48"/>
      <c r="F68" s="48"/>
      <c r="G68" s="48"/>
      <c r="H68" s="48"/>
      <c r="I68" s="2"/>
      <c r="J68" s="2"/>
      <c r="K68" s="2"/>
      <c r="M68" s="2"/>
    </row>
    <row r="69" spans="1:13" hidden="1" x14ac:dyDescent="0.2">
      <c r="A69" s="34"/>
      <c r="C69" s="17"/>
      <c r="D69" s="48"/>
      <c r="E69" s="48"/>
      <c r="F69" s="48"/>
      <c r="G69" s="48"/>
      <c r="H69" s="48"/>
      <c r="I69" s="2"/>
      <c r="J69" s="2"/>
      <c r="K69" s="2"/>
      <c r="M69" s="2"/>
    </row>
    <row r="70" spans="1:13" hidden="1" x14ac:dyDescent="0.2">
      <c r="A70" s="34"/>
      <c r="C70" s="17"/>
      <c r="D70" s="48"/>
      <c r="E70" s="48"/>
      <c r="F70" s="48"/>
      <c r="G70" s="48"/>
      <c r="H70" s="48"/>
      <c r="I70" s="2"/>
      <c r="J70" s="2"/>
      <c r="K70" s="2"/>
      <c r="M70" s="2"/>
    </row>
    <row r="71" spans="1:13" hidden="1" x14ac:dyDescent="0.2">
      <c r="A71" s="34"/>
      <c r="C71" s="17"/>
      <c r="D71" s="48"/>
      <c r="E71" s="48"/>
      <c r="F71" s="48"/>
      <c r="G71" s="48"/>
      <c r="H71" s="48"/>
      <c r="I71" s="2"/>
      <c r="J71" s="2"/>
      <c r="K71" s="2"/>
      <c r="M71" s="2"/>
    </row>
    <row r="72" spans="1:13" hidden="1" x14ac:dyDescent="0.2">
      <c r="A72" s="34"/>
      <c r="C72" s="17"/>
      <c r="D72" s="48"/>
      <c r="E72" s="48"/>
      <c r="F72" s="48"/>
      <c r="G72" s="48"/>
      <c r="H72" s="48"/>
      <c r="I72" s="2"/>
      <c r="J72" s="2"/>
      <c r="K72" s="2"/>
      <c r="M72" s="2"/>
    </row>
    <row r="73" spans="1:13" hidden="1" x14ac:dyDescent="0.2">
      <c r="A73" s="34"/>
      <c r="C73" s="17"/>
      <c r="D73" s="48"/>
      <c r="E73" s="48"/>
      <c r="F73" s="48"/>
      <c r="G73" s="48"/>
      <c r="H73" s="48"/>
      <c r="I73" s="2"/>
      <c r="J73" s="2"/>
      <c r="K73" s="2"/>
      <c r="M73" s="2"/>
    </row>
    <row r="74" spans="1:13" hidden="1" x14ac:dyDescent="0.2">
      <c r="A74" s="34"/>
      <c r="C74" s="17"/>
      <c r="D74" s="48"/>
      <c r="E74" s="48"/>
      <c r="F74" s="48"/>
      <c r="G74" s="48"/>
      <c r="H74" s="48"/>
      <c r="I74" s="2"/>
      <c r="J74" s="2"/>
      <c r="K74" s="2"/>
      <c r="M74" s="2"/>
    </row>
    <row r="75" spans="1:13" hidden="1" x14ac:dyDescent="0.2">
      <c r="A75" s="34"/>
      <c r="C75" s="17"/>
      <c r="D75" s="48"/>
      <c r="E75" s="48"/>
      <c r="F75" s="48"/>
      <c r="G75" s="48"/>
      <c r="H75" s="48"/>
      <c r="I75" s="2"/>
      <c r="J75" s="2"/>
      <c r="K75" s="2"/>
      <c r="M75" s="2"/>
    </row>
    <row r="76" spans="1:13" hidden="1" x14ac:dyDescent="0.2">
      <c r="A76" s="34"/>
      <c r="C76" s="17"/>
      <c r="D76" s="48"/>
      <c r="E76" s="48"/>
      <c r="F76" s="48"/>
      <c r="G76" s="48"/>
      <c r="H76" s="48"/>
      <c r="I76" s="2"/>
      <c r="J76" s="2"/>
      <c r="K76" s="2"/>
      <c r="M76" s="2"/>
    </row>
    <row r="77" spans="1:13" x14ac:dyDescent="0.2">
      <c r="A77" s="34" t="s">
        <v>75</v>
      </c>
      <c r="B77" s="18" t="s">
        <v>38</v>
      </c>
      <c r="C77" s="17" t="str">
        <f t="shared" si="18"/>
        <v>JBG</v>
      </c>
      <c r="D77" s="48" t="s">
        <v>17</v>
      </c>
      <c r="E77" s="48" t="s">
        <v>69</v>
      </c>
      <c r="F77" s="48" t="s">
        <v>99</v>
      </c>
      <c r="G77" s="48" t="str">
        <f t="shared" si="19"/>
        <v>DGNLPJBG</v>
      </c>
      <c r="H77" s="48" t="str">
        <f t="shared" si="20"/>
        <v>403GPJBG</v>
      </c>
      <c r="I77" s="2">
        <v>393114.68552344089</v>
      </c>
      <c r="J77" s="2">
        <v>368794.71156622231</v>
      </c>
      <c r="K77" s="2">
        <f t="shared" si="21"/>
        <v>-24319.973957218579</v>
      </c>
      <c r="M77" s="2"/>
    </row>
    <row r="78" spans="1:13" x14ac:dyDescent="0.2">
      <c r="A78" s="34" t="s">
        <v>75</v>
      </c>
      <c r="B78" s="18" t="s">
        <v>38</v>
      </c>
      <c r="C78" s="17" t="str">
        <f t="shared" si="18"/>
        <v>JBE</v>
      </c>
      <c r="D78" s="48" t="s">
        <v>42</v>
      </c>
      <c r="E78" s="48" t="s">
        <v>69</v>
      </c>
      <c r="F78" s="48" t="s">
        <v>99</v>
      </c>
      <c r="G78" s="48" t="str">
        <f t="shared" si="19"/>
        <v>DGNLPJBE</v>
      </c>
      <c r="H78" s="48" t="str">
        <f t="shared" si="20"/>
        <v>403GPJBE</v>
      </c>
      <c r="I78" s="2">
        <v>0</v>
      </c>
      <c r="J78" s="2">
        <v>0</v>
      </c>
      <c r="K78" s="2">
        <f t="shared" si="21"/>
        <v>0</v>
      </c>
      <c r="M78" s="2"/>
    </row>
    <row r="79" spans="1:13" x14ac:dyDescent="0.2">
      <c r="A79" s="34" t="s">
        <v>101</v>
      </c>
      <c r="B79" s="18" t="s">
        <v>38</v>
      </c>
      <c r="C79" s="17" t="str">
        <f t="shared" si="18"/>
        <v>CN</v>
      </c>
      <c r="D79" s="48" t="s">
        <v>43</v>
      </c>
      <c r="E79" s="48" t="s">
        <v>69</v>
      </c>
      <c r="F79" s="48" t="s">
        <v>99</v>
      </c>
      <c r="G79" s="48" t="str">
        <f t="shared" si="19"/>
        <v>DGNLPCN</v>
      </c>
      <c r="H79" s="48" t="str">
        <f t="shared" si="20"/>
        <v>403GPCN</v>
      </c>
      <c r="I79" s="2">
        <v>871964.42011111346</v>
      </c>
      <c r="J79" s="2">
        <v>803552.29655526869</v>
      </c>
      <c r="K79" s="2">
        <f t="shared" si="21"/>
        <v>-68412.123555844766</v>
      </c>
    </row>
    <row r="80" spans="1:13" x14ac:dyDescent="0.2">
      <c r="A80" s="34" t="s">
        <v>102</v>
      </c>
      <c r="B80" s="18" t="s">
        <v>38</v>
      </c>
      <c r="C80" s="17" t="str">
        <f t="shared" si="18"/>
        <v>CAEE</v>
      </c>
      <c r="D80" s="48" t="s">
        <v>44</v>
      </c>
      <c r="E80" s="48" t="s">
        <v>69</v>
      </c>
      <c r="F80" s="48" t="s">
        <v>99</v>
      </c>
      <c r="G80" s="48" t="str">
        <f t="shared" si="19"/>
        <v>DGNLPCAEE</v>
      </c>
      <c r="H80" s="48" t="str">
        <f t="shared" si="20"/>
        <v>403GPCAEE</v>
      </c>
      <c r="I80" s="2">
        <v>111621.46221281533</v>
      </c>
      <c r="J80" s="2">
        <v>106643.79138099383</v>
      </c>
      <c r="K80" s="2">
        <f t="shared" si="21"/>
        <v>-4977.6708318214951</v>
      </c>
    </row>
    <row r="81" spans="1:15" x14ac:dyDescent="0.2">
      <c r="A81" s="18" t="s">
        <v>103</v>
      </c>
      <c r="D81" s="14"/>
      <c r="E81" s="14"/>
      <c r="F81" s="14"/>
      <c r="G81" s="14"/>
      <c r="H81" s="14"/>
      <c r="I81" s="21">
        <f>SUBTOTAL(9,I57:I80)</f>
        <v>53583538.76402542</v>
      </c>
      <c r="J81" s="21">
        <f>SUBTOTAL(9,J57:J80)</f>
        <v>56416991.692409031</v>
      </c>
      <c r="K81" s="21">
        <f>SUBTOTAL(9,K57:K80)</f>
        <v>2833452.9283836181</v>
      </c>
      <c r="M81" s="2"/>
      <c r="N81" s="2"/>
      <c r="O81" s="2"/>
    </row>
    <row r="82" spans="1:15" x14ac:dyDescent="0.2">
      <c r="D82" s="14"/>
      <c r="E82" s="14"/>
      <c r="F82" s="14"/>
      <c r="G82" s="14"/>
      <c r="H82" s="14"/>
      <c r="I82" s="2"/>
      <c r="J82" s="2"/>
      <c r="K82" s="2"/>
    </row>
    <row r="83" spans="1:15" x14ac:dyDescent="0.2">
      <c r="D83" s="14"/>
      <c r="E83" s="14"/>
      <c r="F83" s="14"/>
      <c r="G83" s="14"/>
      <c r="H83" s="14"/>
      <c r="I83" s="2"/>
      <c r="J83" s="2"/>
      <c r="K83" s="2"/>
    </row>
    <row r="84" spans="1:15" x14ac:dyDescent="0.2">
      <c r="A84" s="32" t="s">
        <v>45</v>
      </c>
      <c r="D84" s="14"/>
      <c r="E84" s="14"/>
      <c r="F84" s="14"/>
      <c r="G84" s="14"/>
      <c r="H84" s="14"/>
      <c r="I84" s="21">
        <f>SUBTOTAL(9,I12:I82)</f>
        <v>946635051.53402996</v>
      </c>
      <c r="J84" s="21">
        <f>SUBTOTAL(9,J12:J82)</f>
        <v>977248638.00502276</v>
      </c>
      <c r="K84" s="50">
        <f>SUBTOTAL(9,K12:K82)</f>
        <v>30613586.470992401</v>
      </c>
      <c r="M84" s="2"/>
      <c r="N84" s="2"/>
      <c r="O84" s="2"/>
    </row>
    <row r="85" spans="1:15" x14ac:dyDescent="0.2">
      <c r="D85" s="14"/>
      <c r="E85" s="14"/>
      <c r="F85" s="14"/>
      <c r="G85" s="14"/>
      <c r="H85" s="14"/>
      <c r="I85" s="2"/>
      <c r="J85" s="2"/>
      <c r="K85" s="51" t="s">
        <v>124</v>
      </c>
      <c r="N85" s="49"/>
    </row>
    <row r="86" spans="1:15" x14ac:dyDescent="0.2">
      <c r="D86" s="14"/>
      <c r="E86" s="14"/>
      <c r="F86" s="14"/>
      <c r="G86" s="14"/>
      <c r="H86" s="14"/>
      <c r="I86" s="2"/>
      <c r="J86" s="2"/>
      <c r="K86" s="2"/>
    </row>
    <row r="87" spans="1:15" x14ac:dyDescent="0.2">
      <c r="A87" s="32" t="s">
        <v>104</v>
      </c>
      <c r="D87" s="14"/>
      <c r="E87" s="14"/>
      <c r="F87" s="14"/>
      <c r="G87" s="14"/>
      <c r="H87" s="14"/>
      <c r="I87" s="2"/>
      <c r="J87" s="2"/>
      <c r="K87" s="2"/>
    </row>
    <row r="88" spans="1:15" ht="9" customHeight="1" x14ac:dyDescent="0.2">
      <c r="A88" s="32"/>
      <c r="D88" s="14"/>
      <c r="E88" s="14"/>
      <c r="F88" s="14"/>
      <c r="G88" s="14"/>
      <c r="H88" s="14"/>
      <c r="I88" s="2"/>
      <c r="J88" s="2"/>
      <c r="K88" s="2"/>
    </row>
    <row r="89" spans="1:15" x14ac:dyDescent="0.2">
      <c r="A89" s="32" t="s">
        <v>105</v>
      </c>
      <c r="D89" s="14"/>
      <c r="E89" s="14"/>
      <c r="F89" s="14"/>
      <c r="G89" s="14"/>
      <c r="H89" s="14"/>
      <c r="I89" s="2"/>
      <c r="J89" s="2"/>
      <c r="K89" s="2"/>
    </row>
    <row r="90" spans="1:15" x14ac:dyDescent="0.2">
      <c r="A90" s="18" t="s">
        <v>89</v>
      </c>
      <c r="B90" s="52" t="s">
        <v>48</v>
      </c>
      <c r="C90" s="17" t="str">
        <f t="shared" ref="C90:C116" si="22">D90</f>
        <v>CA</v>
      </c>
      <c r="D90" s="53" t="s">
        <v>30</v>
      </c>
      <c r="E90" s="53" t="s">
        <v>106</v>
      </c>
      <c r="F90" s="53" t="s">
        <v>107</v>
      </c>
      <c r="G90" s="53" t="str">
        <f t="shared" ref="G90:G116" si="23">E90&amp;F90&amp;D90</f>
        <v>AINTPCA</v>
      </c>
      <c r="H90" s="53" t="str">
        <f t="shared" ref="H90:H116" si="24">B90&amp;D90</f>
        <v>404IPCA</v>
      </c>
      <c r="I90" s="2">
        <v>91.86</v>
      </c>
      <c r="J90" s="2">
        <v>91.86</v>
      </c>
      <c r="K90" s="2">
        <f t="shared" ref="K90:K116" si="25">J90-I90</f>
        <v>0</v>
      </c>
      <c r="M90" s="2"/>
    </row>
    <row r="91" spans="1:15" x14ac:dyDescent="0.2">
      <c r="A91" s="18" t="s">
        <v>101</v>
      </c>
      <c r="B91" s="52" t="s">
        <v>48</v>
      </c>
      <c r="C91" s="17" t="str">
        <f t="shared" si="22"/>
        <v>CN</v>
      </c>
      <c r="D91" s="53" t="s">
        <v>43</v>
      </c>
      <c r="E91" s="53" t="s">
        <v>106</v>
      </c>
      <c r="F91" s="53" t="s">
        <v>107</v>
      </c>
      <c r="G91" s="53" t="str">
        <f t="shared" si="23"/>
        <v>AINTPCN</v>
      </c>
      <c r="H91" s="53" t="str">
        <f t="shared" si="24"/>
        <v>404IPCN</v>
      </c>
      <c r="I91" s="2">
        <v>15076213.49525772</v>
      </c>
      <c r="J91" s="2">
        <v>14940666.810402371</v>
      </c>
      <c r="K91" s="2">
        <f t="shared" si="25"/>
        <v>-135546.68485534936</v>
      </c>
      <c r="M91" s="2"/>
    </row>
    <row r="92" spans="1:15" x14ac:dyDescent="0.2">
      <c r="A92" s="34" t="s">
        <v>75</v>
      </c>
      <c r="B92" s="52" t="s">
        <v>48</v>
      </c>
      <c r="C92" s="17" t="str">
        <f t="shared" si="22"/>
        <v>JBG</v>
      </c>
      <c r="D92" s="54" t="s">
        <v>17</v>
      </c>
      <c r="E92" s="54" t="s">
        <v>106</v>
      </c>
      <c r="F92" s="54" t="s">
        <v>107</v>
      </c>
      <c r="G92" s="54" t="str">
        <f t="shared" si="23"/>
        <v>AINTPJBG</v>
      </c>
      <c r="H92" s="54" t="str">
        <f t="shared" si="24"/>
        <v>404IPJBG</v>
      </c>
      <c r="I92" s="2">
        <v>306808.2</v>
      </c>
      <c r="J92" s="2">
        <v>306808.2</v>
      </c>
      <c r="K92" s="2">
        <f t="shared" si="25"/>
        <v>0</v>
      </c>
      <c r="M92" s="2"/>
    </row>
    <row r="93" spans="1:15" x14ac:dyDescent="0.2">
      <c r="A93" s="18" t="s">
        <v>95</v>
      </c>
      <c r="B93" s="52" t="s">
        <v>48</v>
      </c>
      <c r="C93" s="17" t="str">
        <f t="shared" si="22"/>
        <v>ID</v>
      </c>
      <c r="D93" s="54" t="s">
        <v>31</v>
      </c>
      <c r="E93" s="54" t="s">
        <v>106</v>
      </c>
      <c r="F93" s="54" t="s">
        <v>107</v>
      </c>
      <c r="G93" s="54" t="str">
        <f t="shared" si="23"/>
        <v>AINTPID</v>
      </c>
      <c r="H93" s="54" t="str">
        <f t="shared" si="24"/>
        <v>404IPID</v>
      </c>
      <c r="I93" s="2">
        <v>22564.114957303496</v>
      </c>
      <c r="J93" s="2">
        <v>22558.767693738133</v>
      </c>
      <c r="K93" s="2">
        <f t="shared" si="25"/>
        <v>-5.3472635653633915</v>
      </c>
      <c r="M93" s="2"/>
    </row>
    <row r="94" spans="1:15" x14ac:dyDescent="0.2">
      <c r="A94" s="18" t="s">
        <v>91</v>
      </c>
      <c r="B94" s="52" t="s">
        <v>48</v>
      </c>
      <c r="C94" s="17" t="str">
        <f t="shared" si="22"/>
        <v>OR</v>
      </c>
      <c r="D94" s="53" t="s">
        <v>32</v>
      </c>
      <c r="E94" s="53" t="s">
        <v>106</v>
      </c>
      <c r="F94" s="53" t="s">
        <v>107</v>
      </c>
      <c r="G94" s="53" t="str">
        <f t="shared" si="23"/>
        <v>AINTPOR</v>
      </c>
      <c r="H94" s="53" t="str">
        <f t="shared" si="24"/>
        <v>404IPOR</v>
      </c>
      <c r="I94" s="2">
        <v>11469.905243602483</v>
      </c>
      <c r="J94" s="2">
        <v>11459.050875421339</v>
      </c>
      <c r="K94" s="2">
        <f t="shared" si="25"/>
        <v>-10.854368181144309</v>
      </c>
      <c r="M94" s="2"/>
    </row>
    <row r="95" spans="1:15" x14ac:dyDescent="0.2">
      <c r="A95" s="34" t="s">
        <v>102</v>
      </c>
      <c r="B95" s="52" t="s">
        <v>48</v>
      </c>
      <c r="C95" s="17" t="str">
        <f t="shared" si="22"/>
        <v>CAEE</v>
      </c>
      <c r="D95" s="53" t="s">
        <v>44</v>
      </c>
      <c r="E95" s="53" t="s">
        <v>106</v>
      </c>
      <c r="F95" s="53" t="s">
        <v>107</v>
      </c>
      <c r="G95" s="53" t="str">
        <f t="shared" si="23"/>
        <v>AINTPCAEE</v>
      </c>
      <c r="H95" s="53" t="str">
        <f t="shared" si="24"/>
        <v>404IPCAEE</v>
      </c>
      <c r="I95" s="2">
        <v>-42.812094032581498</v>
      </c>
      <c r="J95" s="2">
        <v>-974.79814104887225</v>
      </c>
      <c r="K95" s="2">
        <f t="shared" si="25"/>
        <v>-931.98604701629074</v>
      </c>
      <c r="M95" s="2"/>
    </row>
    <row r="96" spans="1:15" x14ac:dyDescent="0.2">
      <c r="A96" s="34" t="s">
        <v>72</v>
      </c>
      <c r="B96" s="52" t="s">
        <v>48</v>
      </c>
      <c r="C96" s="17" t="str">
        <f t="shared" si="22"/>
        <v>SG</v>
      </c>
      <c r="D96" s="53" t="s">
        <v>15</v>
      </c>
      <c r="E96" s="53" t="s">
        <v>106</v>
      </c>
      <c r="F96" s="53" t="s">
        <v>107</v>
      </c>
      <c r="G96" s="53" t="str">
        <f t="shared" si="23"/>
        <v>AINTPSG</v>
      </c>
      <c r="H96" s="53" t="str">
        <f t="shared" si="24"/>
        <v>404IPSG</v>
      </c>
      <c r="I96" s="2">
        <v>3856265.9123172383</v>
      </c>
      <c r="J96" s="2">
        <v>3842567.833778508</v>
      </c>
      <c r="K96" s="2">
        <f t="shared" si="25"/>
        <v>-13698.078538730275</v>
      </c>
      <c r="M96" s="2"/>
    </row>
    <row r="97" spans="1:13" x14ac:dyDescent="0.2">
      <c r="A97" s="34" t="s">
        <v>68</v>
      </c>
      <c r="B97" s="52" t="s">
        <v>48</v>
      </c>
      <c r="C97" s="17" t="str">
        <f t="shared" si="22"/>
        <v>CAGE</v>
      </c>
      <c r="D97" s="53" t="s">
        <v>13</v>
      </c>
      <c r="E97" s="53" t="s">
        <v>106</v>
      </c>
      <c r="F97" s="53" t="s">
        <v>107</v>
      </c>
      <c r="G97" s="53" t="str">
        <f t="shared" si="23"/>
        <v>AINTPCAGE</v>
      </c>
      <c r="H97" s="53" t="str">
        <f t="shared" si="24"/>
        <v>404IPCAGE</v>
      </c>
      <c r="I97" s="2">
        <v>2864080.7580962479</v>
      </c>
      <c r="J97" s="2">
        <v>2855739.152513688</v>
      </c>
      <c r="K97" s="2">
        <f t="shared" si="25"/>
        <v>-8341.6055825599469</v>
      </c>
      <c r="M97" s="2"/>
    </row>
    <row r="98" spans="1:13" x14ac:dyDescent="0.2">
      <c r="A98" s="34" t="s">
        <v>71</v>
      </c>
      <c r="B98" s="52" t="s">
        <v>48</v>
      </c>
      <c r="C98" s="17" t="str">
        <f t="shared" si="22"/>
        <v>CAGW</v>
      </c>
      <c r="D98" s="53" t="s">
        <v>14</v>
      </c>
      <c r="E98" s="53" t="s">
        <v>106</v>
      </c>
      <c r="F98" s="53" t="s">
        <v>107</v>
      </c>
      <c r="G98" s="53" t="str">
        <f t="shared" si="23"/>
        <v>AINTPCAGW</v>
      </c>
      <c r="H98" s="53" t="str">
        <f t="shared" si="24"/>
        <v>404IPCAGW</v>
      </c>
      <c r="I98" s="2">
        <v>521723.19686359912</v>
      </c>
      <c r="J98" s="2">
        <v>521423.91896100843</v>
      </c>
      <c r="K98" s="2">
        <f t="shared" si="25"/>
        <v>-299.27790259069297</v>
      </c>
      <c r="M98" s="2"/>
    </row>
    <row r="99" spans="1:13" x14ac:dyDescent="0.2">
      <c r="A99" s="34" t="s">
        <v>108</v>
      </c>
      <c r="B99" s="52" t="s">
        <v>48</v>
      </c>
      <c r="C99" s="17" t="s">
        <v>20</v>
      </c>
      <c r="D99" s="48" t="s">
        <v>14</v>
      </c>
      <c r="E99" s="48" t="s">
        <v>106</v>
      </c>
      <c r="F99" s="48" t="s">
        <v>109</v>
      </c>
      <c r="G99" s="48" t="str">
        <f t="shared" si="23"/>
        <v>AHYDPKACAGW</v>
      </c>
      <c r="H99" s="48" t="str">
        <f t="shared" si="24"/>
        <v>404IPCAGW</v>
      </c>
      <c r="I99" s="2">
        <v>0</v>
      </c>
      <c r="J99" s="2">
        <v>0</v>
      </c>
      <c r="K99" s="2">
        <f t="shared" si="25"/>
        <v>0</v>
      </c>
      <c r="M99" s="2"/>
    </row>
    <row r="100" spans="1:13" x14ac:dyDescent="0.2">
      <c r="A100" s="18" t="s">
        <v>100</v>
      </c>
      <c r="B100" s="52" t="s">
        <v>48</v>
      </c>
      <c r="C100" s="17" t="str">
        <f t="shared" si="22"/>
        <v>SO</v>
      </c>
      <c r="D100" s="53" t="s">
        <v>41</v>
      </c>
      <c r="E100" s="53" t="s">
        <v>106</v>
      </c>
      <c r="F100" s="53" t="s">
        <v>107</v>
      </c>
      <c r="G100" s="53" t="str">
        <f t="shared" si="23"/>
        <v>AINTPSO</v>
      </c>
      <c r="H100" s="53" t="str">
        <f t="shared" si="24"/>
        <v>404IPSO</v>
      </c>
      <c r="I100" s="2">
        <v>39692820.423764147</v>
      </c>
      <c r="J100" s="2">
        <v>44878420.32006561</v>
      </c>
      <c r="K100" s="2">
        <f t="shared" si="25"/>
        <v>5185599.8963014632</v>
      </c>
      <c r="M100" s="2"/>
    </row>
    <row r="101" spans="1:13" x14ac:dyDescent="0.2">
      <c r="A101" s="18" t="s">
        <v>100</v>
      </c>
      <c r="B101" s="52" t="s">
        <v>48</v>
      </c>
      <c r="C101" s="17" t="str">
        <f t="shared" si="22"/>
        <v>OTHER</v>
      </c>
      <c r="D101" s="53" t="s">
        <v>16</v>
      </c>
      <c r="E101" s="53" t="s">
        <v>106</v>
      </c>
      <c r="F101" s="53" t="s">
        <v>107</v>
      </c>
      <c r="G101" s="53" t="str">
        <f t="shared" si="23"/>
        <v>AINTPOTHER</v>
      </c>
      <c r="H101" s="53" t="str">
        <f t="shared" si="24"/>
        <v>404IPOTHER</v>
      </c>
      <c r="I101" s="2">
        <v>0</v>
      </c>
      <c r="J101" s="2">
        <v>0</v>
      </c>
      <c r="K101" s="2">
        <f t="shared" si="25"/>
        <v>0</v>
      </c>
      <c r="M101" s="2"/>
    </row>
    <row r="102" spans="1:13" x14ac:dyDescent="0.2">
      <c r="A102" s="71" t="s">
        <v>72</v>
      </c>
      <c r="B102" s="52" t="s">
        <v>48</v>
      </c>
      <c r="C102" s="17" t="str">
        <f t="shared" si="22"/>
        <v>SG-U</v>
      </c>
      <c r="D102" s="53" t="s">
        <v>21</v>
      </c>
      <c r="E102" s="53" t="s">
        <v>106</v>
      </c>
      <c r="F102" s="53" t="s">
        <v>107</v>
      </c>
      <c r="G102" s="53" t="str">
        <f t="shared" si="23"/>
        <v>AINTPSG-U</v>
      </c>
      <c r="H102" s="53" t="str">
        <f t="shared" si="24"/>
        <v>404IPSG-U</v>
      </c>
      <c r="I102" s="2">
        <v>322709.15789236734</v>
      </c>
      <c r="J102" s="2">
        <v>316196.24115375418</v>
      </c>
      <c r="K102" s="2">
        <f t="shared" si="25"/>
        <v>-6512.9167386131594</v>
      </c>
      <c r="M102" s="2"/>
    </row>
    <row r="103" spans="1:13" x14ac:dyDescent="0.2">
      <c r="A103" s="71" t="s">
        <v>72</v>
      </c>
      <c r="B103" s="52" t="s">
        <v>48</v>
      </c>
      <c r="C103" s="17" t="str">
        <f t="shared" si="22"/>
        <v>SG-P</v>
      </c>
      <c r="D103" s="53" t="s">
        <v>20</v>
      </c>
      <c r="E103" s="53" t="s">
        <v>106</v>
      </c>
      <c r="F103" s="53" t="s">
        <v>107</v>
      </c>
      <c r="G103" s="53" t="str">
        <f t="shared" si="23"/>
        <v>AINTPSG-P</v>
      </c>
      <c r="H103" s="53" t="str">
        <f t="shared" si="24"/>
        <v>404IPSG-P</v>
      </c>
      <c r="I103" s="2">
        <v>2679539.4217861053</v>
      </c>
      <c r="J103" s="2">
        <v>2678087.7576791579</v>
      </c>
      <c r="K103" s="2">
        <f t="shared" si="25"/>
        <v>-1451.6641069473699</v>
      </c>
      <c r="M103" s="2"/>
    </row>
    <row r="104" spans="1:13" hidden="1" x14ac:dyDescent="0.2">
      <c r="B104" s="52"/>
      <c r="C104" s="17"/>
      <c r="D104" s="53"/>
      <c r="E104" s="53"/>
      <c r="F104" s="53"/>
      <c r="G104" s="53"/>
      <c r="H104" s="53"/>
      <c r="I104" s="2"/>
      <c r="J104" s="2"/>
      <c r="K104" s="2"/>
      <c r="M104" s="2"/>
    </row>
    <row r="105" spans="1:13" hidden="1" x14ac:dyDescent="0.2">
      <c r="B105" s="52"/>
      <c r="C105" s="17"/>
      <c r="D105" s="53"/>
      <c r="E105" s="53"/>
      <c r="F105" s="53"/>
      <c r="G105" s="53"/>
      <c r="H105" s="53"/>
      <c r="I105" s="2"/>
      <c r="J105" s="2"/>
      <c r="K105" s="2"/>
      <c r="M105" s="2"/>
    </row>
    <row r="106" spans="1:13" hidden="1" x14ac:dyDescent="0.2">
      <c r="B106" s="52"/>
      <c r="C106" s="17"/>
      <c r="D106" s="53"/>
      <c r="E106" s="53"/>
      <c r="F106" s="53"/>
      <c r="G106" s="53"/>
      <c r="H106" s="53"/>
      <c r="I106" s="2"/>
      <c r="J106" s="2"/>
      <c r="K106" s="2"/>
      <c r="M106" s="2"/>
    </row>
    <row r="107" spans="1:13" hidden="1" x14ac:dyDescent="0.2">
      <c r="B107" s="52"/>
      <c r="C107" s="17"/>
      <c r="D107" s="53"/>
      <c r="E107" s="53"/>
      <c r="F107" s="53"/>
      <c r="G107" s="53"/>
      <c r="H107" s="53"/>
      <c r="I107" s="2"/>
      <c r="J107" s="2"/>
      <c r="K107" s="2"/>
      <c r="M107" s="2"/>
    </row>
    <row r="108" spans="1:13" hidden="1" x14ac:dyDescent="0.2">
      <c r="B108" s="52"/>
      <c r="C108" s="17"/>
      <c r="D108" s="53"/>
      <c r="E108" s="53"/>
      <c r="F108" s="53"/>
      <c r="G108" s="53"/>
      <c r="H108" s="53"/>
      <c r="I108" s="2"/>
      <c r="J108" s="2"/>
      <c r="K108" s="2"/>
      <c r="M108" s="2"/>
    </row>
    <row r="109" spans="1:13" hidden="1" x14ac:dyDescent="0.2">
      <c r="B109" s="52"/>
      <c r="C109" s="17"/>
      <c r="D109" s="53"/>
      <c r="E109" s="53"/>
      <c r="F109" s="53"/>
      <c r="G109" s="53"/>
      <c r="H109" s="53"/>
      <c r="I109" s="2"/>
      <c r="J109" s="2"/>
      <c r="K109" s="2"/>
      <c r="M109" s="2"/>
    </row>
    <row r="110" spans="1:13" hidden="1" x14ac:dyDescent="0.2">
      <c r="B110" s="52"/>
      <c r="C110" s="17"/>
      <c r="D110" s="53"/>
      <c r="E110" s="53"/>
      <c r="F110" s="53"/>
      <c r="G110" s="53"/>
      <c r="H110" s="53"/>
      <c r="I110" s="2"/>
      <c r="J110" s="2"/>
      <c r="K110" s="2"/>
      <c r="M110" s="2"/>
    </row>
    <row r="111" spans="1:13" hidden="1" x14ac:dyDescent="0.2">
      <c r="B111" s="52"/>
      <c r="C111" s="17"/>
      <c r="D111" s="53"/>
      <c r="E111" s="53"/>
      <c r="F111" s="53"/>
      <c r="G111" s="53"/>
      <c r="H111" s="53"/>
      <c r="I111" s="2"/>
      <c r="J111" s="2"/>
      <c r="K111" s="2"/>
    </row>
    <row r="112" spans="1:13" hidden="1" x14ac:dyDescent="0.2">
      <c r="B112" s="52"/>
      <c r="C112" s="17"/>
      <c r="D112" s="53"/>
      <c r="E112" s="53"/>
      <c r="F112" s="53"/>
      <c r="G112" s="53"/>
      <c r="H112" s="53"/>
      <c r="I112" s="2"/>
      <c r="J112" s="2"/>
      <c r="K112" s="2"/>
    </row>
    <row r="113" spans="1:15" x14ac:dyDescent="0.2">
      <c r="A113" s="18" t="s">
        <v>94</v>
      </c>
      <c r="B113" s="52" t="s">
        <v>48</v>
      </c>
      <c r="C113" s="17" t="str">
        <f t="shared" si="22"/>
        <v>UT</v>
      </c>
      <c r="D113" s="53" t="s">
        <v>33</v>
      </c>
      <c r="E113" s="53" t="s">
        <v>106</v>
      </c>
      <c r="F113" s="53" t="s">
        <v>107</v>
      </c>
      <c r="G113" s="53" t="str">
        <f t="shared" si="23"/>
        <v>AINTPUT</v>
      </c>
      <c r="H113" s="53" t="str">
        <f t="shared" si="24"/>
        <v>404IPUT</v>
      </c>
      <c r="I113" s="2">
        <v>34483.728798753873</v>
      </c>
      <c r="J113" s="2">
        <v>34496.713389635457</v>
      </c>
      <c r="K113" s="2">
        <f t="shared" si="25"/>
        <v>12.984590881584154</v>
      </c>
    </row>
    <row r="114" spans="1:15" x14ac:dyDescent="0.2">
      <c r="A114" s="18" t="s">
        <v>92</v>
      </c>
      <c r="B114" s="52" t="s">
        <v>48</v>
      </c>
      <c r="C114" s="17" t="str">
        <f t="shared" si="22"/>
        <v>WA</v>
      </c>
      <c r="D114" s="53" t="s">
        <v>26</v>
      </c>
      <c r="E114" s="53" t="s">
        <v>106</v>
      </c>
      <c r="F114" s="53" t="s">
        <v>107</v>
      </c>
      <c r="G114" s="53" t="str">
        <f t="shared" si="23"/>
        <v>AINTPWA</v>
      </c>
      <c r="H114" s="53" t="str">
        <f t="shared" si="24"/>
        <v>404IPWA</v>
      </c>
      <c r="I114" s="2">
        <v>124.67</v>
      </c>
      <c r="J114" s="2">
        <v>124.67</v>
      </c>
      <c r="K114" s="2">
        <f t="shared" si="25"/>
        <v>0</v>
      </c>
    </row>
    <row r="115" spans="1:15" x14ac:dyDescent="0.2">
      <c r="A115" s="18" t="s">
        <v>93</v>
      </c>
      <c r="B115" s="52" t="s">
        <v>48</v>
      </c>
      <c r="C115" s="17" t="str">
        <f t="shared" si="22"/>
        <v>WYP</v>
      </c>
      <c r="D115" s="53" t="s">
        <v>34</v>
      </c>
      <c r="E115" s="53" t="s">
        <v>106</v>
      </c>
      <c r="F115" s="53" t="s">
        <v>107</v>
      </c>
      <c r="G115" s="53" t="str">
        <f t="shared" si="23"/>
        <v>AINTPWYP</v>
      </c>
      <c r="H115" s="53" t="str">
        <f t="shared" si="24"/>
        <v>404IPWYP</v>
      </c>
      <c r="I115" s="2">
        <v>128060.78076775426</v>
      </c>
      <c r="J115" s="2">
        <v>128060.78076775426</v>
      </c>
      <c r="K115" s="2">
        <f t="shared" si="25"/>
        <v>0</v>
      </c>
    </row>
    <row r="116" spans="1:15" x14ac:dyDescent="0.2">
      <c r="A116" s="18" t="s">
        <v>96</v>
      </c>
      <c r="B116" s="52" t="s">
        <v>48</v>
      </c>
      <c r="C116" s="17" t="str">
        <f t="shared" si="22"/>
        <v>WYU</v>
      </c>
      <c r="D116" s="53" t="s">
        <v>39</v>
      </c>
      <c r="E116" s="53" t="s">
        <v>106</v>
      </c>
      <c r="F116" s="53" t="s">
        <v>107</v>
      </c>
      <c r="G116" s="53" t="str">
        <f t="shared" si="23"/>
        <v>AINTPWYU</v>
      </c>
      <c r="H116" s="53" t="str">
        <f t="shared" si="24"/>
        <v>404IPWYU</v>
      </c>
      <c r="I116" s="2">
        <v>0</v>
      </c>
      <c r="J116" s="2">
        <v>0</v>
      </c>
      <c r="K116" s="2">
        <f t="shared" si="25"/>
        <v>0</v>
      </c>
    </row>
    <row r="117" spans="1:15" x14ac:dyDescent="0.2">
      <c r="A117" s="18" t="s">
        <v>110</v>
      </c>
      <c r="B117" s="3"/>
      <c r="C117" s="3"/>
      <c r="D117" s="53"/>
      <c r="E117" s="53"/>
      <c r="F117" s="53"/>
      <c r="G117" s="53"/>
      <c r="H117" s="53"/>
      <c r="I117" s="21">
        <f>SUBTOTAL(9,I90:I116)</f>
        <v>65516912.813650809</v>
      </c>
      <c r="J117" s="21">
        <f>SUBTOTAL(9,J90:J116)</f>
        <v>70535727.279139593</v>
      </c>
      <c r="K117" s="21">
        <f>SUBTOTAL(9,K90:K116)</f>
        <v>5018814.4654887905</v>
      </c>
      <c r="M117" s="2"/>
      <c r="N117" s="2"/>
      <c r="O117" s="2"/>
    </row>
    <row r="118" spans="1:15" x14ac:dyDescent="0.2">
      <c r="D118" s="14"/>
      <c r="E118" s="14"/>
      <c r="F118" s="14"/>
      <c r="G118" s="14"/>
      <c r="H118" s="14"/>
      <c r="I118" s="2"/>
      <c r="J118" s="2"/>
      <c r="K118" s="2"/>
    </row>
    <row r="119" spans="1:15" x14ac:dyDescent="0.2">
      <c r="A119" s="32" t="s">
        <v>77</v>
      </c>
      <c r="D119" s="14"/>
      <c r="E119" s="14"/>
      <c r="F119" s="14"/>
      <c r="G119" s="14"/>
      <c r="H119" s="14"/>
      <c r="I119" s="2"/>
      <c r="J119" s="2"/>
      <c r="K119" s="2"/>
    </row>
    <row r="120" spans="1:15" x14ac:dyDescent="0.2">
      <c r="A120" s="71" t="s">
        <v>72</v>
      </c>
      <c r="B120" s="18" t="s">
        <v>51</v>
      </c>
      <c r="C120" s="17" t="str">
        <f t="shared" ref="C120:C121" si="26">D120</f>
        <v>SG-U</v>
      </c>
      <c r="D120" s="53" t="s">
        <v>21</v>
      </c>
      <c r="E120" s="53" t="s">
        <v>106</v>
      </c>
      <c r="F120" s="53" t="s">
        <v>78</v>
      </c>
      <c r="G120" s="53" t="str">
        <f>E120&amp;F120&amp;D120</f>
        <v>AHYDPSG-U</v>
      </c>
      <c r="H120" s="53" t="str">
        <f>B120&amp;D120</f>
        <v>404HPSG-U</v>
      </c>
      <c r="I120" s="2">
        <v>0</v>
      </c>
      <c r="J120" s="2">
        <v>0</v>
      </c>
      <c r="K120" s="2">
        <f t="shared" ref="K120:K121" si="27">J120-I120</f>
        <v>0</v>
      </c>
    </row>
    <row r="121" spans="1:15" x14ac:dyDescent="0.2">
      <c r="A121" s="71" t="s">
        <v>72</v>
      </c>
      <c r="B121" s="18" t="s">
        <v>51</v>
      </c>
      <c r="C121" s="17" t="str">
        <f t="shared" si="26"/>
        <v>SG-P</v>
      </c>
      <c r="D121" s="53" t="s">
        <v>20</v>
      </c>
      <c r="E121" s="53" t="s">
        <v>106</v>
      </c>
      <c r="F121" s="53" t="s">
        <v>78</v>
      </c>
      <c r="G121" s="53" t="str">
        <f>E121&amp;F121&amp;D121</f>
        <v>AHYDPSG-P</v>
      </c>
      <c r="H121" s="53" t="str">
        <f>B121&amp;D121</f>
        <v>404HPSG-P</v>
      </c>
      <c r="I121" s="2">
        <v>312375.51968424825</v>
      </c>
      <c r="J121" s="2">
        <v>312375.51968424825</v>
      </c>
      <c r="K121" s="2">
        <f t="shared" si="27"/>
        <v>0</v>
      </c>
    </row>
    <row r="122" spans="1:15" x14ac:dyDescent="0.2">
      <c r="A122" s="18" t="s">
        <v>81</v>
      </c>
      <c r="D122" s="14"/>
      <c r="E122" s="14"/>
      <c r="F122" s="14"/>
      <c r="G122" s="14"/>
      <c r="H122" s="14"/>
      <c r="I122" s="21">
        <f>SUBTOTAL(9,I120:I121)</f>
        <v>312375.51968424825</v>
      </c>
      <c r="J122" s="21">
        <f>SUBTOTAL(9,J120:J121)</f>
        <v>312375.51968424825</v>
      </c>
      <c r="K122" s="21">
        <f>SUBTOTAL(9,K120:K121)</f>
        <v>0</v>
      </c>
      <c r="M122" s="2"/>
      <c r="N122" s="2"/>
      <c r="O122" s="2"/>
    </row>
    <row r="123" spans="1:15" x14ac:dyDescent="0.2">
      <c r="D123" s="14"/>
      <c r="E123" s="14"/>
      <c r="F123" s="14"/>
      <c r="G123" s="14"/>
      <c r="H123" s="14"/>
      <c r="I123" s="2"/>
      <c r="J123" s="2"/>
      <c r="K123" s="2"/>
    </row>
    <row r="124" spans="1:15" x14ac:dyDescent="0.2">
      <c r="A124" s="32" t="s">
        <v>82</v>
      </c>
      <c r="D124" s="14"/>
      <c r="E124" s="14"/>
      <c r="F124" s="14"/>
      <c r="G124" s="14"/>
      <c r="H124" s="14"/>
      <c r="I124" s="2"/>
      <c r="J124" s="2"/>
      <c r="K124" s="2"/>
    </row>
    <row r="125" spans="1:15" x14ac:dyDescent="0.2">
      <c r="A125" s="34" t="s">
        <v>68</v>
      </c>
      <c r="B125" s="18" t="s">
        <v>53</v>
      </c>
      <c r="C125" s="17" t="str">
        <f>D125</f>
        <v>CAGE</v>
      </c>
      <c r="D125" s="14" t="s">
        <v>13</v>
      </c>
      <c r="E125" s="14" t="s">
        <v>106</v>
      </c>
      <c r="F125" s="14" t="s">
        <v>83</v>
      </c>
      <c r="G125" s="14" t="str">
        <f>E125&amp;F125&amp;D125</f>
        <v>AOTHPCAGE</v>
      </c>
      <c r="H125" s="14" t="str">
        <f>B125&amp;D125</f>
        <v>404OPCAGE</v>
      </c>
      <c r="I125" s="2">
        <v>0</v>
      </c>
      <c r="J125" s="2">
        <v>0</v>
      </c>
      <c r="K125" s="2">
        <f>J125-I125</f>
        <v>0</v>
      </c>
    </row>
    <row r="126" spans="1:15" x14ac:dyDescent="0.2">
      <c r="A126" s="18" t="s">
        <v>111</v>
      </c>
      <c r="D126" s="14"/>
      <c r="E126" s="14"/>
      <c r="F126" s="14"/>
      <c r="G126" s="14"/>
      <c r="H126" s="14"/>
      <c r="I126" s="21">
        <f>SUBTOTAL(9,I125)</f>
        <v>0</v>
      </c>
      <c r="J126" s="21">
        <f>SUBTOTAL(9,J125)</f>
        <v>0</v>
      </c>
      <c r="K126" s="21">
        <f>SUBTOTAL(9,K125)</f>
        <v>0</v>
      </c>
      <c r="M126" s="2"/>
      <c r="N126" s="2"/>
      <c r="O126" s="2"/>
    </row>
    <row r="127" spans="1:15" x14ac:dyDescent="0.2">
      <c r="D127" s="14"/>
      <c r="E127" s="14"/>
      <c r="F127" s="14"/>
      <c r="G127" s="14"/>
      <c r="H127" s="14"/>
      <c r="I127" s="2"/>
      <c r="J127" s="2"/>
      <c r="K127" s="2"/>
    </row>
    <row r="128" spans="1:15" x14ac:dyDescent="0.2">
      <c r="A128" s="32" t="s">
        <v>98</v>
      </c>
      <c r="D128" s="14"/>
      <c r="E128" s="14"/>
      <c r="F128" s="14"/>
      <c r="G128" s="14"/>
      <c r="H128" s="14"/>
      <c r="I128" s="2"/>
      <c r="J128" s="2"/>
      <c r="K128" s="2"/>
    </row>
    <row r="129" spans="1:15" x14ac:dyDescent="0.2">
      <c r="A129" s="18" t="s">
        <v>89</v>
      </c>
      <c r="B129" s="18" t="s">
        <v>55</v>
      </c>
      <c r="C129" s="17" t="str">
        <f t="shared" ref="C129:C137" si="28">D129</f>
        <v>CA</v>
      </c>
      <c r="D129" s="14" t="s">
        <v>30</v>
      </c>
      <c r="E129" s="14" t="s">
        <v>106</v>
      </c>
      <c r="F129" s="14" t="s">
        <v>99</v>
      </c>
      <c r="G129" s="14" t="str">
        <f t="shared" ref="G129:G137" si="29">E129&amp;F129&amp;D129</f>
        <v>AGNLPCA</v>
      </c>
      <c r="H129" s="14" t="str">
        <f t="shared" ref="H129:H137" si="30">B129&amp;D129</f>
        <v>404GPCA</v>
      </c>
      <c r="I129" s="2">
        <v>0</v>
      </c>
      <c r="J129" s="2">
        <v>0</v>
      </c>
      <c r="K129" s="2">
        <f t="shared" ref="K129:K137" si="31">J129-I129</f>
        <v>0</v>
      </c>
    </row>
    <row r="130" spans="1:15" x14ac:dyDescent="0.2">
      <c r="A130" s="18" t="s">
        <v>100</v>
      </c>
      <c r="B130" s="18" t="s">
        <v>55</v>
      </c>
      <c r="C130" s="17" t="str">
        <f t="shared" si="28"/>
        <v>CN</v>
      </c>
      <c r="D130" s="14" t="s">
        <v>43</v>
      </c>
      <c r="E130" s="14" t="s">
        <v>106</v>
      </c>
      <c r="F130" s="14" t="s">
        <v>99</v>
      </c>
      <c r="G130" s="14" t="str">
        <f t="shared" si="29"/>
        <v>AGNLPCN</v>
      </c>
      <c r="H130" s="14" t="str">
        <f t="shared" si="30"/>
        <v>404GPCN</v>
      </c>
      <c r="I130" s="2">
        <v>0</v>
      </c>
      <c r="J130" s="2">
        <v>0</v>
      </c>
      <c r="K130" s="2">
        <f t="shared" si="31"/>
        <v>0</v>
      </c>
    </row>
    <row r="131" spans="1:15" x14ac:dyDescent="0.2">
      <c r="A131" s="18" t="s">
        <v>91</v>
      </c>
      <c r="B131" s="18" t="s">
        <v>55</v>
      </c>
      <c r="C131" s="17" t="str">
        <f t="shared" si="28"/>
        <v>OR</v>
      </c>
      <c r="D131" s="14" t="s">
        <v>32</v>
      </c>
      <c r="E131" s="14" t="s">
        <v>106</v>
      </c>
      <c r="F131" s="14" t="s">
        <v>99</v>
      </c>
      <c r="G131" s="14" t="str">
        <f t="shared" si="29"/>
        <v>AGNLPOR</v>
      </c>
      <c r="H131" s="14" t="str">
        <f t="shared" si="30"/>
        <v>404GPOR</v>
      </c>
      <c r="I131" s="2">
        <v>143641.12</v>
      </c>
      <c r="J131" s="2">
        <v>143641.12</v>
      </c>
      <c r="K131" s="2">
        <f t="shared" si="31"/>
        <v>0</v>
      </c>
    </row>
    <row r="132" spans="1:15" x14ac:dyDescent="0.2">
      <c r="A132" s="18" t="s">
        <v>95</v>
      </c>
      <c r="B132" s="18" t="s">
        <v>55</v>
      </c>
      <c r="C132" s="17" t="str">
        <f t="shared" si="28"/>
        <v>ID</v>
      </c>
      <c r="D132" s="14" t="s">
        <v>31</v>
      </c>
      <c r="E132" s="14" t="s">
        <v>106</v>
      </c>
      <c r="F132" s="14" t="s">
        <v>99</v>
      </c>
      <c r="G132" s="14" t="str">
        <f t="shared" si="29"/>
        <v>AGNLPID</v>
      </c>
      <c r="H132" s="14" t="str">
        <f t="shared" si="30"/>
        <v>404GPID</v>
      </c>
      <c r="I132" s="2">
        <v>0</v>
      </c>
      <c r="J132" s="2">
        <v>0</v>
      </c>
      <c r="K132" s="2">
        <f t="shared" si="31"/>
        <v>0</v>
      </c>
    </row>
    <row r="133" spans="1:15" x14ac:dyDescent="0.2">
      <c r="A133" s="18" t="s">
        <v>100</v>
      </c>
      <c r="B133" s="18" t="s">
        <v>55</v>
      </c>
      <c r="C133" s="17" t="str">
        <f t="shared" si="28"/>
        <v>SO</v>
      </c>
      <c r="D133" s="14" t="s">
        <v>41</v>
      </c>
      <c r="E133" s="14" t="s">
        <v>106</v>
      </c>
      <c r="F133" s="14" t="s">
        <v>99</v>
      </c>
      <c r="G133" s="14" t="str">
        <f t="shared" si="29"/>
        <v>AGNLPSO</v>
      </c>
      <c r="H133" s="14" t="str">
        <f t="shared" si="30"/>
        <v>404GPSO</v>
      </c>
      <c r="I133" s="2">
        <v>108292.02999999998</v>
      </c>
      <c r="J133" s="2">
        <v>108292.02999999998</v>
      </c>
      <c r="K133" s="2">
        <f t="shared" si="31"/>
        <v>0</v>
      </c>
    </row>
    <row r="134" spans="1:15" x14ac:dyDescent="0.2">
      <c r="A134" s="18" t="s">
        <v>94</v>
      </c>
      <c r="B134" s="18" t="s">
        <v>55</v>
      </c>
      <c r="C134" s="17" t="str">
        <f t="shared" si="28"/>
        <v>UT</v>
      </c>
      <c r="D134" s="14" t="s">
        <v>33</v>
      </c>
      <c r="E134" s="14" t="s">
        <v>106</v>
      </c>
      <c r="F134" s="14" t="s">
        <v>99</v>
      </c>
      <c r="G134" s="14" t="str">
        <f t="shared" si="29"/>
        <v>AGNLPUT</v>
      </c>
      <c r="H134" s="14" t="str">
        <f t="shared" si="30"/>
        <v>404GPUT</v>
      </c>
      <c r="I134" s="2">
        <v>0</v>
      </c>
      <c r="J134" s="2">
        <v>0</v>
      </c>
      <c r="K134" s="2">
        <f t="shared" si="31"/>
        <v>0</v>
      </c>
    </row>
    <row r="135" spans="1:15" x14ac:dyDescent="0.2">
      <c r="A135" s="18" t="s">
        <v>92</v>
      </c>
      <c r="B135" s="18" t="s">
        <v>55</v>
      </c>
      <c r="C135" s="17" t="str">
        <f t="shared" si="28"/>
        <v>WA</v>
      </c>
      <c r="D135" s="14" t="s">
        <v>26</v>
      </c>
      <c r="E135" s="14" t="s">
        <v>106</v>
      </c>
      <c r="F135" s="14" t="s">
        <v>99</v>
      </c>
      <c r="G135" s="14" t="str">
        <f t="shared" si="29"/>
        <v>AGNLPWA</v>
      </c>
      <c r="H135" s="14" t="str">
        <f t="shared" si="30"/>
        <v>404GPWA</v>
      </c>
      <c r="I135" s="2">
        <v>96239.510000000024</v>
      </c>
      <c r="J135" s="2">
        <v>96239.510000000024</v>
      </c>
      <c r="K135" s="2">
        <f t="shared" si="31"/>
        <v>0</v>
      </c>
    </row>
    <row r="136" spans="1:15" x14ac:dyDescent="0.2">
      <c r="A136" s="18" t="s">
        <v>93</v>
      </c>
      <c r="B136" s="18" t="s">
        <v>55</v>
      </c>
      <c r="C136" s="17" t="str">
        <f t="shared" si="28"/>
        <v>WYP</v>
      </c>
      <c r="D136" s="14" t="s">
        <v>34</v>
      </c>
      <c r="E136" s="14" t="s">
        <v>106</v>
      </c>
      <c r="F136" s="14" t="s">
        <v>99</v>
      </c>
      <c r="G136" s="14" t="str">
        <f t="shared" si="29"/>
        <v>AGNLPWYP</v>
      </c>
      <c r="H136" s="14" t="str">
        <f t="shared" si="30"/>
        <v>404GPWYP</v>
      </c>
      <c r="I136" s="2">
        <v>77099.471448150478</v>
      </c>
      <c r="J136" s="2">
        <v>77099.471448150478</v>
      </c>
      <c r="K136" s="2">
        <f t="shared" si="31"/>
        <v>0</v>
      </c>
    </row>
    <row r="137" spans="1:15" x14ac:dyDescent="0.2">
      <c r="A137" s="18" t="s">
        <v>96</v>
      </c>
      <c r="B137" s="18" t="s">
        <v>55</v>
      </c>
      <c r="C137" s="17" t="str">
        <f t="shared" si="28"/>
        <v>WYU</v>
      </c>
      <c r="D137" s="14" t="s">
        <v>39</v>
      </c>
      <c r="E137" s="14" t="s">
        <v>106</v>
      </c>
      <c r="F137" s="14" t="s">
        <v>99</v>
      </c>
      <c r="G137" s="14" t="str">
        <f t="shared" si="29"/>
        <v>AGNLPWYU</v>
      </c>
      <c r="H137" s="14" t="str">
        <f t="shared" si="30"/>
        <v>404GPWYU</v>
      </c>
      <c r="I137" s="2">
        <v>0</v>
      </c>
      <c r="J137" s="2">
        <v>0</v>
      </c>
      <c r="K137" s="2">
        <f t="shared" si="31"/>
        <v>0</v>
      </c>
    </row>
    <row r="138" spans="1:15" x14ac:dyDescent="0.2">
      <c r="A138" s="18" t="s">
        <v>103</v>
      </c>
      <c r="D138" s="14"/>
      <c r="E138" s="14"/>
      <c r="F138" s="14"/>
      <c r="G138" s="14"/>
      <c r="H138" s="14"/>
      <c r="I138" s="21">
        <f>SUBTOTAL(9,I129:I137)</f>
        <v>425272.13144815044</v>
      </c>
      <c r="J138" s="21">
        <f>SUBTOTAL(9,J129:J137)</f>
        <v>425272.13144815044</v>
      </c>
      <c r="K138" s="21">
        <f>SUBTOTAL(9,K129:K137)</f>
        <v>0</v>
      </c>
      <c r="M138" s="2"/>
      <c r="N138" s="2"/>
      <c r="O138" s="2"/>
    </row>
    <row r="139" spans="1:15" x14ac:dyDescent="0.2">
      <c r="D139" s="14"/>
      <c r="E139" s="14"/>
      <c r="F139" s="14"/>
      <c r="G139" s="14"/>
      <c r="H139" s="14"/>
      <c r="I139" s="2"/>
      <c r="J139" s="2"/>
      <c r="K139" s="2"/>
    </row>
    <row r="140" spans="1:15" x14ac:dyDescent="0.2">
      <c r="A140" s="32" t="s">
        <v>112</v>
      </c>
      <c r="D140" s="14"/>
      <c r="E140" s="14"/>
      <c r="F140" s="14"/>
      <c r="G140" s="14"/>
      <c r="H140" s="14"/>
      <c r="I140" s="21">
        <f>SUBTOTAL(9,I90:I138)</f>
        <v>66254560.464783207</v>
      </c>
      <c r="J140" s="21">
        <f>SUBTOTAL(9,J90:J138)</f>
        <v>71273374.930272013</v>
      </c>
      <c r="K140" s="50">
        <f>SUBTOTAL(9,K90:K138)</f>
        <v>5018814.4654887905</v>
      </c>
      <c r="M140" s="2"/>
      <c r="N140" s="2"/>
      <c r="O140" s="2"/>
    </row>
    <row r="141" spans="1:15" x14ac:dyDescent="0.2">
      <c r="D141" s="14"/>
      <c r="E141" s="14"/>
      <c r="F141" s="14"/>
      <c r="G141" s="14"/>
      <c r="H141" s="14"/>
      <c r="I141" s="2"/>
      <c r="J141" s="2"/>
      <c r="K141" s="51" t="s">
        <v>125</v>
      </c>
    </row>
    <row r="142" spans="1:15" ht="13.5" thickBot="1" x14ac:dyDescent="0.25">
      <c r="A142" s="32" t="s">
        <v>113</v>
      </c>
      <c r="D142" s="14"/>
      <c r="E142" s="14"/>
      <c r="F142" s="14"/>
      <c r="G142" s="14"/>
      <c r="H142" s="14"/>
      <c r="I142" s="43">
        <f>SUBTOTAL(9,I12:I140)</f>
        <v>1012889611.9988133</v>
      </c>
      <c r="J142" s="43">
        <f>SUBTOTAL(9,J12:J140)</f>
        <v>1048522012.9352949</v>
      </c>
      <c r="K142" s="43">
        <f>SUBTOTAL(9,K12:K140)</f>
        <v>35632400.936481185</v>
      </c>
      <c r="M142" s="2"/>
      <c r="N142" s="2"/>
      <c r="O142" s="2"/>
    </row>
    <row r="143" spans="1:15" ht="13.5" thickTop="1" x14ac:dyDescent="0.2">
      <c r="D143" s="14"/>
      <c r="E143" s="14"/>
      <c r="F143" s="14"/>
      <c r="G143" s="14"/>
      <c r="H143" s="14"/>
      <c r="I143" s="45" t="s">
        <v>122</v>
      </c>
      <c r="J143" s="45" t="s">
        <v>122</v>
      </c>
      <c r="N143" s="49"/>
    </row>
    <row r="144" spans="1:15" x14ac:dyDescent="0.2">
      <c r="I144" s="60" t="s">
        <v>121</v>
      </c>
      <c r="J144" s="60" t="s">
        <v>121</v>
      </c>
    </row>
    <row r="145" spans="2:18" x14ac:dyDescent="0.2">
      <c r="I145" s="55"/>
      <c r="J145" s="55"/>
    </row>
    <row r="146" spans="2:18" x14ac:dyDescent="0.2">
      <c r="I146" s="55"/>
      <c r="J146" s="55"/>
    </row>
    <row r="147" spans="2:18" x14ac:dyDescent="0.2">
      <c r="I147" s="45"/>
      <c r="J147" s="45"/>
    </row>
    <row r="148" spans="2:18" x14ac:dyDescent="0.2">
      <c r="B148" s="49"/>
      <c r="I148" s="5"/>
      <c r="J148" s="5"/>
      <c r="K148" s="5"/>
      <c r="L148" s="4"/>
      <c r="O148" s="4"/>
      <c r="P148" s="4"/>
      <c r="Q148" s="5"/>
      <c r="R148" s="4"/>
    </row>
    <row r="149" spans="2:18" x14ac:dyDescent="0.2">
      <c r="B149" s="49"/>
      <c r="I149" s="5"/>
      <c r="J149" s="5"/>
      <c r="K149" s="5"/>
      <c r="L149" s="4"/>
      <c r="O149" s="4"/>
      <c r="P149" s="4"/>
      <c r="Q149" s="5"/>
      <c r="R149" s="4"/>
    </row>
    <row r="150" spans="2:18" x14ac:dyDescent="0.2">
      <c r="B150" s="49"/>
      <c r="I150" s="5"/>
      <c r="J150" s="5"/>
      <c r="K150" s="5"/>
      <c r="L150" s="4"/>
      <c r="O150" s="4"/>
      <c r="P150" s="4"/>
      <c r="Q150" s="5"/>
      <c r="R150" s="4"/>
    </row>
    <row r="151" spans="2:18" x14ac:dyDescent="0.2">
      <c r="B151" s="49"/>
      <c r="I151" s="5"/>
      <c r="J151" s="5"/>
      <c r="K151" s="5"/>
      <c r="L151" s="4"/>
      <c r="O151" s="4"/>
      <c r="P151" s="4"/>
      <c r="Q151" s="5"/>
      <c r="R151" s="4"/>
    </row>
    <row r="152" spans="2:18" x14ac:dyDescent="0.2">
      <c r="B152" s="49"/>
      <c r="I152" s="5"/>
      <c r="J152" s="5"/>
      <c r="K152" s="5"/>
      <c r="L152" s="4"/>
      <c r="O152" s="4"/>
      <c r="P152" s="4"/>
      <c r="Q152" s="5"/>
      <c r="R152" s="4"/>
    </row>
    <row r="153" spans="2:18" x14ac:dyDescent="0.2">
      <c r="B153" s="49"/>
      <c r="I153" s="5"/>
      <c r="J153" s="5"/>
      <c r="K153" s="5"/>
      <c r="L153" s="4"/>
      <c r="O153" s="4"/>
      <c r="P153" s="4"/>
      <c r="Q153" s="5"/>
      <c r="R153" s="4"/>
    </row>
    <row r="154" spans="2:18" x14ac:dyDescent="0.2">
      <c r="B154" s="49"/>
      <c r="I154" s="5"/>
      <c r="J154" s="5"/>
      <c r="K154" s="5"/>
      <c r="L154" s="4"/>
      <c r="O154" s="4"/>
      <c r="P154" s="4"/>
      <c r="Q154" s="5"/>
      <c r="R154" s="4"/>
    </row>
    <row r="155" spans="2:18" x14ac:dyDescent="0.2">
      <c r="B155" s="49"/>
      <c r="I155" s="5"/>
      <c r="J155" s="5"/>
      <c r="K155" s="5"/>
      <c r="L155" s="4"/>
      <c r="O155" s="4"/>
      <c r="P155" s="4"/>
      <c r="Q155" s="5"/>
      <c r="R155" s="4"/>
    </row>
    <row r="156" spans="2:18" x14ac:dyDescent="0.2">
      <c r="B156" s="56"/>
      <c r="I156" s="5"/>
      <c r="J156" s="5"/>
      <c r="K156" s="5"/>
      <c r="L156" s="5"/>
    </row>
    <row r="157" spans="2:18" x14ac:dyDescent="0.2">
      <c r="I157" s="45"/>
      <c r="J157" s="45"/>
      <c r="L157" s="5"/>
    </row>
    <row r="158" spans="2:18" x14ac:dyDescent="0.2">
      <c r="I158" s="45"/>
      <c r="J158" s="45"/>
      <c r="L158" s="5"/>
    </row>
    <row r="159" spans="2:18" x14ac:dyDescent="0.2">
      <c r="C159" s="32"/>
      <c r="I159" s="55"/>
      <c r="J159" s="55"/>
      <c r="K159" s="57"/>
      <c r="L159" s="18"/>
    </row>
    <row r="160" spans="2:18" x14ac:dyDescent="0.2">
      <c r="I160" s="45"/>
      <c r="J160" s="45"/>
      <c r="L160" s="5"/>
    </row>
    <row r="161" spans="2:12" x14ac:dyDescent="0.2">
      <c r="I161" s="5"/>
      <c r="J161" s="5"/>
      <c r="K161" s="58"/>
      <c r="L161" s="5"/>
    </row>
    <row r="162" spans="2:12" x14ac:dyDescent="0.2">
      <c r="I162" s="57"/>
      <c r="J162" s="57"/>
      <c r="L162" s="5"/>
    </row>
    <row r="163" spans="2:12" x14ac:dyDescent="0.2">
      <c r="I163" s="5"/>
      <c r="J163" s="5"/>
      <c r="K163" s="5"/>
      <c r="L163" s="5"/>
    </row>
    <row r="164" spans="2:12" x14ac:dyDescent="0.2">
      <c r="I164" s="57"/>
      <c r="J164" s="57"/>
      <c r="K164" s="59"/>
      <c r="L164" s="5"/>
    </row>
    <row r="165" spans="2:12" x14ac:dyDescent="0.2">
      <c r="B165" s="32"/>
      <c r="C165" s="32"/>
      <c r="I165" s="57"/>
      <c r="J165" s="57"/>
      <c r="K165" s="57"/>
      <c r="L165" s="5"/>
    </row>
    <row r="176" spans="2:12" x14ac:dyDescent="0.2">
      <c r="I176" s="57"/>
      <c r="J176" s="57"/>
    </row>
  </sheetData>
  <pageMargins left="0.7" right="0.7" top="0.75" bottom="0.75" header="0.3" footer="0.3"/>
  <pageSetup scale="71" firstPageNumber="2" fitToWidth="0" orientation="portrait" useFirstPageNumber="1" r:id="rId1"/>
  <headerFooter>
    <oddHeader xml:space="preserve">&amp;RPage 14.2.&amp;P_R
</oddHeader>
  </headerFooter>
  <rowBreaks count="1" manualBreakCount="1">
    <brk id="85"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B7772DC4-4993-47E7-B188-6363CB5C9015}"/>
</file>

<file path=customXml/itemProps2.xml><?xml version="1.0" encoding="utf-8"?>
<ds:datastoreItem xmlns:ds="http://schemas.openxmlformats.org/officeDocument/2006/customXml" ds:itemID="{2E3F862A-6025-49D1-921F-5B85D33E23D0}"/>
</file>

<file path=customXml/itemProps3.xml><?xml version="1.0" encoding="utf-8"?>
<ds:datastoreItem xmlns:ds="http://schemas.openxmlformats.org/officeDocument/2006/customXml" ds:itemID="{02B835EC-F00F-4574-B6C4-A5CD0545DF2D}"/>
</file>

<file path=customXml/itemProps4.xml><?xml version="1.0" encoding="utf-8"?>
<ds:datastoreItem xmlns:ds="http://schemas.openxmlformats.org/officeDocument/2006/customXml" ds:itemID="{65F4ED8F-EE1C-4BAF-8897-F0E0187A1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14.2_R</vt:lpstr>
      <vt:lpstr>14.2.1_R</vt:lpstr>
      <vt:lpstr>14.2.2_R &amp; 14.2.3_R</vt:lpstr>
      <vt:lpstr>'14.2.1_R'!Print_Area</vt:lpstr>
      <vt:lpstr>'14.2.2_R &amp; 14.2.3_R'!Print_Area</vt:lpstr>
      <vt:lpstr>'14.2_R'!Print_Area</vt:lpstr>
      <vt:lpstr>'14.2.2_R &amp; 14.2.3_R'!Print_Titles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2023-10-20T17:57:07Z</dcterms:created>
  <dcterms:modified xsi:type="dcterms:W3CDTF">2023-10-25T04:16:36Z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