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drawings/drawing2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style2.xml" ContentType="application/vnd.ms-office.chartstyle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sourcePlanning\2023 Decarb Study\Final Filing Submission\Supporting Documentations\PSE Financials\Versions for filing\"/>
    </mc:Choice>
  </mc:AlternateContent>
  <bookViews>
    <workbookView xWindow="0" yWindow="0" windowWidth="19200" windowHeight="6000"/>
  </bookViews>
  <sheets>
    <sheet name="2030" sheetId="79" r:id="rId1"/>
    <sheet name="2045" sheetId="78" r:id="rId2"/>
    <sheet name="Elec GasData" sheetId="41" r:id="rId3"/>
    <sheet name="Conversion Cost Example" sheetId="52" r:id="rId4"/>
    <sheet name="Scen 1 Total Costs" sheetId="16" r:id="rId5"/>
    <sheet name="Scen 2 Total Costs " sheetId="19" r:id="rId6"/>
    <sheet name="Scen 3 Total Costs " sheetId="20" r:id="rId7"/>
    <sheet name="Scen 4 Total Costs  HHP" sheetId="21" r:id="rId8"/>
    <sheet name="Reference" sheetId="80" r:id="rId9"/>
    <sheet name="%  Rate increase" sheetId="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8">#REF!</definedName>
    <definedName name="\a">#REF!</definedName>
    <definedName name="\b" localSheetId="8">#REF!</definedName>
    <definedName name="\b">#REF!</definedName>
    <definedName name="____Jun09">" BS!$AI$7:$AI$1643"</definedName>
    <definedName name="___Jun09">" BS!$AI$7:$AI$1643"</definedName>
    <definedName name="__Jun09">" BS!$AI$7:$AI$1643"</definedName>
    <definedName name="_ASD2" localSheetId="8">#REF!</definedName>
    <definedName name="_ASD2">#REF!</definedName>
    <definedName name="_Fill" localSheetId="2" hidden="1">#REF!</definedName>
    <definedName name="_Fill" localSheetId="8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Jun09">" BS!$AI$7:$AI$1643"</definedName>
    <definedName name="_Order1">255</definedName>
    <definedName name="_Order2">255</definedName>
    <definedName name="_Regression_Int">1</definedName>
    <definedName name="_www1" localSheetId="8" hidden="1">{#N/A,#N/A,FALSE,"schA"}</definedName>
    <definedName name="_www1" hidden="1">{#N/A,#N/A,FALSE,"schA"}</definedName>
    <definedName name="AAAAAAAAAAAAAA" localSheetId="8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cq1BookLife">'[1]Thermal Acq Inputs'!$H$46</definedName>
    <definedName name="Acq1CapPer">'[1]Thermal Acq Inputs'!$H$47</definedName>
    <definedName name="Acq1StrartDate">'[1]Thermal Acq Inputs'!$H$48</definedName>
    <definedName name="Acq2BookLife">'[1]Thermal Acq Inputs'!$H$111</definedName>
    <definedName name="Acq2CapPer">'[1]Thermal Acq Inputs'!$H$112</definedName>
    <definedName name="Acq2StartDate">'[1]Thermal Acq Inputs'!$H$113</definedName>
    <definedName name="Acq3BookLife">'[1]Thermal Acq Inputs'!$H$177</definedName>
    <definedName name="Acq3CapPer">'[1]Thermal Acq Inputs'!$H$178</definedName>
    <definedName name="Acq3StartDate">'[1]Thermal Acq Inputs'!$H$179</definedName>
    <definedName name="Acq4BookLife">'[1]Thermal Acq Inputs'!$H$242</definedName>
    <definedName name="Acq4CapPer">'[1]Thermal Acq Inputs'!$H$243</definedName>
    <definedName name="Acq4StartDate">'[1]Thermal Acq Inputs'!$H$244</definedName>
    <definedName name="Acq5BookLife">'[1]Thermal Acq Inputs'!$H$308</definedName>
    <definedName name="Acq5CapPer">'[1]Thermal Acq Inputs'!$H$309</definedName>
    <definedName name="Acq5StartDate">'[1]Thermal Acq Inputs'!$H$310</definedName>
    <definedName name="AcqTherm_01">[1]LPProblem!$C$20</definedName>
    <definedName name="AcqTherm_02">[1]LPProblem!$C$21</definedName>
    <definedName name="AcqTherm_03">[1]LPProblem!$C$22</definedName>
    <definedName name="AcqTherm_04">[1]LPProblem!$C$23</definedName>
    <definedName name="AcqTherm_05">[1]LPProblem!$C$24</definedName>
    <definedName name="AcqWind_01">[1]LPProblem!$C$25</definedName>
    <definedName name="AcqWind_02">[1]LPProblem!$C$26</definedName>
    <definedName name="AcqWind_03">[1]LPProblem!$C$27</definedName>
    <definedName name="AcqWind_04">[1]LPProblem!$C$28</definedName>
    <definedName name="AcqWind_05">[1]LPProblem!$C$29</definedName>
    <definedName name="ActualType" localSheetId="8">#REF!</definedName>
    <definedName name="ActualType">#REF!</definedName>
    <definedName name="adASD" localSheetId="8" hidden="1">#REF!</definedName>
    <definedName name="adASD" hidden="1">#REF!</definedName>
    <definedName name="adj_rev_temp" localSheetId="8">[2]Sheet1!#REF!</definedName>
    <definedName name="adj_rev_temp">[2]Sheet1!#REF!</definedName>
    <definedName name="ads" localSheetId="8" hidden="1">{#N/A,#N/A,FALSE,"schA"}</definedName>
    <definedName name="ads" hidden="1">{#N/A,#N/A,FALSE,"schA"}</definedName>
    <definedName name="Aero_FOM" localSheetId="8">#REF!</definedName>
    <definedName name="Aero_FOM">#REF!</definedName>
    <definedName name="Aero_Gas_Trans" localSheetId="8">#REF!</definedName>
    <definedName name="Aero_Gas_Trans">#REF!</definedName>
    <definedName name="Aero_Trans" localSheetId="8">#REF!</definedName>
    <definedName name="Aero_Trans">#REF!</definedName>
    <definedName name="After_Tax_Cash_Discount">[3]Assumptions!$D$37</definedName>
    <definedName name="AfterTaxWACC">[4]Assumptions!$E$18</definedName>
    <definedName name="afudc_flag">'[5]Assumptions (Input)'!$B$14</definedName>
    <definedName name="amort_exp" localSheetId="8">[2]Sheet1!#REF!</definedName>
    <definedName name="amort_exp">[2]Sheet1!#REF!</definedName>
    <definedName name="AS_OF_DATE" localSheetId="8">#REF!</definedName>
    <definedName name="AS_OF_DATE">#REF!</definedName>
    <definedName name="AS2DocOpenMode">"AS2DocumentEdit"</definedName>
    <definedName name="ASD" localSheetId="8">#REF!</definedName>
    <definedName name="ASD">#REF!</definedName>
    <definedName name="asofdate" localSheetId="8">#REF!</definedName>
    <definedName name="asofdate">#REF!</definedName>
    <definedName name="Assessment_Rate">'[5]Assumptions (Input)'!$B$7</definedName>
    <definedName name="AssumptionOutput" localSheetId="8">#REF!</definedName>
    <definedName name="AssumptionOutput">#REF!</definedName>
    <definedName name="ASSUMPTIONS" localSheetId="8">#REF!</definedName>
    <definedName name="ASSUMPTIONS">#REF!</definedName>
    <definedName name="Aurora_Prices">"Monthly Price Summary'!$C$4:$H$63"</definedName>
    <definedName name="AuroraBaseYear">'[6]Aurora_New Resources'!$C$2</definedName>
    <definedName name="b" localSheetId="8" hidden="1">{#N/A,#N/A,FALSE,"Coversheet";#N/A,#N/A,FALSE,"QA"}</definedName>
    <definedName name="b" hidden="1">{#N/A,#N/A,FALSE,"Coversheet";#N/A,#N/A,FALSE,"QA"}</definedName>
    <definedName name="balsh1stqtr97" localSheetId="8">[7]!balsh1stqtr97</definedName>
    <definedName name="balsh1stqtr97">[7]!balsh1stqtr97</definedName>
    <definedName name="balshet2ndqtr" localSheetId="8">[7]!balshet2ndqtr</definedName>
    <definedName name="balshet2ndqtr">[7]!balshet2ndqtr</definedName>
    <definedName name="Base_Year" localSheetId="8">#REF!</definedName>
    <definedName name="Base_Year">#REF!</definedName>
    <definedName name="BaseYear">'[8]Thermal Options'!$H$2</definedName>
    <definedName name="Batteries" localSheetId="8">#REF!</definedName>
    <definedName name="Batteries">#REF!</definedName>
    <definedName name="Batteries_2" localSheetId="8">#REF!</definedName>
    <definedName name="Batteries_2">#REF!</definedName>
    <definedName name="BatteriesBookLife" localSheetId="8">#REF!</definedName>
    <definedName name="BatteriesBookLife">#REF!</definedName>
    <definedName name="Battery_FOM" localSheetId="8">#REF!</definedName>
    <definedName name="Battery_FOM">#REF!</definedName>
    <definedName name="BB" localSheetId="8">[2]Sheet1!#REF!</definedName>
    <definedName name="BB">[2]Sheet1!#REF!</definedName>
    <definedName name="BBB" localSheetId="8">[2]Sheet1!#REF!</definedName>
    <definedName name="BBB">[2]Sheet1!#REF!</definedName>
    <definedName name="benrate" localSheetId="8">#REF!</definedName>
    <definedName name="benrate">#REF!</definedName>
    <definedName name="BIO_CAP">[9]Assumptions!$M$8</definedName>
    <definedName name="BIO_FOM" localSheetId="8">#REF!</definedName>
    <definedName name="BIO_FOM">#REF!</definedName>
    <definedName name="Bio_RECcredit" localSheetId="8">#REF!</definedName>
    <definedName name="Bio_RECcredit">#REF!</definedName>
    <definedName name="Bio_Rev_Esc" localSheetId="8">#REF!</definedName>
    <definedName name="Bio_Rev_Esc">#REF!</definedName>
    <definedName name="Bio_VOM_Esc" localSheetId="8">#REF!</definedName>
    <definedName name="Bio_VOM_Esc">#REF!</definedName>
    <definedName name="Biomass" localSheetId="8">#REF!</definedName>
    <definedName name="Biomass">#REF!</definedName>
    <definedName name="Biomass_PeakCredit" localSheetId="8">#REF!</definedName>
    <definedName name="Biomass_PeakCredit">#REF!</definedName>
    <definedName name="Biomoss_lineloss">[10]Assumptions!$N$7</definedName>
    <definedName name="BioPTCLastYear" localSheetId="8">#REF!</definedName>
    <definedName name="BioPTCLastYear">#REF!</definedName>
    <definedName name="BioPTCLoss" localSheetId="8">#REF!</definedName>
    <definedName name="BioPTCLoss">#REF!</definedName>
    <definedName name="BndleA">[1]LPProblem!$R$20</definedName>
    <definedName name="BndleB">[1]LPProblem!$R$21</definedName>
    <definedName name="BndleC">[1]LPProblem!$R$22</definedName>
    <definedName name="BndleD">[1]LPProblem!$R$23</definedName>
    <definedName name="BndleE">[1]LPProblem!$R$24</definedName>
    <definedName name="BndleF">[1]LPProblem!$R$25</definedName>
    <definedName name="BndleG">[1]LPProblem!$R$26</definedName>
    <definedName name="BndleH">[1]LPProblem!$R$27</definedName>
    <definedName name="BndleI">[1]LPProblem!$R$28</definedName>
    <definedName name="BndleJ">[1]LPProblem!$R$29</definedName>
    <definedName name="brdepr" localSheetId="8">#REF!</definedName>
    <definedName name="brdepr">#REF!</definedName>
    <definedName name="breval" localSheetId="8">#REF!</definedName>
    <definedName name="breval">#REF!</definedName>
    <definedName name="brfin" localSheetId="8">#REF!</definedName>
    <definedName name="brfin">#REF!</definedName>
    <definedName name="briacst" localSheetId="8">#REF!</definedName>
    <definedName name="briacst">#REF!</definedName>
    <definedName name="briact" localSheetId="8">#REF!</definedName>
    <definedName name="briact">#REF!</definedName>
    <definedName name="briash" localSheetId="8">#REF!</definedName>
    <definedName name="briash">#REF!</definedName>
    <definedName name="bricum" localSheetId="8">#REF!</definedName>
    <definedName name="bricum">#REF!</definedName>
    <definedName name="brimo" localSheetId="8">#REF!</definedName>
    <definedName name="brimo">#REF!</definedName>
    <definedName name="brimw" localSheetId="8">#REF!</definedName>
    <definedName name="brimw">#REF!</definedName>
    <definedName name="brirev" localSheetId="8">#REF!</definedName>
    <definedName name="brirev">#REF!</definedName>
    <definedName name="brisust" localSheetId="8">#REF!</definedName>
    <definedName name="brisust">#REF!</definedName>
    <definedName name="briytd" localSheetId="8">#REF!</definedName>
    <definedName name="briytd">#REF!</definedName>
    <definedName name="broinc" localSheetId="8">#REF!</definedName>
    <definedName name="broinc">#REF!</definedName>
    <definedName name="bromfuel" localSheetId="8">#REF!</definedName>
    <definedName name="bromfuel">#REF!</definedName>
    <definedName name="brshex" localSheetId="8">#REF!</definedName>
    <definedName name="brshex">#REF!</definedName>
    <definedName name="Budget1997" localSheetId="8">[7]!Budget1997</definedName>
    <definedName name="Budget1997">[7]!Budget1997</definedName>
    <definedName name="bun" localSheetId="8">#REF!</definedName>
    <definedName name="bun">#REF!</definedName>
    <definedName name="BusiLineexp" localSheetId="8">[7]!BusiLineexp</definedName>
    <definedName name="BusiLineexp">[7]!BusiLineexp</definedName>
    <definedName name="Button_1">"TradeSummary_Ken_Finicle_List"</definedName>
    <definedName name="BUV" localSheetId="8">#REF!</definedName>
    <definedName name="BUV">#REF!</definedName>
    <definedName name="Capacity_Factor">'[5]Assumptions (Input)'!$B$16</definedName>
    <definedName name="CapacityNeed" localSheetId="8">#REF!</definedName>
    <definedName name="CapacityNeed">#REF!</definedName>
    <definedName name="capandrates" localSheetId="8">[7]!capandrates</definedName>
    <definedName name="capandrates">[7]!capandrates</definedName>
    <definedName name="CapEx_ITC" localSheetId="8">#REF!</definedName>
    <definedName name="CapEx_ITC">#REF!</definedName>
    <definedName name="CapEx_ITC_Wind3">'[1]Wind Acq Inputs'!$J$128</definedName>
    <definedName name="CapEx_ITC_Wind4">'[1]Wind Acq Inputs'!$J$167</definedName>
    <definedName name="CapexEsc" localSheetId="8">#REF!</definedName>
    <definedName name="CapexEsc">#REF!</definedName>
    <definedName name="Capital_Inflation">'[5]Assumptions (Input)'!$B$12</definedName>
    <definedName name="CaseDescription" localSheetId="8">#REF!</definedName>
    <definedName name="CaseDescription">#REF!</definedName>
    <definedName name="CBWorkbookPriority" hidden="1">-1894858854</definedName>
    <definedName name="CCCT" localSheetId="8">#REF!</definedName>
    <definedName name="CCCT">#REF!</definedName>
    <definedName name="CCGT_East_Rev_Esc" localSheetId="8">#REF!</definedName>
    <definedName name="CCGT_East_Rev_Esc">#REF!</definedName>
    <definedName name="CCGT_East_VOM_Esc" localSheetId="8">#REF!</definedName>
    <definedName name="CCGT_East_VOM_Esc">#REF!</definedName>
    <definedName name="CCGT_FOM" localSheetId="8">#REF!</definedName>
    <definedName name="CCGT_FOM">#REF!</definedName>
    <definedName name="CCGT_FOR" localSheetId="8">#REF!</definedName>
    <definedName name="CCGT_FOR">#REF!</definedName>
    <definedName name="CCGT_Rev_Esc" localSheetId="8">#REF!</definedName>
    <definedName name="CCGT_Rev_Esc">#REF!</definedName>
    <definedName name="CCGT_VOM_Esc" localSheetId="8">#REF!</definedName>
    <definedName name="CCGT_VOM_Esc">#REF!</definedName>
    <definedName name="CCGTeast_FOM" localSheetId="8">#REF!</definedName>
    <definedName name="CCGTeast_FOM">#REF!</definedName>
    <definedName name="Choices_Wrapper" localSheetId="8">[7]!Choices_Wrapper</definedName>
    <definedName name="Choices_Wrapper">[7]!Choices_Wrapper</definedName>
    <definedName name="Close_Date">'[5]Capital Projects(Input)'!$D$7:$D$46</definedName>
    <definedName name="Coal_PeakCredit" localSheetId="8">#REF!</definedName>
    <definedName name="Coal_PeakCredit">#REF!</definedName>
    <definedName name="Coal_Prices">[11]Summary!$A$49</definedName>
    <definedName name="CoalPropTaxRate" localSheetId="8">#REF!</definedName>
    <definedName name="CoalPropTaxRate">#REF!</definedName>
    <definedName name="Colstrip_Add_Share">'[10]Colstrip Inputs'!$M$199</definedName>
    <definedName name="common" localSheetId="8">#REF!</definedName>
    <definedName name="common">#REF!</definedName>
    <definedName name="Common_Lbr12" localSheetId="8">#REF!</definedName>
    <definedName name="Common_Lbr12">#REF!</definedName>
    <definedName name="Common_Lbr34" localSheetId="8">#REF!</definedName>
    <definedName name="Common_Lbr34">#REF!</definedName>
    <definedName name="Common_TB12" localSheetId="8">#REF!</definedName>
    <definedName name="Common_TB12">#REF!</definedName>
    <definedName name="Common_TB34" localSheetId="8">#REF!</definedName>
    <definedName name="Common_TB34">#REF!</definedName>
    <definedName name="Common12" localSheetId="8">#REF!</definedName>
    <definedName name="Common12">#REF!</definedName>
    <definedName name="Common34" localSheetId="8">#REF!</definedName>
    <definedName name="Common34">#REF!</definedName>
    <definedName name="Commoncost">[12]Sheet2!$B$12</definedName>
    <definedName name="Commoncost1">[12]Sheet2!$C$12</definedName>
    <definedName name="cono_yes" localSheetId="8">[2]Sheet1!#REF!</definedName>
    <definedName name="cono_yes">[2]Sheet1!#REF!</definedName>
    <definedName name="Constraint1" localSheetId="8">#REF!</definedName>
    <definedName name="Constraint1">#REF!</definedName>
    <definedName name="Constraint2" localSheetId="8">#REF!</definedName>
    <definedName name="Constraint2">#REF!</definedName>
    <definedName name="Constraint3" localSheetId="8">#REF!</definedName>
    <definedName name="Constraint3">#REF!</definedName>
    <definedName name="Constraint4" localSheetId="8">#REF!</definedName>
    <definedName name="Constraint4">#REF!</definedName>
    <definedName name="Constraint5" localSheetId="8">#REF!</definedName>
    <definedName name="Constraint5">#REF!</definedName>
    <definedName name="Constraint6" localSheetId="8">#REF!</definedName>
    <definedName name="Constraint6">#REF!</definedName>
    <definedName name="Contract_FOM" localSheetId="8">#REF!</definedName>
    <definedName name="Contract_FOM">#REF!</definedName>
    <definedName name="ConversionFactor" localSheetId="8">#REF!</definedName>
    <definedName name="ConversionFactor">#REF!</definedName>
    <definedName name="Costdebt" localSheetId="8">#REF!</definedName>
    <definedName name="Costdebt">#REF!</definedName>
    <definedName name="costeq" localSheetId="8">#REF!</definedName>
    <definedName name="costeq">#REF!</definedName>
    <definedName name="costpref" localSheetId="8">#REF!</definedName>
    <definedName name="costpref">#REF!</definedName>
    <definedName name="CostSwitch" localSheetId="8">#REF!</definedName>
    <definedName name="CostSwitch">#REF!</definedName>
    <definedName name="CPI_Rate">'[5]Assumptions (Input)'!$B$9</definedName>
    <definedName name="Create_Easton_Cost_Report" localSheetId="8">[11]!Create_Easton_Cost_Report</definedName>
    <definedName name="Create_Easton_Cost_Report">[11]!Create_Easton_Cost_Report</definedName>
    <definedName name="CreditTable" localSheetId="8">#REF!</definedName>
    <definedName name="CreditTable">#REF!</definedName>
    <definedName name="crit" localSheetId="8">#REF!</definedName>
    <definedName name="crit">#REF!</definedName>
    <definedName name="CSIssue" localSheetId="8">#REF!</definedName>
    <definedName name="CSIssue">#REF!</definedName>
    <definedName name="ctacst" localSheetId="8">#REF!</definedName>
    <definedName name="ctacst">#REF!</definedName>
    <definedName name="ctact" localSheetId="8">#REF!</definedName>
    <definedName name="ctact">#REF!</definedName>
    <definedName name="ctash" localSheetId="8">#REF!</definedName>
    <definedName name="ctash">#REF!</definedName>
    <definedName name="ctgcum" localSheetId="8">#REF!</definedName>
    <definedName name="ctgcum">#REF!</definedName>
    <definedName name="ctgmo" localSheetId="8">#REF!</definedName>
    <definedName name="ctgmo">#REF!</definedName>
    <definedName name="ctgmw" localSheetId="8">#REF!</definedName>
    <definedName name="ctgmw">#REF!</definedName>
    <definedName name="ctrev" localSheetId="8">#REF!</definedName>
    <definedName name="ctrev">#REF!</definedName>
    <definedName name="ctsust" localSheetId="8">#REF!</definedName>
    <definedName name="ctsust">#REF!</definedName>
    <definedName name="ctytd" localSheetId="8">#REF!</definedName>
    <definedName name="ctytd">#REF!</definedName>
    <definedName name="CurveNumbers" localSheetId="8">'[13]Forward Curves'!#REF!</definedName>
    <definedName name="CurveNumbers">'[13]Forward Curves'!#REF!</definedName>
    <definedName name="dasfjakl" localSheetId="8">#REF!</definedName>
    <definedName name="dasfjakl">#REF!</definedName>
    <definedName name="data">[14]log!$A$2:$D$512</definedName>
    <definedName name="DE">[1]LPProblem!$K$39</definedName>
    <definedName name="Debt">[12]Sheet3!$B$2</definedName>
    <definedName name="Debtcost">[12]Sheet2!$B$10</definedName>
    <definedName name="Debtcost1">[12]Sheet2!$C$10</definedName>
    <definedName name="DebtPerc" localSheetId="8">#REF!</definedName>
    <definedName name="DebtPerc">#REF!</definedName>
    <definedName name="decomm_a" localSheetId="8">[2]Sheet1!#REF!</definedName>
    <definedName name="decomm_a">[2]Sheet1!#REF!</definedName>
    <definedName name="decomm_b" localSheetId="8">[2]Sheet1!#REF!</definedName>
    <definedName name="decomm_b">[2]Sheet1!#REF!</definedName>
    <definedName name="def_tax_adder" localSheetId="8">[2]Sheet1!#REF!</definedName>
    <definedName name="def_tax_adder">[2]Sheet1!#REF!</definedName>
    <definedName name="DELETE01" localSheetId="8" hidden="1">{#N/A,#N/A,FALSE,"Coversheet";#N/A,#N/A,FALSE,"QA"}</definedName>
    <definedName name="DELETE01" hidden="1">{#N/A,#N/A,FALSE,"Coversheet";#N/A,#N/A,FALSE,"QA"}</definedName>
    <definedName name="DELETE02" localSheetId="8" hidden="1">{#N/A,#N/A,FALSE,"Schedule F";#N/A,#N/A,FALSE,"Schedule G"}</definedName>
    <definedName name="DELETE02" hidden="1">{#N/A,#N/A,FALSE,"Schedule F";#N/A,#N/A,FALSE,"Schedule G"}</definedName>
    <definedName name="Delete06" localSheetId="8" hidden="1">{#N/A,#N/A,FALSE,"Coversheet";#N/A,#N/A,FALSE,"QA"}</definedName>
    <definedName name="Delete06" hidden="1">{#N/A,#N/A,FALSE,"Coversheet";#N/A,#N/A,FALSE,"QA"}</definedName>
    <definedName name="Delete1" localSheetId="8" hidden="1">{#N/A,#N/A,FALSE,"Coversheet";#N/A,#N/A,FALSE,"QA"}</definedName>
    <definedName name="Delete1" hidden="1">{#N/A,#N/A,FALSE,"Coversheet";#N/A,#N/A,FALSE,"QA"}</definedName>
    <definedName name="DemandResponse" localSheetId="8">[10]LPProblem!#REF!</definedName>
    <definedName name="DemandResponse">[10]LPProblem!#REF!</definedName>
    <definedName name="DemandResponse1">[1]LPProblem!$U$20</definedName>
    <definedName name="DemandResponse2">[1]LPProblem!$U$21</definedName>
    <definedName name="DemandResponse3">[1]LPProblem!$U$22</definedName>
    <definedName name="DemandResponse4">[1]LPProblem!$U$23</definedName>
    <definedName name="DemandResponse5">[1]LPProblem!$U$24</definedName>
    <definedName name="Deprate">[15]Deprate!$A:$V</definedName>
    <definedName name="Depreciation" localSheetId="8">[7]!Depreciation</definedName>
    <definedName name="Depreciation">[7]!Depreciation</definedName>
    <definedName name="DetailData" localSheetId="8">#REF!</definedName>
    <definedName name="DetailData">#REF!</definedName>
    <definedName name="df" localSheetId="8">[16]Assumptions!#REF!</definedName>
    <definedName name="df">[16]Assumptions!#REF!</definedName>
    <definedName name="DFDelta" localSheetId="8">#REF!</definedName>
    <definedName name="DFDelta">#REF!</definedName>
    <definedName name="DFPurchase" localSheetId="8">#REF!</definedName>
    <definedName name="DFPurchase">#REF!</definedName>
    <definedName name="Disount_Rate">[7]Reference!$C$3</definedName>
    <definedName name="DivRate" localSheetId="8">#REF!</definedName>
    <definedName name="DivRate">#REF!</definedName>
    <definedName name="DJE" localSheetId="8">#REF!</definedName>
    <definedName name="DJE">#REF!</definedName>
    <definedName name="drate_nuc" localSheetId="8">[2]Sheet1!#REF!</definedName>
    <definedName name="drate_nuc">[2]Sheet1!#REF!</definedName>
    <definedName name="drate_oth_new" localSheetId="8">[2]Sheet1!#REF!</definedName>
    <definedName name="drate_oth_new">[2]Sheet1!#REF!</definedName>
    <definedName name="DSR">[1]LPProblem!$R$20:$R$29</definedName>
    <definedName name="DSR_PeakCredit" localSheetId="8">#REF!</definedName>
    <definedName name="DSR_PeakCredit">#REF!</definedName>
    <definedName name="DSRTotal" localSheetId="8">#REF!</definedName>
    <definedName name="DSRTotal">#REF!</definedName>
    <definedName name="EffTaxRate" localSheetId="8">#REF!</definedName>
    <definedName name="EffTaxRate">#REF!</definedName>
    <definedName name="emc797act" localSheetId="8">[7]!emc797act</definedName>
    <definedName name="emc797act">[7]!emc797act</definedName>
    <definedName name="EMC797sum" localSheetId="8">[7]!EMC797sum</definedName>
    <definedName name="EMC797sum">[7]!EMC797sum</definedName>
    <definedName name="EMC97budget" localSheetId="8">[7]!EMC97budget</definedName>
    <definedName name="EMC97budget">[7]!EMC97budget</definedName>
    <definedName name="EMCeva2ndqtr" localSheetId="8">[7]!EMCeva2ndqtr</definedName>
    <definedName name="EMCeva2ndqtr">[7]!EMCeva2ndqtr</definedName>
    <definedName name="emissallo" localSheetId="8">[7]!emissallo</definedName>
    <definedName name="emissallo">[7]!emissallo</definedName>
    <definedName name="emp_ann_pct" localSheetId="8">[2]Sheet1!#REF!</definedName>
    <definedName name="emp_ann_pct">[2]Sheet1!#REF!</definedName>
    <definedName name="EndDate" localSheetId="8">#REF!</definedName>
    <definedName name="EndDate">#REF!</definedName>
    <definedName name="ener_lp4" localSheetId="8">[2]Sheet1!#REF!</definedName>
    <definedName name="ener_lp4">[2]Sheet1!#REF!</definedName>
    <definedName name="ener_lp5" localSheetId="8">[2]Sheet1!#REF!</definedName>
    <definedName name="ener_lp5">[2]Sheet1!#REF!</definedName>
    <definedName name="ener_oth" localSheetId="8">[2]Sheet1!#REF!</definedName>
    <definedName name="ener_oth">[2]Sheet1!#REF!</definedName>
    <definedName name="ener_res" localSheetId="8">[2]Sheet1!#REF!</definedName>
    <definedName name="ener_res">[2]Sheet1!#REF!</definedName>
    <definedName name="enercost" localSheetId="8">[2]Sheet1!#REF!</definedName>
    <definedName name="enercost">[2]Sheet1!#REF!</definedName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eq_employees" localSheetId="8">[2]Sheet1!#REF!</definedName>
    <definedName name="eq_employees">[2]Sheet1!#REF!</definedName>
    <definedName name="EquityCost" localSheetId="8">#REF!</definedName>
    <definedName name="EquityCost">#REF!</definedName>
    <definedName name="EquityPerc" localSheetId="8">#REF!</definedName>
    <definedName name="EquityPerc">#REF!</definedName>
    <definedName name="Escalator">1.025</definedName>
    <definedName name="Exch_FOM" localSheetId="8">#REF!</definedName>
    <definedName name="Exch_FOM">#REF!</definedName>
    <definedName name="ExpectedCost_20yr" localSheetId="8">#REF!</definedName>
    <definedName name="ExpectedCost_20yr">#REF!</definedName>
    <definedName name="ext_funds" localSheetId="8">[2]Sheet1!#REF!</definedName>
    <definedName name="ext_funds">[2]Sheet1!#REF!</definedName>
    <definedName name="f_needs" localSheetId="8">[2]Sheet1!#REF!</definedName>
    <definedName name="f_needs">[2]Sheet1!#REF!</definedName>
    <definedName name="f_sources" localSheetId="8">[2]Sheet1!#REF!</definedName>
    <definedName name="f_sources">[2]Sheet1!#REF!</definedName>
    <definedName name="fas_106_ret" localSheetId="8">[2]Sheet1!#REF!</definedName>
    <definedName name="fas_106_ret">[2]Sheet1!#REF!</definedName>
    <definedName name="fasdf" localSheetId="8">#REF!</definedName>
    <definedName name="fasdf">#REF!</definedName>
    <definedName name="fasdfasdf" localSheetId="2" hidden="1">#REF!</definedName>
    <definedName name="fasdfasdf" localSheetId="8" hidden="1">#REF!</definedName>
    <definedName name="fasdfasdf" localSheetId="5" hidden="1">#REF!</definedName>
    <definedName name="fasdfasdf" localSheetId="6" hidden="1">#REF!</definedName>
    <definedName name="fasdfasdf" localSheetId="7" hidden="1">#REF!</definedName>
    <definedName name="fasdfasdf" hidden="1">#REF!</definedName>
    <definedName name="FedTaxRate" localSheetId="8">#REF!</definedName>
    <definedName name="FedTaxRate">#REF!</definedName>
    <definedName name="Field_Names">[11]MC1!$V$3</definedName>
    <definedName name="fincosts" localSheetId="8">[7]!fincosts</definedName>
    <definedName name="fincosts">[7]!fincosts</definedName>
    <definedName name="FinDecisionBio" localSheetId="8">#REF!</definedName>
    <definedName name="FinDecisionBio">#REF!</definedName>
    <definedName name="FinDecisionWind" localSheetId="8">#REF!</definedName>
    <definedName name="FinDecisionWind">#REF!</definedName>
    <definedName name="FIT_rate">'[17]Gen Inputs'!$B$34</definedName>
    <definedName name="FIT_Tax_Rate">[3]Assumptions!$B$4</definedName>
    <definedName name="FixedPPA_01">[1]LPProblem!$C$30</definedName>
    <definedName name="FixedPPA_02">[1]LPProblem!$C$31</definedName>
    <definedName name="FixedPPA_03">[1]LPProblem!$C$32</definedName>
    <definedName name="FixedPPA_04">[1]LPProblem!$C$33</definedName>
    <definedName name="FixedPPA_05">[1]LPProblem!$C$34</definedName>
    <definedName name="FixedPPA_06">[1]LPProblem!$C$35</definedName>
    <definedName name="FixedPPA_07">[1]LPProblem!$C$36</definedName>
    <definedName name="FixedPPA_08">[1]LPProblem!$C$37</definedName>
    <definedName name="FixedPPA_09">[1]LPProblem!$C$38</definedName>
    <definedName name="FixedPPA_10">[1]LPProblem!$C$39</definedName>
    <definedName name="FixedPPA_PeakCredit" localSheetId="8">#REF!</definedName>
    <definedName name="FixedPPA_PeakCredit">#REF!</definedName>
    <definedName name="FixedPPA1_CapPer">'[1]Fixed Price PPA Inputs'!$C$25</definedName>
    <definedName name="FixedPPA1_RECcredit">'[1]Fixed Price PPA Inputs'!$C$26</definedName>
    <definedName name="FixedPPA1_RPSMult">'[1]Fixed Price PPA Inputs'!$C$27</definedName>
    <definedName name="FixedPPA10_CapPer">'[1]Fixed Price PPA Inputs'!$C$304</definedName>
    <definedName name="FixedPPA10_RECcredit">'[1]Fixed Price PPA Inputs'!$C$305</definedName>
    <definedName name="FixedPPA10_RPSMult">'[1]Fixed Price PPA Inputs'!$C$306</definedName>
    <definedName name="FixedPPA2_CapPer">'[1]Fixed Price PPA Inputs'!$C$56</definedName>
    <definedName name="FixedPPA2_RECcredit">'[1]Fixed Price PPA Inputs'!$C$57</definedName>
    <definedName name="FixedPPA2_RPSMult">'[1]Fixed Price PPA Inputs'!$C$58</definedName>
    <definedName name="FixedPPA3_CapPer">'[1]Fixed Price PPA Inputs'!$C$87</definedName>
    <definedName name="FixedPPA3_RECcredit">'[1]Fixed Price PPA Inputs'!$C$88</definedName>
    <definedName name="FixedPPA3_RPSMult">'[1]Fixed Price PPA Inputs'!$C$89</definedName>
    <definedName name="FixedPPA4_CapPer">'[1]Fixed Price PPA Inputs'!$C$118</definedName>
    <definedName name="FixedPPA4_RECcredit">'[1]Fixed Price PPA Inputs'!$C$119</definedName>
    <definedName name="FixedPPA4_RPSMult">'[1]Fixed Price PPA Inputs'!$C$120</definedName>
    <definedName name="FixedPPA5_CapPer">'[1]Fixed Price PPA Inputs'!$C$149</definedName>
    <definedName name="FixedPPA5_RECcredit">'[1]Fixed Price PPA Inputs'!$C$150</definedName>
    <definedName name="FixedPPA5_RPSMult">'[1]Fixed Price PPA Inputs'!$C$151</definedName>
    <definedName name="FixedPPA6_CapPer">'[1]Fixed Price PPA Inputs'!$C$180</definedName>
    <definedName name="FixedPPA6_RECcredit">'[1]Fixed Price PPA Inputs'!$C$181</definedName>
    <definedName name="FixedPPA6_RPSMult">'[1]Fixed Price PPA Inputs'!$C$182</definedName>
    <definedName name="FixedPPA7_CapPer">'[1]Fixed Price PPA Inputs'!$C$211</definedName>
    <definedName name="FixedPPA7_RECcredit">'[1]Fixed Price PPA Inputs'!$C$212</definedName>
    <definedName name="FixedPPA7_RPSMult">'[1]Fixed Price PPA Inputs'!$C$213</definedName>
    <definedName name="FixedPPA8_CapPer">'[1]Fixed Price PPA Inputs'!$C$242</definedName>
    <definedName name="FixedPPA8_RECcredit">'[1]Fixed Price PPA Inputs'!$C$243</definedName>
    <definedName name="FixedPPA8_RPSMult">'[1]Fixed Price PPA Inputs'!$C$244</definedName>
    <definedName name="FixedPPA9_CapPer">'[1]Fixed Price PPA Inputs'!$C$273</definedName>
    <definedName name="FixedPPA9_RECcredit">'[1]Fixed Price PPA Inputs'!$C$274</definedName>
    <definedName name="FixedPPA9_RPSMult">'[1]Fixed Price PPA Inputs'!$C$275</definedName>
    <definedName name="FixPPA10IDSwitch">'[1]Fixed Price PPA Inputs'!$C$307</definedName>
    <definedName name="FixPPA1IDSwitch">'[1]Fixed Price PPA Inputs'!$C$28</definedName>
    <definedName name="FixPPA2IDSwitch">'[1]Fixed Price PPA Inputs'!$C$59</definedName>
    <definedName name="FixPPA3IDSwitch">'[1]Fixed Price PPA Inputs'!$C$90</definedName>
    <definedName name="FixPPA4IDSwitch">'[1]Fixed Price PPA Inputs'!$C$121</definedName>
    <definedName name="FixPPA5IDSwitch">'[1]Fixed Price PPA Inputs'!$C$152</definedName>
    <definedName name="FixPPA6IDSwitch">'[1]Fixed Price PPA Inputs'!$C$183</definedName>
    <definedName name="FixPPA7IDSwitch">'[1]Fixed Price PPA Inputs'!$C$214</definedName>
    <definedName name="FixPPA8IDSwitch">'[1]Fixed Price PPA Inputs'!$C$245</definedName>
    <definedName name="FixPPA9IDSwitch">'[1]Fixed Price PPA Inputs'!$C$276</definedName>
    <definedName name="Flow4_PeakCredit" localSheetId="8">#REF!</definedName>
    <definedName name="Flow4_PeakCredit">#REF!</definedName>
    <definedName name="Flow6_PeakCredit" localSheetId="8">#REF!</definedName>
    <definedName name="Flow6_PeakCredit">#REF!</definedName>
    <definedName name="FlowBatteryBookLife">[18]Assumptions!$C$35</definedName>
    <definedName name="flowchart" localSheetId="8">[7]!flowchart</definedName>
    <definedName name="flowchart">[7]!flowchart</definedName>
    <definedName name="FOMEsc" localSheetId="8">#REF!</definedName>
    <definedName name="FOMEsc">#REF!</definedName>
    <definedName name="Forecast" localSheetId="8">#REF!</definedName>
    <definedName name="Forecast">#REF!</definedName>
    <definedName name="Forecast_Period">[3]Assumptions!$B$3</definedName>
    <definedName name="Frame_FOM" localSheetId="8">#REF!</definedName>
    <definedName name="Frame_FOM">#REF!</definedName>
    <definedName name="fuel_ferc" localSheetId="8">[2]Sheet1!#REF!</definedName>
    <definedName name="fuel_ferc">[2]Sheet1!#REF!</definedName>
    <definedName name="fuel_lp4" localSheetId="8">[2]Sheet1!#REF!</definedName>
    <definedName name="fuel_lp4">[2]Sheet1!#REF!</definedName>
    <definedName name="fuel_lp5" localSheetId="8">[2]Sheet1!#REF!</definedName>
    <definedName name="fuel_lp5">[2]Sheet1!#REF!</definedName>
    <definedName name="fuel_oth" localSheetId="8">[2]Sheet1!#REF!</definedName>
    <definedName name="fuel_oth">[2]Sheet1!#REF!</definedName>
    <definedName name="fuel_puc" localSheetId="8">[2]Sheet1!#REF!</definedName>
    <definedName name="fuel_puc">[2]Sheet1!#REF!</definedName>
    <definedName name="fuel_res" localSheetId="8">[2]Sheet1!#REF!</definedName>
    <definedName name="fuel_res">[2]Sheet1!#REF!</definedName>
    <definedName name="fuel_ugi" localSheetId="8">[2]Sheet1!#REF!</definedName>
    <definedName name="fuel_ugi">[2]Sheet1!#REF!</definedName>
    <definedName name="Fuel_Unit">[11]MC1!$V$4:$AG$11</definedName>
    <definedName name="Fuelexp" localSheetId="8">[7]!Fuelexp</definedName>
    <definedName name="Fuelexp">[7]!Fuelexp</definedName>
    <definedName name="Gas_Prices">[11]Summary!$A$142</definedName>
    <definedName name="GAS_TRANSPORT_CCGT" localSheetId="8">#REF!</definedName>
    <definedName name="GAS_TRANSPORT_CCGT">#REF!</definedName>
    <definedName name="GasTranspEsc" localSheetId="8">#REF!</definedName>
    <definedName name="GasTranspEsc">#REF!</definedName>
    <definedName name="gen_emp_red" localSheetId="8">[2]Sheet1!#REF!</definedName>
    <definedName name="gen_emp_red">[2]Sheet1!#REF!</definedName>
    <definedName name="Generic_Resources" localSheetId="8">#REF!</definedName>
    <definedName name="Generic_Resources">#REF!</definedName>
    <definedName name="GenRec20" localSheetId="8">#REF!</definedName>
    <definedName name="GenRec20">#REF!</definedName>
    <definedName name="GenRec5" localSheetId="8">#REF!</definedName>
    <definedName name="GenRec5">#REF!</definedName>
    <definedName name="Geo_RECcredit" localSheetId="8">#REF!</definedName>
    <definedName name="Geo_RECcredit">#REF!</definedName>
    <definedName name="ghr12_rate_up" localSheetId="8">[2]Sheet1!#REF!</definedName>
    <definedName name="ghr12_rate_up">[2]Sheet1!#REF!</definedName>
    <definedName name="ghr66_rate_up" localSheetId="8">[2]Sheet1!#REF!</definedName>
    <definedName name="ghr66_rate_up">[2]Sheet1!#REF!</definedName>
    <definedName name="ghsl_rate_up" localSheetId="8">[2]Sheet1!#REF!</definedName>
    <definedName name="ghsl_rate_up">[2]Sheet1!#REF!</definedName>
    <definedName name="ghugi_rate_up" localSheetId="8">[2]Sheet1!#REF!</definedName>
    <definedName name="ghugi_rate_up">[2]Sheet1!#REF!</definedName>
    <definedName name="GrifCallData" localSheetId="8">#REF!</definedName>
    <definedName name="GrifCallData">#REF!</definedName>
    <definedName name="GrifDuctData" localSheetId="8">#REF!</definedName>
    <definedName name="GrifDuctData">#REF!</definedName>
    <definedName name="GrifGenData" localSheetId="8">#REF!</definedName>
    <definedName name="GrifGenData">#REF!</definedName>
    <definedName name="grtax" localSheetId="8">#REF!</definedName>
    <definedName name="grtax">#REF!</definedName>
    <definedName name="GTInsRate" localSheetId="8">#REF!</definedName>
    <definedName name="GTInsRate">#REF!</definedName>
    <definedName name="GTratio" localSheetId="8">#REF!</definedName>
    <definedName name="GTratio">#REF!</definedName>
    <definedName name="hhcum" localSheetId="8">#REF!</definedName>
    <definedName name="hhcum">#REF!</definedName>
    <definedName name="hhmo" localSheetId="8">#REF!</definedName>
    <definedName name="hhmo">#REF!</definedName>
    <definedName name="hhmw" localSheetId="8">#REF!</definedName>
    <definedName name="hhmw">#REF!</definedName>
    <definedName name="hhydact" localSheetId="8">#REF!</definedName>
    <definedName name="hhydact">#REF!</definedName>
    <definedName name="hhytd" localSheetId="8">#REF!</definedName>
    <definedName name="hhytd">#REF!</definedName>
    <definedName name="hltacst" localSheetId="8">#REF!</definedName>
    <definedName name="hltacst">#REF!</definedName>
    <definedName name="hltact" localSheetId="8">#REF!</definedName>
    <definedName name="hltact">#REF!</definedName>
    <definedName name="hltash" localSheetId="8">#REF!</definedName>
    <definedName name="hltash">#REF!</definedName>
    <definedName name="hltcum" localSheetId="8">#REF!</definedName>
    <definedName name="hltcum">#REF!</definedName>
    <definedName name="hltmo" localSheetId="8">#REF!</definedName>
    <definedName name="hltmo">#REF!</definedName>
    <definedName name="hltmw" localSheetId="8">#REF!</definedName>
    <definedName name="hltmw">#REF!</definedName>
    <definedName name="hltrev" localSheetId="8">#REF!</definedName>
    <definedName name="hltrev">#REF!</definedName>
    <definedName name="hltsust" localSheetId="8">#REF!</definedName>
    <definedName name="hltsust">#REF!</definedName>
    <definedName name="hltytd" localSheetId="8">#REF!</definedName>
    <definedName name="hltytd">#REF!</definedName>
    <definedName name="holidays" localSheetId="8">#REF!</definedName>
    <definedName name="holidays">#REF!</definedName>
    <definedName name="Hourly_Long" localSheetId="8">#REF!</definedName>
    <definedName name="Hourly_Long">#REF!</definedName>
    <definedName name="HTML_CodePage">1252</definedName>
    <definedName name="HTML_Control">{"'3P'!$A$1:$L$58"}</definedName>
    <definedName name="HTML_Description">""</definedName>
    <definedName name="HTML_Email">""</definedName>
    <definedName name="HTML_Header">"Attachment 3P"</definedName>
    <definedName name="HTML_LastUpdate">"09/20/2000"</definedName>
    <definedName name="HTML_LineAfter">FALSE</definedName>
    <definedName name="HTML_LineBefore">FALSE</definedName>
    <definedName name="HTML_Name">"BV"</definedName>
    <definedName name="HTML_OBDlg2">TRUE</definedName>
    <definedName name="HTML_OBDlg4">TRUE</definedName>
    <definedName name="HTML_OS">0</definedName>
    <definedName name="HTML_PathFile">"E:\BV Users_D\a50 - Design Engineering\50.2000, Guidelines\MyHTML.htm"</definedName>
    <definedName name="HTML_Title">"51_2101, a3"</definedName>
    <definedName name="hydacst" localSheetId="8">#REF!</definedName>
    <definedName name="hydacst">#REF!</definedName>
    <definedName name="hydash" localSheetId="8">#REF!</definedName>
    <definedName name="hydash">#REF!</definedName>
    <definedName name="hydrev" localSheetId="8">#REF!</definedName>
    <definedName name="hydrev">#REF!</definedName>
    <definedName name="Hydro_PeakCredit" localSheetId="8">#REF!</definedName>
    <definedName name="Hydro_PeakCredit">#REF!</definedName>
    <definedName name="Hydro_Table" localSheetId="8">[19]Controls!#REF!</definedName>
    <definedName name="Hydro_Table">[19]Controls!#REF!</definedName>
    <definedName name="hydsust" localSheetId="8">#REF!</definedName>
    <definedName name="hydsust">#REF!</definedName>
    <definedName name="IDN" localSheetId="8">#REF!</definedName>
    <definedName name="IDN">#REF!</definedName>
    <definedName name="IDSolar_LineLoss">[10]Assumptions!$P$7</definedName>
    <definedName name="Import_1" localSheetId="8">#REF!</definedName>
    <definedName name="Import_1">#REF!</definedName>
    <definedName name="Imputed_Debt_Rate">'[5]Assumptions (Input)'!$B$15</definedName>
    <definedName name="inctaxrate">0.4</definedName>
    <definedName name="indytd" localSheetId="8">#REF!</definedName>
    <definedName name="indytd">#REF!</definedName>
    <definedName name="inflation" localSheetId="8">#REF!</definedName>
    <definedName name="inflation">#REF!</definedName>
    <definedName name="inflation1" localSheetId="8">#REF!</definedName>
    <definedName name="inflation1">#REF!</definedName>
    <definedName name="init_book_depr" localSheetId="8">[2]Sheet1!#REF!</definedName>
    <definedName name="init_book_depr">[2]Sheet1!#REF!</definedName>
    <definedName name="Input_DB" localSheetId="8">[19]Controls!#REF!</definedName>
    <definedName name="Input_DB">[19]Controls!#REF!</definedName>
    <definedName name="InsEsc" localSheetId="8">#REF!</definedName>
    <definedName name="InsEsc">#REF!</definedName>
    <definedName name="InsRate" localSheetId="8">#REF!</definedName>
    <definedName name="InsRate">#REF!</definedName>
    <definedName name="Insurance_Rate">[3]Assumptions!$B$9</definedName>
    <definedName name="int_real" localSheetId="8">[2]Sheet1!#REF!</definedName>
    <definedName name="int_real">[2]Sheet1!#REF!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C_AMORT_WIND1">'[1]Wind Acq Inputs'!$N$38</definedName>
    <definedName name="ITC_AMORT_WIND2">'[1]Wind Acq Inputs'!$N$82</definedName>
    <definedName name="ITC_AMORT_WIND3">'[1]Wind Acq Inputs'!$N$125</definedName>
    <definedName name="ITC_AMORT_WIND4">'[1]Wind Acq Inputs'!$N$167</definedName>
    <definedName name="ITC_BASIS_WIND2">'[1]Wind Acq Inputs'!$N$81</definedName>
    <definedName name="ITC_BASIS_WIND3">'[1]Wind Acq Inputs'!$N$124</definedName>
    <definedName name="ITC_BASIS_WIND4">'[1]Wind Acq Inputs'!$N$166</definedName>
    <definedName name="ITC_BASIS_WIND5">'[1]Wind Acq Inputs'!$N$209</definedName>
    <definedName name="ITC_PERCENT_Wind1">'[1]Wind Acq Inputs'!$N$36</definedName>
    <definedName name="ITC_PERCENT_WIND2">'[1]Wind Acq Inputs'!$N$80</definedName>
    <definedName name="ITC_PERCENT_WIND3">'[1]Wind Acq Inputs'!$N$123</definedName>
    <definedName name="ITC_PERCENT_WIND4">'[1]Wind Acq Inputs'!$N$165</definedName>
    <definedName name="ITC_PERCENT_WIND5">'[1]Wind Acq Inputs'!$N$208</definedName>
    <definedName name="ITC_Rate" localSheetId="8">#REF!</definedName>
    <definedName name="ITC_Rate">#REF!</definedName>
    <definedName name="ITC_TaxBasisAdj" localSheetId="8">#REF!</definedName>
    <definedName name="ITC_TaxBasisAdj">#REF!</definedName>
    <definedName name="ITCLastYear" localSheetId="8">#REF!</definedName>
    <definedName name="ITCLastYear">#REF!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PosData" localSheetId="8">#REF!</definedName>
    <definedName name="JPosData">#REF!</definedName>
    <definedName name="Levy_Rate">[3]Assumptions!$B$5</definedName>
    <definedName name="LiIon2_PeakCredit">[10]Assumptions!$K$23</definedName>
    <definedName name="LiIon4_PeakCredit">[10]Assumptions!$K$24</definedName>
    <definedName name="limcount">1</definedName>
    <definedName name="LineLoss" localSheetId="8">#REF!</definedName>
    <definedName name="LineLoss">#REF!</definedName>
    <definedName name="List">[20]P1s!$D$2:$D$69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TPPADebtPerc" localSheetId="8">#REF!</definedName>
    <definedName name="LTPPADebtPerc">#REF!</definedName>
    <definedName name="Macro1" localSheetId="8">[7]!Macro1</definedName>
    <definedName name="Macro1">[7]!Macro1</definedName>
    <definedName name="macro2" localSheetId="8">[7]!macro2</definedName>
    <definedName name="macro2">[7]!macro2</definedName>
    <definedName name="MACRS" localSheetId="8">#REF!</definedName>
    <definedName name="MACRS">#REF!</definedName>
    <definedName name="MACRS_TABLE">'[3]MACRS RATES'!$A$3:$BN$10</definedName>
    <definedName name="mccacst" localSheetId="8">#REF!</definedName>
    <definedName name="mccacst">#REF!</definedName>
    <definedName name="mccact" localSheetId="8">#REF!</definedName>
    <definedName name="mccact">#REF!</definedName>
    <definedName name="mccash" localSheetId="8">#REF!</definedName>
    <definedName name="mccash">#REF!</definedName>
    <definedName name="mcccum" localSheetId="8">#REF!</definedName>
    <definedName name="mcccum">#REF!</definedName>
    <definedName name="mccmo" localSheetId="8">#REF!</definedName>
    <definedName name="mccmo">#REF!</definedName>
    <definedName name="mccmw" localSheetId="8">#REF!</definedName>
    <definedName name="mccmw">#REF!</definedName>
    <definedName name="mccrev" localSheetId="8">#REF!</definedName>
    <definedName name="mccrev">#REF!</definedName>
    <definedName name="mccsust" localSheetId="8">#REF!</definedName>
    <definedName name="mccsust">#REF!</definedName>
    <definedName name="mccytd" localSheetId="8">#REF!</definedName>
    <definedName name="mccytd">#REF!</definedName>
    <definedName name="mcoacst" localSheetId="8">#REF!</definedName>
    <definedName name="mcoacst">#REF!</definedName>
    <definedName name="mcoact" localSheetId="8">#REF!</definedName>
    <definedName name="mcoact">#REF!</definedName>
    <definedName name="mcoash" localSheetId="8">#REF!</definedName>
    <definedName name="mcoash">#REF!</definedName>
    <definedName name="mcocum" localSheetId="8">#REF!</definedName>
    <definedName name="mcocum">#REF!</definedName>
    <definedName name="mcomo" localSheetId="8">#REF!</definedName>
    <definedName name="mcomo">#REF!</definedName>
    <definedName name="mcomw" localSheetId="8">#REF!</definedName>
    <definedName name="mcomw">#REF!</definedName>
    <definedName name="mcorev" localSheetId="8">#REF!</definedName>
    <definedName name="mcorev">#REF!</definedName>
    <definedName name="mcosust" localSheetId="8">#REF!</definedName>
    <definedName name="mcosust">#REF!</definedName>
    <definedName name="mcoytd" localSheetId="8">#REF!</definedName>
    <definedName name="mcoytd">#REF!</definedName>
    <definedName name="Miller" localSheetId="8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ktExposure" localSheetId="8">#REF!</definedName>
    <definedName name="MktExposure">#REF!</definedName>
    <definedName name="Model_years">'[17]Gen Inputs'!$B$21</definedName>
    <definedName name="mohrs" localSheetId="8">#REF!</definedName>
    <definedName name="mohrs">#REF!</definedName>
    <definedName name="monacst" localSheetId="8">#REF!</definedName>
    <definedName name="monacst">#REF!</definedName>
    <definedName name="monact" localSheetId="8">#REF!</definedName>
    <definedName name="monact">#REF!</definedName>
    <definedName name="monash" localSheetId="8">#REF!</definedName>
    <definedName name="monash">#REF!</definedName>
    <definedName name="moncum" localSheetId="8">#REF!</definedName>
    <definedName name="moncum">#REF!</definedName>
    <definedName name="monmo" localSheetId="8">#REF!</definedName>
    <definedName name="monmo">#REF!</definedName>
    <definedName name="monmw" localSheetId="8">#REF!</definedName>
    <definedName name="monmw">#REF!</definedName>
    <definedName name="monrev" localSheetId="8">#REF!</definedName>
    <definedName name="monrev">#REF!</definedName>
    <definedName name="monsust" localSheetId="8">#REF!</definedName>
    <definedName name="monsust">#REF!</definedName>
    <definedName name="monytd" localSheetId="8">#REF!</definedName>
    <definedName name="monytd">#REF!</definedName>
    <definedName name="MT_WIND_TRANMISSION" localSheetId="8">#REF!</definedName>
    <definedName name="MT_WIND_TRANMISSION">#REF!</definedName>
    <definedName name="MTWind_LineLoss">[10]Assumptions!$M$7</definedName>
    <definedName name="MTWind_PeakCredit" localSheetId="8">#REF!</definedName>
    <definedName name="MTWind_PeakCredit">#REF!</definedName>
    <definedName name="MWAdd">'[1]Book Life'!$B$80</definedName>
    <definedName name="new_debt" localSheetId="8">[2]Sheet1!#REF!</definedName>
    <definedName name="new_debt">[2]Sheet1!#REF!</definedName>
    <definedName name="new_debt_total" localSheetId="8">[2]Sheet1!#REF!</definedName>
    <definedName name="new_debt_total">[2]Sheet1!#REF!</definedName>
    <definedName name="new_equity" localSheetId="8">[2]Sheet1!#REF!</definedName>
    <definedName name="new_equity">[2]Sheet1!#REF!</definedName>
    <definedName name="new_pref" localSheetId="8">[2]Sheet1!#REF!</definedName>
    <definedName name="new_pref">[2]Sheet1!#REF!</definedName>
    <definedName name="nuc_emp_red" localSheetId="8">[2]Sheet1!#REF!</definedName>
    <definedName name="nuc_emp_red">[2]Sheet1!#REF!</definedName>
    <definedName name="nuc_sf_depr_a" localSheetId="8">[2]Sheet1!#REF!</definedName>
    <definedName name="nuc_sf_depr_a">[2]Sheet1!#REF!</definedName>
    <definedName name="nuc_sf_depr_b" localSheetId="8">[2]Sheet1!#REF!</definedName>
    <definedName name="nuc_sf_depr_b">[2]Sheet1!#REF!</definedName>
    <definedName name="nuc_sf_depr_c" localSheetId="8">[2]Sheet1!#REF!</definedName>
    <definedName name="nuc_sf_depr_c">[2]Sheet1!#REF!</definedName>
    <definedName name="nuc_sf_depr_d" localSheetId="8">[2]Sheet1!#REF!</definedName>
    <definedName name="nuc_sf_depr_d">[2]Sheet1!#REF!</definedName>
    <definedName name="nuc_wage_0" localSheetId="8">[2]Sheet1!#REF!</definedName>
    <definedName name="nuc_wage_0">[2]Sheet1!#REF!</definedName>
    <definedName name="nuc797act" localSheetId="8">[7]!nuc797act</definedName>
    <definedName name="nuc797act">[7]!nuc797act</definedName>
    <definedName name="NUC797sum" localSheetId="8">[7]!NUC797sum</definedName>
    <definedName name="NUC797sum">[7]!NUC797sum</definedName>
    <definedName name="nuc97budget" localSheetId="8">[7]!nuc97budget</definedName>
    <definedName name="nuc97budget">[7]!nuc97budget</definedName>
    <definedName name="NUCEVA2ndqtr" localSheetId="8">[7]!NUCEVA2ndqtr</definedName>
    <definedName name="NUCEVA2ndqtr">[7]!NUCEVA2ndqtr</definedName>
    <definedName name="Nuclear_Prices">[11]Summary!$A$189</definedName>
    <definedName name="nugd_lp4" localSheetId="8">[2]Sheet1!#REF!</definedName>
    <definedName name="nugd_lp4">[2]Sheet1!#REF!</definedName>
    <definedName name="nugd_lp5" localSheetId="8">[2]Sheet1!#REF!</definedName>
    <definedName name="nugd_lp5">[2]Sheet1!#REF!</definedName>
    <definedName name="nugd_oth" localSheetId="8">[2]Sheet1!#REF!</definedName>
    <definedName name="nugd_oth">[2]Sheet1!#REF!</definedName>
    <definedName name="nugd_res" localSheetId="8">[2]Sheet1!#REF!</definedName>
    <definedName name="nugd_res">[2]Sheet1!#REF!</definedName>
    <definedName name="Number_of_Payments" localSheetId="8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Escalation">'[3]Input Expenses'!$B$2</definedName>
    <definedName name="O_M_Input">'[21]Operations(Input)'!$B$5:$AO$8,'[21]Operations(Input)'!$B$13:$AO$13,'[21]Operations(Input)'!$B$15:$B$17,'[21]Operations(Input)'!$B$17:$AO$17,'[21]Operations(Input)'!$B$15:$AO$15</definedName>
    <definedName name="offpeak_hours" localSheetId="8">#REF!</definedName>
    <definedName name="offpeak_hours">#REF!</definedName>
    <definedName name="Oil_Prices">[11]Summary!$A$96</definedName>
    <definedName name="Open_FOM" localSheetId="8">#REF!</definedName>
    <definedName name="Open_FOM">#REF!</definedName>
    <definedName name="Open_FOR" localSheetId="8">#REF!</definedName>
    <definedName name="Open_FOR">#REF!</definedName>
    <definedName name="OPR" localSheetId="8">#REF!</definedName>
    <definedName name="OPR">#REF!</definedName>
    <definedName name="oth_wage_0" localSheetId="8">[2]Sheet1!#REF!</definedName>
    <definedName name="oth_wage_0">[2]Sheet1!#REF!</definedName>
    <definedName name="Output_DB" localSheetId="8">[19]Controls!#REF!</definedName>
    <definedName name="Output_DB">[19]Controls!#REF!</definedName>
    <definedName name="OutYearEsc" localSheetId="8">#REF!</definedName>
    <definedName name="OutYearEsc">#REF!</definedName>
    <definedName name="page2" localSheetId="8">#REF!</definedName>
    <definedName name="page2">#REF!</definedName>
    <definedName name="pct_apply_ehh" localSheetId="8">[2]Sheet1!#REF!</definedName>
    <definedName name="pct_apply_ehh">[2]Sheet1!#REF!</definedName>
    <definedName name="pct_apply_gh" localSheetId="8">[2]Sheet1!#REF!</definedName>
    <definedName name="pct_apply_gh">[2]Sheet1!#REF!</definedName>
    <definedName name="pct_apply_gh1" localSheetId="8">[2]Sheet1!#REF!</definedName>
    <definedName name="pct_apply_gh1">[2]Sheet1!#REF!</definedName>
    <definedName name="pct_apply_grs" localSheetId="8">[2]Sheet1!#REF!</definedName>
    <definedName name="pct_apply_grs">[2]Sheet1!#REF!</definedName>
    <definedName name="pct_apply_gs1" localSheetId="8">[2]Sheet1!#REF!</definedName>
    <definedName name="pct_apply_gs1">[2]Sheet1!#REF!</definedName>
    <definedName name="pct_apply_gs3" localSheetId="8">[2]Sheet1!#REF!</definedName>
    <definedName name="pct_apply_gs3">[2]Sheet1!#REF!</definedName>
    <definedName name="pct_apply_lp4" localSheetId="8">[2]Sheet1!#REF!</definedName>
    <definedName name="pct_apply_lp4">[2]Sheet1!#REF!</definedName>
    <definedName name="pct_apply_lp5" localSheetId="8">[2]Sheet1!#REF!</definedName>
    <definedName name="pct_apply_lp5">[2]Sheet1!#REF!</definedName>
    <definedName name="pct_apply_sl" localSheetId="8">[2]Sheet1!#REF!</definedName>
    <definedName name="pct_apply_sl">[2]Sheet1!#REF!</definedName>
    <definedName name="peak_hours" localSheetId="8">#REF!</definedName>
    <definedName name="peak_hours">#REF!</definedName>
    <definedName name="Peaker_East_Rev_Esc" localSheetId="8">#REF!</definedName>
    <definedName name="Peaker_East_Rev_Esc">#REF!</definedName>
    <definedName name="Peaker_East_VOM_Esc" localSheetId="8">#REF!</definedName>
    <definedName name="Peaker_East_VOM_Esc">#REF!</definedName>
    <definedName name="Peaker_Rev_Esc" localSheetId="8">#REF!</definedName>
    <definedName name="Peaker_Rev_Esc">#REF!</definedName>
    <definedName name="Peaker_VOM_Esc" localSheetId="8">#REF!</definedName>
    <definedName name="Peaker_VOM_Esc">#REF!</definedName>
    <definedName name="PeakerAero" localSheetId="8">#REF!</definedName>
    <definedName name="PeakerAero">#REF!</definedName>
    <definedName name="PeakerFrame" localSheetId="8">#REF!</definedName>
    <definedName name="PeakerFrame">#REF!</definedName>
    <definedName name="PeakerRecip" localSheetId="8">#REF!</definedName>
    <definedName name="PeakerRecip">#REF!</definedName>
    <definedName name="PED" localSheetId="8">#REF!</definedName>
    <definedName name="PED">#REF!</definedName>
    <definedName name="PlanMargin">[10]Assumptions!$K$19</definedName>
    <definedName name="PlanMargin14" localSheetId="8">#REF!</definedName>
    <definedName name="PlanMargin14">#REF!</definedName>
    <definedName name="PlanMargin18" localSheetId="8">#REF!</definedName>
    <definedName name="PlanMargin18">#REF!</definedName>
    <definedName name="PlanMargin23" localSheetId="8">#REF!</definedName>
    <definedName name="PlanMargin23">#REF!</definedName>
    <definedName name="Planning_Margin" localSheetId="8">#REF!</definedName>
    <definedName name="Planning_Margin">#REF!</definedName>
    <definedName name="Plant_Input">'[21]Plant(Input)'!$B$7:$AP$9,'[21]Plant(Input)'!$B$11,'[21]Plant(Input)'!$B$15:$AP$15,'[21]Plant(Input)'!$B$18,'[21]Plant(Input)'!$B$20:$AP$20</definedName>
    <definedName name="Portfolio_Screening_Model" localSheetId="8">#REF!</definedName>
    <definedName name="Portfolio_Screening_Model">#REF!</definedName>
    <definedName name="PPADiscRate" localSheetId="8">#REF!</definedName>
    <definedName name="PPADiscRate">#REF!</definedName>
    <definedName name="PPAEscPerc" localSheetId="8">#REF!</definedName>
    <definedName name="PPAEscPerc">#REF!</definedName>
    <definedName name="PPE797act" localSheetId="8">[7]!PPE797act</definedName>
    <definedName name="PPE797act">[7]!PPE797act</definedName>
    <definedName name="ppe797sum" localSheetId="8">[7]!ppe797sum</definedName>
    <definedName name="ppe797sum">[7]!ppe797sum</definedName>
    <definedName name="PPEEVA2ndqtr" localSheetId="8">[7]!PPEEVA2ndqtr</definedName>
    <definedName name="PPEEVA2ndqtr">[7]!PPEEVA2ndqtr</definedName>
    <definedName name="PPL_dividends" localSheetId="8">[2]Sheet1!#REF!</definedName>
    <definedName name="PPL_dividends">[2]Sheet1!#REF!</definedName>
    <definedName name="pre_tax_WACC">[3]Assumptions!$D$39</definedName>
    <definedName name="Pref">[12]Sheet3!$B$3</definedName>
    <definedName name="Prefcost">[12]Sheet2!$B$11</definedName>
    <definedName name="Prefcost1">[12]Sheet2!$C$11</definedName>
    <definedName name="PreTaxDebtCost" localSheetId="8">#REF!</definedName>
    <definedName name="PreTaxDebtCost">#REF!</definedName>
    <definedName name="PreTaxWACC" localSheetId="8">#REF!</definedName>
    <definedName name="PreTaxWACC">#REF!</definedName>
    <definedName name="PRINT_3" localSheetId="8">#REF!</definedName>
    <definedName name="PRINT_3">#REF!</definedName>
    <definedName name="PRINT_4" localSheetId="8">#REF!</definedName>
    <definedName name="PRINT_4">#REF!</definedName>
    <definedName name="_xlnm.Print_Area" localSheetId="8">#REF!</definedName>
    <definedName name="_xlnm.Print_Area">#REF!</definedName>
    <definedName name="Print_Area_MI">[22]fuelbudg!$A$1:$P$1792</definedName>
    <definedName name="_xlnm.Print_Titles" localSheetId="8">#REF!</definedName>
    <definedName name="_xlnm.Print_Titles">#REF!</definedName>
    <definedName name="PRINT_TITLES_MI" localSheetId="8">#REF!</definedName>
    <definedName name="PRINT_TITLES_MI">#REF!</definedName>
    <definedName name="Project_Description">[3]Assumptions!$B$1</definedName>
    <definedName name="PropertyTax_Rate">[3]Assumptions!$B$6</definedName>
    <definedName name="PropTaxRate" localSheetId="8">#REF!</definedName>
    <definedName name="PropTaxRate">#REF!</definedName>
    <definedName name="PropTaxRatio" localSheetId="8">#REF!</definedName>
    <definedName name="PropTaxRatio">#REF!</definedName>
    <definedName name="Protege_Data_Range" localSheetId="8">#REF!</definedName>
    <definedName name="Protege_Data_Range">#REF!</definedName>
    <definedName name="Protege_Heading_Range" localSheetId="8">#REF!</definedName>
    <definedName name="Protege_Heading_Range">#REF!</definedName>
    <definedName name="Protege_Title_Range" localSheetId="8">#REF!</definedName>
    <definedName name="Protege_Title_Range">#REF!</definedName>
    <definedName name="PTCesc" localSheetId="8">#REF!</definedName>
    <definedName name="PTCesc">#REF!</definedName>
    <definedName name="PTCLastYear" localSheetId="8">#REF!</definedName>
    <definedName name="PTCLastYear">#REF!</definedName>
    <definedName name="PTCLoss_Wind1">'[1]Wind Acq Inputs'!$J$37</definedName>
    <definedName name="PTCLoss_Wind2">'[1]Wind Acq Inputs'!$J$81</definedName>
    <definedName name="PTCLoss_Wind3">'[1]Wind Acq Inputs'!$J$124</definedName>
    <definedName name="PumpedHydro_PeakCredit" localSheetId="8">#REF!</definedName>
    <definedName name="PumpedHydro_PeakCredit">#REF!</definedName>
    <definedName name="qqq" localSheetId="8" hidden="1">{#N/A,#N/A,FALSE,"schA"}</definedName>
    <definedName name="qqq" hidden="1">{#N/A,#N/A,FALSE,"schA"}</definedName>
    <definedName name="R_needs" localSheetId="8">[2]Sheet1!#REF!</definedName>
    <definedName name="R_needs">[2]Sheet1!#REF!</definedName>
    <definedName name="R_new_interest" localSheetId="8">[2]Sheet1!#REF!</definedName>
    <definedName name="R_new_interest">[2]Sheet1!#REF!</definedName>
    <definedName name="R_old_interest" localSheetId="8">[2]Sheet1!#REF!</definedName>
    <definedName name="R_old_interest">[2]Sheet1!#REF!</definedName>
    <definedName name="R_tot_equity" localSheetId="8">[2]Sheet1!#REF!</definedName>
    <definedName name="R_tot_equity">[2]Sheet1!#REF!</definedName>
    <definedName name="Rate_Base_Used">[3]Assumptions!$B$17</definedName>
    <definedName name="Rate_Case_Lag__yrs">'[23]Assumptions (Input)'!$B$24</definedName>
    <definedName name="RBN" localSheetId="8">#REF!</definedName>
    <definedName name="RBN">#REF!</definedName>
    <definedName name="RBU" localSheetId="8">#REF!</definedName>
    <definedName name="RBU">#REF!</definedName>
    <definedName name="RBV" localSheetId="8">#REF!</definedName>
    <definedName name="RBV">#REF!</definedName>
    <definedName name="rc_reg_other_a" localSheetId="8">[2]Sheet1!#REF!</definedName>
    <definedName name="rc_reg_other_a">[2]Sheet1!#REF!</definedName>
    <definedName name="REC_Credit" localSheetId="8">#REF!</definedName>
    <definedName name="REC_Credit">#REF!</definedName>
    <definedName name="Recip_FOM" localSheetId="8">#REF!</definedName>
    <definedName name="Recip_FOM">#REF!</definedName>
    <definedName name="RECIP_GAS_TRANS" localSheetId="8">#REF!</definedName>
    <definedName name="RECIP_GAS_TRANS">#REF!</definedName>
    <definedName name="RECIP_TRANS" localSheetId="8">#REF!</definedName>
    <definedName name="RECIP_TRANS">#REF!</definedName>
    <definedName name="reg_ror_1" localSheetId="8">[2]Sheet1!#REF!</definedName>
    <definedName name="reg_ror_1">[2]Sheet1!#REF!</definedName>
    <definedName name="Regulation_Flag">[3]Assumptions!$C$12</definedName>
    <definedName name="RENAME" localSheetId="2" hidden="1">#REF!</definedName>
    <definedName name="RENAME" localSheetId="8" hidden="1">#REF!</definedName>
    <definedName name="RENAME" localSheetId="5" hidden="1">#REF!</definedName>
    <definedName name="RENAME" localSheetId="6" hidden="1">#REF!</definedName>
    <definedName name="RENAME" localSheetId="7" hidden="1">#REF!</definedName>
    <definedName name="RENAME" hidden="1">#REF!</definedName>
    <definedName name="RENAME2" localSheetId="2" hidden="1">#REF!</definedName>
    <definedName name="RENAME2" localSheetId="8" hidden="1">#REF!</definedName>
    <definedName name="RENAME2" localSheetId="5" hidden="1">#REF!</definedName>
    <definedName name="RENAME2" localSheetId="6" hidden="1">#REF!</definedName>
    <definedName name="RENAME2" localSheetId="7" hidden="1">#REF!</definedName>
    <definedName name="RENAME2" hidden="1">#REF!</definedName>
    <definedName name="RenewableBookLife">'[1]Wind Acq Inputs'!$C$36</definedName>
    <definedName name="Report_ID__BMI_RID" localSheetId="8">#REF!</definedName>
    <definedName name="Report_ID__BMI_RID">#REF!</definedName>
    <definedName name="Requlated_scenario">[3]Assumptions!$B$12</definedName>
    <definedName name="res797act" localSheetId="8">[7]!res797act</definedName>
    <definedName name="res797act">[7]!res797act</definedName>
    <definedName name="res797sum" localSheetId="8">[7]!res797sum</definedName>
    <definedName name="res797sum">[7]!res797sum</definedName>
    <definedName name="RES97budget" localSheetId="8">[7]!RES97budget</definedName>
    <definedName name="RES97budget">[7]!RES97budget</definedName>
    <definedName name="resale_jcpl_yes" localSheetId="8">[2]Sheet1!#REF!</definedName>
    <definedName name="resale_jcpl_yes">[2]Sheet1!#REF!</definedName>
    <definedName name="resEVA2ndqtr" localSheetId="8">[7]!resEVA2ndqtr</definedName>
    <definedName name="resEVA2ndqtr">[7]!resEVA2ndqtr</definedName>
    <definedName name="Results" localSheetId="8">'[1]Results Summary'!$D$7:$D$14,'[1]Results Summary'!#REF!</definedName>
    <definedName name="Results">'[1]Results Summary'!$D$7:$D$14,'[1]Results Summary'!#REF!</definedName>
    <definedName name="retain_earn" localSheetId="8">[2]Sheet1!#REF!</definedName>
    <definedName name="retain_earn">[2]Sheet1!#REF!</definedName>
    <definedName name="RETRUN_TO_SUMARY_2" localSheetId="8">[7]!RETRUN_TO_SUMARY_2</definedName>
    <definedName name="RETRUN_TO_SUMARY_2">[7]!RETRUN_TO_SUMARY_2</definedName>
    <definedName name="rev_reduct_a" localSheetId="8">[2]Sheet1!#REF!</definedName>
    <definedName name="rev_reduct_a">[2]Sheet1!#REF!</definedName>
    <definedName name="rev_reduct_b" localSheetId="8">[2]Sheet1!#REF!</definedName>
    <definedName name="rev_reduct_b">[2]Sheet1!#REF!</definedName>
    <definedName name="RevBaseYear">'[24]March Point2'!$M$9</definedName>
    <definedName name="RevBaseYear2">'[24]March Point2'!$M$10</definedName>
    <definedName name="RevBaseYear3">'[24]March Point2'!$M$11</definedName>
    <definedName name="revenue_flag">'[5]Assumptions (Input)'!$C$13</definedName>
    <definedName name="Revenue_Taxes">[3]Assumptions!$B$7</definedName>
    <definedName name="RID" localSheetId="8">#REF!</definedName>
    <definedName name="RID">#REF!</definedName>
    <definedName name="Risk_Factor">'[5]Assumptions (Input)'!$B$17</definedName>
    <definedName name="ror" localSheetId="8">[2]Sheet1!#REF!</definedName>
    <definedName name="ror">[2]Sheet1!#REF!</definedName>
    <definedName name="Round5" localSheetId="8">[25]!Round5</definedName>
    <definedName name="Round5">[25]!Round5</definedName>
    <definedName name="RPSSurplus" localSheetId="8">#REF!</definedName>
    <definedName name="RPSSurplus">#REF!</definedName>
    <definedName name="RT_common_ratio" localSheetId="8">[2]Sheet1!#REF!</definedName>
    <definedName name="RT_common_ratio">[2]Sheet1!#REF!</definedName>
    <definedName name="RT_debt_ratio" localSheetId="8">[2]Sheet1!#REF!</definedName>
    <definedName name="RT_debt_ratio">[2]Sheet1!#REF!</definedName>
    <definedName name="RT_pref_ratio" localSheetId="8">[2]Sheet1!#REF!</definedName>
    <definedName name="RT_pref_ratio">[2]Sheet1!#REF!</definedName>
    <definedName name="Rtot_interest" localSheetId="8">[2]Sheet1!#REF!</definedName>
    <definedName name="Rtot_interest">[2]Sheet1!#REF!</definedName>
    <definedName name="s">[26]Offer_Value!$B$15:$AE$15</definedName>
    <definedName name="SAPBEXhrIndnt">"Wide"</definedName>
    <definedName name="SAPCrosstab1" localSheetId="8">#REF!</definedName>
    <definedName name="SAPCrosstab1">#REF!</definedName>
    <definedName name="SAPCrosstab3" localSheetId="8">#REF!</definedName>
    <definedName name="SAPCrosstab3">#REF!</definedName>
    <definedName name="SAPsysID">"708C5W7SBKP804JT78WJ0JNKI"</definedName>
    <definedName name="SAPwbID">"ARS"</definedName>
    <definedName name="sbyacst" localSheetId="8">#REF!</definedName>
    <definedName name="sbyacst">#REF!</definedName>
    <definedName name="sbyact" localSheetId="8">#REF!</definedName>
    <definedName name="sbyact">#REF!</definedName>
    <definedName name="sbyash" localSheetId="8">#REF!</definedName>
    <definedName name="sbyash">#REF!</definedName>
    <definedName name="sbycum" localSheetId="8">#REF!</definedName>
    <definedName name="sbycum">#REF!</definedName>
    <definedName name="sbymo" localSheetId="8">#REF!</definedName>
    <definedName name="sbymo">#REF!</definedName>
    <definedName name="sbymw" localSheetId="8">#REF!</definedName>
    <definedName name="sbymw">#REF!</definedName>
    <definedName name="sbyrev" localSheetId="8">#REF!</definedName>
    <definedName name="sbyrev">#REF!</definedName>
    <definedName name="sbysust" localSheetId="8">#REF!</definedName>
    <definedName name="sbysust">#REF!</definedName>
    <definedName name="sbyytd" localSheetId="8">#REF!</definedName>
    <definedName name="sbyytd">#REF!</definedName>
    <definedName name="sdAD">'[27]Thermal Acq Inputs'!$I$46</definedName>
    <definedName name="SDData" localSheetId="8">#REF!</definedName>
    <definedName name="SDData">#REF!</definedName>
    <definedName name="Self_Build_Peaker_Rev_Esc" localSheetId="8">#REF!</definedName>
    <definedName name="Self_Build_Peaker_Rev_Esc">#REF!</definedName>
    <definedName name="Self_Build_Peaker_VOM_Esc" localSheetId="8">#REF!</definedName>
    <definedName name="Self_Build_Peaker_VOM_Esc">#REF!</definedName>
    <definedName name="SelfPeaker" localSheetId="8">#REF!</definedName>
    <definedName name="SelfPeaker">#REF!</definedName>
    <definedName name="SellerDisc" localSheetId="8">#REF!</definedName>
    <definedName name="SellerDisc">#REF!</definedName>
    <definedName name="sfd" localSheetId="8">#REF!</definedName>
    <definedName name="sfd">#REF!</definedName>
    <definedName name="sfn" localSheetId="8">#REF!</definedName>
    <definedName name="sfn">#REF!</definedName>
    <definedName name="sfv" localSheetId="8">#REF!</definedName>
    <definedName name="sfv">#REF!</definedName>
    <definedName name="ShareCol1" localSheetId="8">#REF!</definedName>
    <definedName name="ShareCol1">#REF!</definedName>
    <definedName name="ShareCol2" localSheetId="8">#REF!</definedName>
    <definedName name="ShareCol2">#REF!</definedName>
    <definedName name="ShareCol3" localSheetId="8">#REF!</definedName>
    <definedName name="ShareCol3">#REF!</definedName>
    <definedName name="ShareCol4" localSheetId="8">#REF!</definedName>
    <definedName name="ShareCol4">#REF!</definedName>
    <definedName name="ShareFredDF" localSheetId="8">#REF!</definedName>
    <definedName name="ShareFredDF">#REF!</definedName>
    <definedName name="ShareFredP" localSheetId="8">#REF!</definedName>
    <definedName name="ShareFredP">#REF!</definedName>
    <definedName name="SocialCostCarbon_switch">[27]Assumptions!$O$33</definedName>
    <definedName name="Solar" localSheetId="8">#REF!</definedName>
    <definedName name="Solar">#REF!</definedName>
    <definedName name="Solar_FOM" localSheetId="8">#REF!</definedName>
    <definedName name="Solar_FOM">#REF!</definedName>
    <definedName name="Solar_PeakCredit" localSheetId="8">#REF!</definedName>
    <definedName name="Solar_PeakCredit">#REF!</definedName>
    <definedName name="Solar_RECcredit" localSheetId="8">#REF!</definedName>
    <definedName name="Solar_RECcredit">#REF!</definedName>
    <definedName name="Solar_Rev_Esc" localSheetId="8">#REF!</definedName>
    <definedName name="Solar_Rev_Esc">#REF!</definedName>
    <definedName name="Solar_Trans" localSheetId="8">#REF!</definedName>
    <definedName name="Solar_Trans">#REF!</definedName>
    <definedName name="Solar_VOM_Esc" localSheetId="8">#REF!</definedName>
    <definedName name="Solar_VOM_Esc">#REF!</definedName>
    <definedName name="SolarBookLife" localSheetId="8">#REF!</definedName>
    <definedName name="SolarBookLife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tart_Year">[3]Assumptions!$B$2</definedName>
    <definedName name="StartDate" localSheetId="8">#REF!</definedName>
    <definedName name="StartDate">#REF!</definedName>
    <definedName name="StartYear" localSheetId="8">#REF!</definedName>
    <definedName name="StartYear">#REF!</definedName>
    <definedName name="Strike_days">[26]Offer_Value!$B$36:$AE$36</definedName>
    <definedName name="T">[26]Offer_Value!$B$14:$AE$14</definedName>
    <definedName name="T_common_ratio" localSheetId="8">[2]Sheet1!#REF!</definedName>
    <definedName name="T_common_ratio">[2]Sheet1!#REF!</definedName>
    <definedName name="T_cost_common" localSheetId="8">[2]Sheet1!#REF!</definedName>
    <definedName name="T_cost_common">[2]Sheet1!#REF!</definedName>
    <definedName name="T_cost_debt" localSheetId="8">[2]Sheet1!#REF!</definedName>
    <definedName name="T_cost_debt">[2]Sheet1!#REF!</definedName>
    <definedName name="T_cost_pref" localSheetId="8">[2]Sheet1!#REF!</definedName>
    <definedName name="T_cost_pref">[2]Sheet1!#REF!</definedName>
    <definedName name="T_debt_ratio" localSheetId="8">[2]Sheet1!#REF!</definedName>
    <definedName name="T_debt_ratio">[2]Sheet1!#REF!</definedName>
    <definedName name="T_pref_ratio" localSheetId="8">[2]Sheet1!#REF!</definedName>
    <definedName name="T_pref_ratio">[2]Sheet1!#REF!</definedName>
    <definedName name="TableName">"Dummy"</definedName>
    <definedName name="taxes" localSheetId="8">[7]!taxes</definedName>
    <definedName name="taxes">[7]!taxes</definedName>
    <definedName name="Taxrate" localSheetId="8">#REF!</definedName>
    <definedName name="Taxrate">#REF!</definedName>
    <definedName name="tblecontents" localSheetId="8">[7]!tblecontents</definedName>
    <definedName name="tblecontents">[7]!tblecontents</definedName>
    <definedName name="td_emp_red" localSheetId="8">[2]Sheet1!#REF!</definedName>
    <definedName name="td_emp_red">[2]Sheet1!#REF!</definedName>
    <definedName name="Term">'[5]Assumptions (Input)'!$B$4</definedName>
    <definedName name="TEST">2000</definedName>
    <definedName name="Thermal_PeakCredit" localSheetId="8">#REF!</definedName>
    <definedName name="Thermal_PeakCredit">#REF!</definedName>
    <definedName name="ThermalBookLife" localSheetId="8">#REF!</definedName>
    <definedName name="ThermalBookLife">#REF!</definedName>
    <definedName name="Title" localSheetId="8">#REF!</definedName>
    <definedName name="Title">#REF!</definedName>
    <definedName name="TM1_Purchase_Switch" localSheetId="8">#REF!</definedName>
    <definedName name="TM1_Purchase_Switch">#REF!</definedName>
    <definedName name="TollPPA_01">[1]LPProblem!$K$20</definedName>
    <definedName name="TollPPA_02">[1]LPProblem!$K$21</definedName>
    <definedName name="TollPPA_03">[1]LPProblem!$K$22</definedName>
    <definedName name="TollPPA_04">[1]LPProblem!$K$23</definedName>
    <definedName name="TollPPA_05">[1]LPProblem!$K$24</definedName>
    <definedName name="TollPPA_06">[1]LPProblem!$K$25</definedName>
    <definedName name="TollPPA_07">[1]LPProblem!$K$26</definedName>
    <definedName name="TollPPA_08">[1]LPProblem!$K$27</definedName>
    <definedName name="TollPPA_09">[1]LPProblem!$K$28</definedName>
    <definedName name="TollPPA_10">[1]LPProblem!$K$29</definedName>
    <definedName name="TollPPA1_CapPer">'[1]Toll PPA Inputs'!$C$33</definedName>
    <definedName name="TollPPA1_RECcredit">'[1]Toll PPA Inputs'!$C$34</definedName>
    <definedName name="TollPPA1_RPSMult">'[1]Toll PPA Inputs'!$C$35</definedName>
    <definedName name="TollPPA10_CapPer">'[1]Toll PPA Inputs'!$C$375</definedName>
    <definedName name="TollPPA10_RECcredit">'[1]Toll PPA Inputs'!$C$376</definedName>
    <definedName name="TollPPA10_RPSMult">'[1]Toll PPA Inputs'!$C$377</definedName>
    <definedName name="TollPPA2_CapPer">'[1]Toll PPA Inputs'!$C$71</definedName>
    <definedName name="TollPPA2_RECcredit">'[1]Toll PPA Inputs'!$C$72</definedName>
    <definedName name="TollPPA2_RPSMult">'[1]Toll PPA Inputs'!$C$73</definedName>
    <definedName name="TollPPA3_CapPer">'[1]Toll PPA Inputs'!$C$109</definedName>
    <definedName name="TollPPA3_RECcredit">'[1]Toll PPA Inputs'!$C$110</definedName>
    <definedName name="TollPPA3_RPSMult">'[1]Toll PPA Inputs'!$C$111</definedName>
    <definedName name="TollPPA4_CapPer">'[1]Toll PPA Inputs'!$C$147</definedName>
    <definedName name="TollPPA4_RECcredit">'[1]Toll PPA Inputs'!$C$148</definedName>
    <definedName name="TollPPA4_RPSMult">'[1]Toll PPA Inputs'!$C$149</definedName>
    <definedName name="TollPPA5_CapPer">'[1]Toll PPA Inputs'!$C$185</definedName>
    <definedName name="TollPPA5_RECcredit">'[1]Toll PPA Inputs'!$C$186</definedName>
    <definedName name="TollPPA5_RPSMult">'[1]Toll PPA Inputs'!$C$187</definedName>
    <definedName name="TollPPA6_CapPer">'[1]Toll PPA Inputs'!$C$223</definedName>
    <definedName name="TollPPA6_RECcredit">'[1]Toll PPA Inputs'!$C$224</definedName>
    <definedName name="TollPPA6_RPSMult">'[1]Toll PPA Inputs'!$C$225</definedName>
    <definedName name="TollPPA7_CapPer">'[1]Toll PPA Inputs'!$C$261</definedName>
    <definedName name="TollPPA7_RECcredit">'[1]Toll PPA Inputs'!$C$262</definedName>
    <definedName name="TollPPA7_RPSMult">'[1]Toll PPA Inputs'!$C$263</definedName>
    <definedName name="TollPPA8_CapPer">'[1]Toll PPA Inputs'!$C$299</definedName>
    <definedName name="TollPPA8_RECcredit">'[1]Toll PPA Inputs'!$C$300</definedName>
    <definedName name="TollPPA8_RPSMult">'[1]Toll PPA Inputs'!$C$301</definedName>
    <definedName name="TollPPA9_CapPer">'[1]Toll PPA Inputs'!$C$337</definedName>
    <definedName name="TollPPA9_RECcredit">'[1]Toll PPA Inputs'!$C$338</definedName>
    <definedName name="TollPPA9_RPSMult">'[1]Toll PPA Inputs'!$C$339</definedName>
    <definedName name="tot_emp_red" localSheetId="8">[2]Sheet1!#REF!</definedName>
    <definedName name="tot_emp_red">[2]Sheet1!#REF!</definedName>
    <definedName name="Total_Payment" localSheetId="8">Scheduled_Payment+Extra_Payment</definedName>
    <definedName name="Total_Payment">Scheduled_Payment+Extra_Payment</definedName>
    <definedName name="total_rev_temp" localSheetId="8">[2]Sheet1!#REF!</definedName>
    <definedName name="total_rev_temp">[2]Sheet1!#REF!</definedName>
    <definedName name="TotalBatteries" localSheetId="8">#REF!</definedName>
    <definedName name="TotalBatteries">#REF!</definedName>
    <definedName name="TotalBiomass" localSheetId="8">#REF!</definedName>
    <definedName name="TotalBiomass">#REF!</definedName>
    <definedName name="TotalDSR" localSheetId="8">#REF!</definedName>
    <definedName name="TotalDSR">#REF!</definedName>
    <definedName name="TotalPeaker" localSheetId="8">#REF!</definedName>
    <definedName name="TotalPeaker">#REF!</definedName>
    <definedName name="TotalREC20">[1]LPProblem!$AA$32</definedName>
    <definedName name="TotalREC5" localSheetId="8">#REF!</definedName>
    <definedName name="TotalREC5">#REF!</definedName>
    <definedName name="TotalSelfPeaker" localSheetId="8">#REF!</definedName>
    <definedName name="TotalSelfPeaker">#REF!</definedName>
    <definedName name="TotalSolar" localSheetId="8">#REF!</definedName>
    <definedName name="TotalSolar">#REF!</definedName>
    <definedName name="TotalWestBuilds" localSheetId="8">#REF!</definedName>
    <definedName name="TotalWestBuilds">#REF!</definedName>
    <definedName name="TotalWindMT" localSheetId="8">#REF!</definedName>
    <definedName name="TotalWindMT">#REF!</definedName>
    <definedName name="totcum" localSheetId="8">#REF!</definedName>
    <definedName name="totcum">#REF!</definedName>
    <definedName name="totmo" localSheetId="8">#REF!</definedName>
    <definedName name="totmo">#REF!</definedName>
    <definedName name="totytd" localSheetId="8">#REF!</definedName>
    <definedName name="totytd">#REF!</definedName>
    <definedName name="TPactuals" localSheetId="8">[7]!TPactuals</definedName>
    <definedName name="TPactuals">[7]!TPactuals</definedName>
    <definedName name="TPbudget" localSheetId="8">[7]!TPbudget</definedName>
    <definedName name="TPbudget">[7]!TPbudget</definedName>
    <definedName name="TRANS_CCGT" localSheetId="8">#REF!</definedName>
    <definedName name="TRANS_CCGT">#REF!</definedName>
    <definedName name="TransEsc" localSheetId="8">#REF!</definedName>
    <definedName name="TransEsc">#REF!</definedName>
    <definedName name="Tx_PeakCredit" localSheetId="8">#REF!</definedName>
    <definedName name="Tx_PeakCredit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>IF(Loan_Amount*Interest_Rate*Loan_Years*Loan_Start&gt;0,1,0)</definedName>
    <definedName name="View_Graph3" localSheetId="8">[11]!View_Graph3</definedName>
    <definedName name="View_Graph3">[11]!View_Graph3</definedName>
    <definedName name="VOMEsc" localSheetId="8">#REF!</definedName>
    <definedName name="VOMEsc">#REF!</definedName>
    <definedName name="WA_LineLoss">[10]Assumptions!$L$7</definedName>
    <definedName name="WACC" localSheetId="8">#REF!</definedName>
    <definedName name="WACC">#REF!</definedName>
    <definedName name="wc" localSheetId="8">[2]Sheet1!#REF!</definedName>
    <definedName name="wc">[2]Sheet1!#REF!</definedName>
    <definedName name="wc_frac" localSheetId="8">[2]Sheet1!#REF!</definedName>
    <definedName name="wc_frac">[2]Sheet1!#REF!</definedName>
    <definedName name="west_offpeak_hours" localSheetId="8">#REF!</definedName>
    <definedName name="west_offpeak_hours">#REF!</definedName>
    <definedName name="west_peak_hours" localSheetId="8">#REF!</definedName>
    <definedName name="west_peak_hours">#REF!</definedName>
    <definedName name="wHAT" localSheetId="8">[19]Controls!#REF!</definedName>
    <definedName name="wHAT">[19]Controls!#REF!</definedName>
    <definedName name="Wieghted_Cost_of_Interest">[3]Assumptions!$D$40</definedName>
    <definedName name="Wind" localSheetId="8">#REF!</definedName>
    <definedName name="Wind">#REF!</definedName>
    <definedName name="Wind_Acq1_Start_Date">'[1]Wind Acq Inputs'!$C$41</definedName>
    <definedName name="Wind_Acq2_Start_Date">'[1]Wind Acq Inputs'!$C$85</definedName>
    <definedName name="Wind_Acq3_Start_Date">'[1]Wind Acq Inputs'!$C$128</definedName>
    <definedName name="Wind_Acq4_Start_Date">'[1]Wind Acq Inputs'!$C$170</definedName>
    <definedName name="Wind_Acq5_Start_Date">'[1]Wind Acq Inputs'!$C$213</definedName>
    <definedName name="Wind_FOM" localSheetId="8">#REF!</definedName>
    <definedName name="Wind_FOM">#REF!</definedName>
    <definedName name="Wind_PeakCredit" localSheetId="8">#REF!</definedName>
    <definedName name="Wind_PeakCredit">#REF!</definedName>
    <definedName name="Wind_RECcredit" localSheetId="8">#REF!</definedName>
    <definedName name="Wind_RECcredit">#REF!</definedName>
    <definedName name="Wind_Rev_Esc" localSheetId="8">#REF!</definedName>
    <definedName name="Wind_Rev_Esc">#REF!</definedName>
    <definedName name="WIND_TRANSMISSION" localSheetId="8">#REF!</definedName>
    <definedName name="WIND_TRANSMISSION">#REF!</definedName>
    <definedName name="Wind_VOM_Esc" localSheetId="8">#REF!</definedName>
    <definedName name="Wind_VOM_Esc">#REF!</definedName>
    <definedName name="Wind1_PeakCredit">'[1]Wind Acq Inputs'!$C$37</definedName>
    <definedName name="Wind1_RECcredit">'[1]Wind Acq Inputs'!$C$38</definedName>
    <definedName name="Wind1_RPSMult">'[1]Wind Acq Inputs'!$C$39</definedName>
    <definedName name="Wind2_PeakCredit">'[1]Wind Acq Inputs'!$C$81</definedName>
    <definedName name="Wind2_RECcredit">'[1]Wind Acq Inputs'!$C$82</definedName>
    <definedName name="Wind2_RPSMult">'[1]Wind Acq Inputs'!$C$83</definedName>
    <definedName name="Wind2BookLife">'[1]Wind Acq Inputs'!$C$80</definedName>
    <definedName name="Wind3_PeakCredit">'[1]Wind Acq Inputs'!$C$124</definedName>
    <definedName name="Wind3_RECcredit">'[1]Wind Acq Inputs'!$C$125</definedName>
    <definedName name="Wind3_RPSMult">'[1]Wind Acq Inputs'!$C$126</definedName>
    <definedName name="Wind3BookLife">'[1]Wind Acq Inputs'!$C$123</definedName>
    <definedName name="Wind4_PeakCredit">'[1]Wind Acq Inputs'!$C$166</definedName>
    <definedName name="Wind4_RECcredit">'[1]Wind Acq Inputs'!$C$167</definedName>
    <definedName name="Wind4_RPSMult">'[1]Wind Acq Inputs'!$C$168</definedName>
    <definedName name="Wind4BookLife">'[1]Wind Acq Inputs'!$C$165</definedName>
    <definedName name="Wind5_PeakCredit">'[1]Wind Acq Inputs'!$C$209</definedName>
    <definedName name="Wind5_RECcredit">'[1]Wind Acq Inputs'!$C$210</definedName>
    <definedName name="Wind5_RPSMult">'[1]Wind Acq Inputs'!$C$211</definedName>
    <definedName name="Wind5BookLife">'[1]Wind Acq Inputs'!$C$208</definedName>
    <definedName name="WindBookLife" localSheetId="8">#REF!</definedName>
    <definedName name="WindBookLife">#REF!</definedName>
    <definedName name="WindLong_RECcredit" localSheetId="8">#REF!</definedName>
    <definedName name="WindLong_RECcredit">#REF!</definedName>
    <definedName name="WindMT_FOM" localSheetId="8">#REF!</definedName>
    <definedName name="WindMT_FOM">#REF!</definedName>
    <definedName name="WindMTA" localSheetId="8">#REF!</definedName>
    <definedName name="WindMTA">#REF!</definedName>
    <definedName name="WindPPA_01">[1]LPProblem!$K$30</definedName>
    <definedName name="WindPPA_02">[1]LPProblem!$K$31</definedName>
    <definedName name="WindPPA_03">[1]LPProblem!$K$32</definedName>
    <definedName name="WindPPA_04">[1]LPProblem!$K$33</definedName>
    <definedName name="WindPPA_05">[1]LPProblem!$K$34</definedName>
    <definedName name="WindPPA_PeakCredit">'[1]Wind PPA Inputs'!$C$24</definedName>
    <definedName name="WindPPA1_RECcredit">'[1]Wind PPA Inputs'!$C$25</definedName>
    <definedName name="WindPPA1_REConly">'[1]Wind PPA Inputs'!$C$27</definedName>
    <definedName name="WindPPA1_RPSMult">'[1]Wind PPA Inputs'!$C$26</definedName>
    <definedName name="WindPPA2_PeakCredit">'[1]Wind PPA Inputs'!$C$55</definedName>
    <definedName name="WindPPA2_RECcredit">'[1]Wind PPA Inputs'!$C$56</definedName>
    <definedName name="WindPPA2_REConly">'[1]Wind PPA Inputs'!$C$58</definedName>
    <definedName name="WindPPA2_RPSMult">'[1]Wind PPA Inputs'!$C$57</definedName>
    <definedName name="WindPPA3_PeakCredit">'[1]Wind PPA Inputs'!$C$86</definedName>
    <definedName name="WindPPA3_RECcredit">'[1]Wind PPA Inputs'!$C$87</definedName>
    <definedName name="WindPPA3_REConly">'[1]Wind PPA Inputs'!$C$89</definedName>
    <definedName name="WindPPA3_RPSMult">'[1]Wind PPA Inputs'!$C$88</definedName>
    <definedName name="WindPPA4_PeakCredit">'[1]Wind PPA Inputs'!$C$117</definedName>
    <definedName name="WindPPA4_RECcredit">'[1]Wind PPA Inputs'!$C$118</definedName>
    <definedName name="WindPPA4_REConly">'[1]Wind PPA Inputs'!$C$120</definedName>
    <definedName name="WindPPA4_RPSMult">'[1]Wind PPA Inputs'!$C$119</definedName>
    <definedName name="WindPPA5_PeakCredit">'[1]Wind PPA Inputs'!$C$148</definedName>
    <definedName name="WindPPA5_RECcredit">'[1]Wind PPA Inputs'!$C$149</definedName>
    <definedName name="WindPPA5_REConly">'[1]Wind PPA Inputs'!$C$151</definedName>
    <definedName name="WindPPA5_RPSMult">'[1]Wind PPA Inputs'!$C$150</definedName>
    <definedName name="WindPTCLoss" localSheetId="8">#REF!</definedName>
    <definedName name="WindPTCLoss">#REF!</definedName>
    <definedName name="WindResReq" localSheetId="8">#REF!</definedName>
    <definedName name="WindResReq">#REF!</definedName>
    <definedName name="wnp3ex_wkly_vect_input">[28]WNP3_BPA_Exchange!$D$75:$AR$243</definedName>
    <definedName name="wpkacst" localSheetId="8">#REF!</definedName>
    <definedName name="wpkacst">#REF!</definedName>
    <definedName name="wpkact" localSheetId="8">#REF!</definedName>
    <definedName name="wpkact">#REF!</definedName>
    <definedName name="wpkash" localSheetId="8">#REF!</definedName>
    <definedName name="wpkash">#REF!</definedName>
    <definedName name="wpkcum" localSheetId="8">#REF!</definedName>
    <definedName name="wpkcum">#REF!</definedName>
    <definedName name="wpkmo" localSheetId="8">#REF!</definedName>
    <definedName name="wpkmo">#REF!</definedName>
    <definedName name="wpkmw" localSheetId="8">#REF!</definedName>
    <definedName name="wpkmw">#REF!</definedName>
    <definedName name="wpkrev" localSheetId="8">#REF!</definedName>
    <definedName name="wpkrev">#REF!</definedName>
    <definedName name="wpksust" localSheetId="8">#REF!</definedName>
    <definedName name="wpksust">#REF!</definedName>
    <definedName name="wpkytd" localSheetId="8">#REF!</definedName>
    <definedName name="wpkytd">#REF!</definedName>
    <definedName name="wrn.ECR." localSheetId="8" hidden="1">{#N/A,#N/A,FALSE,"schA"}</definedName>
    <definedName name="wrn.ECR." hidden="1">{#N/A,#N/A,FALSE,"schA"}</definedName>
    <definedName name="wrn.Fundamental." localSheetId="8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8" hidden="1">{#N/A,#N/A,FALSE,"Coversheet";#N/A,#N/A,FALSE,"QA"}</definedName>
    <definedName name="wrn.Incentive._.Overhead." hidden="1">{#N/A,#N/A,FALSE,"Coversheet";#N/A,#N/A,FALSE,"QA"}</definedName>
    <definedName name="wrn.limit_reports." localSheetId="8" hidden="1">{#N/A,#N/A,FALSE,"Schedule F";#N/A,#N/A,FALSE,"Schedule G"}</definedName>
    <definedName name="wrn.limit_reports." hidden="1">{#N/A,#N/A,FALSE,"Schedule F";#N/A,#N/A,FALSE,"Schedule G"}</definedName>
    <definedName name="wrn.MARGIN_WO_QTR." localSheetId="8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8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8" hidden="1">{#N/A,#N/A,FALSE,"schA"}</definedName>
    <definedName name="www" hidden="1">{#N/A,#N/A,FALSE,"schA"}</definedName>
    <definedName name="Years" localSheetId="8">#REF!</definedName>
    <definedName name="Years">#REF!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41" l="1"/>
  <c r="K69" i="41" l="1"/>
  <c r="K82" i="41"/>
  <c r="J81" i="41"/>
  <c r="K80" i="41"/>
  <c r="K79" i="41"/>
  <c r="J78" i="41"/>
  <c r="K70" i="41"/>
  <c r="J71" i="41"/>
  <c r="J68" i="41"/>
  <c r="V34" i="80"/>
  <c r="N34" i="80"/>
  <c r="F34" i="80"/>
  <c r="W42" i="80"/>
  <c r="V42" i="80"/>
  <c r="U42" i="80"/>
  <c r="T42" i="80"/>
  <c r="S42" i="80"/>
  <c r="R42" i="80"/>
  <c r="Q42" i="80"/>
  <c r="P42" i="80"/>
  <c r="O42" i="80"/>
  <c r="N42" i="80"/>
  <c r="M42" i="80"/>
  <c r="L42" i="80"/>
  <c r="K42" i="80"/>
  <c r="J42" i="80"/>
  <c r="I42" i="80"/>
  <c r="H42" i="80"/>
  <c r="G42" i="80"/>
  <c r="F42" i="80"/>
  <c r="E42" i="80"/>
  <c r="D42" i="80"/>
  <c r="C42" i="80"/>
  <c r="B42" i="80"/>
  <c r="P21" i="80"/>
  <c r="H21" i="80"/>
  <c r="T33" i="80"/>
  <c r="L33" i="80"/>
  <c r="D33" i="80"/>
  <c r="W22" i="80"/>
  <c r="V22" i="80"/>
  <c r="U22" i="80"/>
  <c r="T22" i="80"/>
  <c r="S22" i="80"/>
  <c r="R22" i="80"/>
  <c r="Q22" i="80"/>
  <c r="P22" i="80"/>
  <c r="O22" i="80"/>
  <c r="N22" i="80"/>
  <c r="M22" i="80"/>
  <c r="L22" i="80"/>
  <c r="K22" i="80"/>
  <c r="J22" i="80"/>
  <c r="I22" i="80"/>
  <c r="H22" i="80"/>
  <c r="G22" i="80"/>
  <c r="F22" i="80"/>
  <c r="E22" i="80"/>
  <c r="D22" i="80"/>
  <c r="C22" i="80"/>
  <c r="B22" i="80"/>
  <c r="W33" i="80"/>
  <c r="V21" i="80"/>
  <c r="U21" i="80"/>
  <c r="T34" i="80"/>
  <c r="S34" i="80"/>
  <c r="R33" i="80"/>
  <c r="Q33" i="80"/>
  <c r="P33" i="80"/>
  <c r="O33" i="80"/>
  <c r="N21" i="80"/>
  <c r="M21" i="80"/>
  <c r="L34" i="80"/>
  <c r="K34" i="80"/>
  <c r="J33" i="80"/>
  <c r="I33" i="80"/>
  <c r="H33" i="80"/>
  <c r="G33" i="80"/>
  <c r="F21" i="80"/>
  <c r="E21" i="80"/>
  <c r="D34" i="80"/>
  <c r="C34" i="80"/>
  <c r="B33" i="80"/>
  <c r="G24" i="80" l="1"/>
  <c r="G41" i="80" s="1"/>
  <c r="G43" i="80" s="1"/>
  <c r="G35" i="80"/>
  <c r="O24" i="80"/>
  <c r="O41" i="80" s="1"/>
  <c r="O43" i="80" s="1"/>
  <c r="O35" i="80"/>
  <c r="W24" i="80"/>
  <c r="W41" i="80" s="1"/>
  <c r="W43" i="80" s="1"/>
  <c r="W35" i="80"/>
  <c r="H24" i="80"/>
  <c r="H41" i="80" s="1"/>
  <c r="H43" i="80" s="1"/>
  <c r="H35" i="80"/>
  <c r="Q24" i="80"/>
  <c r="Q41" i="80" s="1"/>
  <c r="Q43" i="80" s="1"/>
  <c r="Q35" i="80"/>
  <c r="P35" i="80"/>
  <c r="P24" i="80"/>
  <c r="P41" i="80" s="1"/>
  <c r="P43" i="80" s="1"/>
  <c r="H36" i="80"/>
  <c r="H39" i="80" s="1"/>
  <c r="J24" i="80"/>
  <c r="J41" i="80" s="1"/>
  <c r="J43" i="80" s="1"/>
  <c r="J35" i="80"/>
  <c r="Q36" i="80"/>
  <c r="Q39" i="80" s="1"/>
  <c r="C24" i="80"/>
  <c r="C41" i="80" s="1"/>
  <c r="C43" i="80" s="1"/>
  <c r="C35" i="80"/>
  <c r="K24" i="80"/>
  <c r="K41" i="80" s="1"/>
  <c r="K43" i="80" s="1"/>
  <c r="K35" i="80"/>
  <c r="S24" i="80"/>
  <c r="S41" i="80" s="1"/>
  <c r="S43" i="80" s="1"/>
  <c r="S35" i="80"/>
  <c r="I24" i="80"/>
  <c r="I41" i="80" s="1"/>
  <c r="I43" i="80" s="1"/>
  <c r="I35" i="80"/>
  <c r="B24" i="80"/>
  <c r="B41" i="80" s="1"/>
  <c r="B43" i="80" s="1"/>
  <c r="B35" i="80"/>
  <c r="R24" i="80"/>
  <c r="R41" i="80" s="1"/>
  <c r="R43" i="80" s="1"/>
  <c r="R35" i="80"/>
  <c r="D24" i="80"/>
  <c r="D41" i="80" s="1"/>
  <c r="D43" i="80" s="1"/>
  <c r="D35" i="80"/>
  <c r="D36" i="80" s="1"/>
  <c r="D39" i="80" s="1"/>
  <c r="L24" i="80"/>
  <c r="L41" i="80" s="1"/>
  <c r="L43" i="80" s="1"/>
  <c r="L35" i="80"/>
  <c r="T24" i="80"/>
  <c r="T41" i="80" s="1"/>
  <c r="T43" i="80" s="1"/>
  <c r="T35" i="80"/>
  <c r="T36" i="80" s="1"/>
  <c r="T39" i="80" s="1"/>
  <c r="E35" i="80"/>
  <c r="E24" i="80"/>
  <c r="E41" i="80" s="1"/>
  <c r="E43" i="80" s="1"/>
  <c r="M35" i="80"/>
  <c r="M24" i="80"/>
  <c r="M41" i="80" s="1"/>
  <c r="M43" i="80" s="1"/>
  <c r="U35" i="80"/>
  <c r="U24" i="80"/>
  <c r="U41" i="80" s="1"/>
  <c r="U43" i="80" s="1"/>
  <c r="L36" i="80"/>
  <c r="L39" i="80" s="1"/>
  <c r="F35" i="80"/>
  <c r="F24" i="80"/>
  <c r="F41" i="80" s="1"/>
  <c r="F43" i="80" s="1"/>
  <c r="N35" i="80"/>
  <c r="N24" i="80"/>
  <c r="N41" i="80" s="1"/>
  <c r="N43" i="80" s="1"/>
  <c r="V35" i="80"/>
  <c r="V24" i="80"/>
  <c r="V41" i="80" s="1"/>
  <c r="V43" i="80" s="1"/>
  <c r="Y10" i="80"/>
  <c r="G21" i="80"/>
  <c r="O21" i="80"/>
  <c r="W21" i="80"/>
  <c r="C33" i="80"/>
  <c r="C36" i="80" s="1"/>
  <c r="C39" i="80" s="1"/>
  <c r="K33" i="80"/>
  <c r="K36" i="80" s="1"/>
  <c r="K39" i="80" s="1"/>
  <c r="S33" i="80"/>
  <c r="S36" i="80" s="1"/>
  <c r="S39" i="80" s="1"/>
  <c r="E34" i="80"/>
  <c r="M34" i="80"/>
  <c r="U34" i="80"/>
  <c r="I21" i="80"/>
  <c r="Q21" i="80"/>
  <c r="E33" i="80"/>
  <c r="E36" i="80" s="1"/>
  <c r="E39" i="80" s="1"/>
  <c r="M33" i="80"/>
  <c r="M36" i="80" s="1"/>
  <c r="M39" i="80" s="1"/>
  <c r="U33" i="80"/>
  <c r="G34" i="80"/>
  <c r="G36" i="80" s="1"/>
  <c r="G39" i="80" s="1"/>
  <c r="O34" i="80"/>
  <c r="O36" i="80" s="1"/>
  <c r="O39" i="80" s="1"/>
  <c r="W34" i="80"/>
  <c r="W36" i="80" s="1"/>
  <c r="W39" i="80" s="1"/>
  <c r="B21" i="80"/>
  <c r="J21" i="80"/>
  <c r="R21" i="80"/>
  <c r="F33" i="80"/>
  <c r="F36" i="80" s="1"/>
  <c r="F39" i="80" s="1"/>
  <c r="N33" i="80"/>
  <c r="V33" i="80"/>
  <c r="V36" i="80" s="1"/>
  <c r="V39" i="80" s="1"/>
  <c r="H34" i="80"/>
  <c r="P34" i="80"/>
  <c r="P36" i="80" s="1"/>
  <c r="P39" i="80" s="1"/>
  <c r="C21" i="80"/>
  <c r="K21" i="80"/>
  <c r="S21" i="80"/>
  <c r="I34" i="80"/>
  <c r="I36" i="80" s="1"/>
  <c r="I39" i="80" s="1"/>
  <c r="Q34" i="80"/>
  <c r="D21" i="80"/>
  <c r="L21" i="80"/>
  <c r="T21" i="80"/>
  <c r="B34" i="80"/>
  <c r="B36" i="80" s="1"/>
  <c r="B39" i="80" s="1"/>
  <c r="J34" i="80"/>
  <c r="J36" i="80" s="1"/>
  <c r="J39" i="80" s="1"/>
  <c r="R34" i="80"/>
  <c r="R36" i="80" s="1"/>
  <c r="R39" i="80" s="1"/>
  <c r="D45" i="80" l="1"/>
  <c r="D47" i="80"/>
  <c r="N36" i="80"/>
  <c r="N39" i="80" s="1"/>
  <c r="U36" i="80"/>
  <c r="U39" i="80" s="1"/>
  <c r="J45" i="80"/>
  <c r="J47" i="80"/>
  <c r="N45" i="80"/>
  <c r="N47" i="80"/>
  <c r="H47" i="80"/>
  <c r="H45" i="80"/>
  <c r="R45" i="80"/>
  <c r="R47" i="80"/>
  <c r="F45" i="80"/>
  <c r="F47" i="80"/>
  <c r="M45" i="80"/>
  <c r="M47" i="80"/>
  <c r="K45" i="80"/>
  <c r="K47" i="80"/>
  <c r="W47" i="80"/>
  <c r="W45" i="80"/>
  <c r="U45" i="80"/>
  <c r="U47" i="80"/>
  <c r="L45" i="80"/>
  <c r="L47" i="80"/>
  <c r="B45" i="80"/>
  <c r="B47" i="80"/>
  <c r="P47" i="80"/>
  <c r="P45" i="80"/>
  <c r="T45" i="80"/>
  <c r="T47" i="80"/>
  <c r="E45" i="80"/>
  <c r="E47" i="80"/>
  <c r="C45" i="80"/>
  <c r="C47" i="80"/>
  <c r="O47" i="80"/>
  <c r="O45" i="80"/>
  <c r="S45" i="80"/>
  <c r="S47" i="80"/>
  <c r="I45" i="80"/>
  <c r="I47" i="80"/>
  <c r="V45" i="80"/>
  <c r="V47" i="80"/>
  <c r="Q45" i="80"/>
  <c r="Q47" i="80"/>
  <c r="G47" i="80"/>
  <c r="G45" i="80"/>
  <c r="X47" i="80" l="1"/>
  <c r="C14" i="52" l="1"/>
  <c r="D13" i="52"/>
  <c r="C13" i="52"/>
  <c r="C12" i="52"/>
  <c r="F13" i="52"/>
  <c r="F12" i="52"/>
  <c r="E13" i="52"/>
  <c r="C8" i="52"/>
  <c r="H81" i="41" l="1"/>
  <c r="F8" i="52"/>
  <c r="F14" i="52" s="1"/>
  <c r="G72" i="41"/>
  <c r="D71" i="41"/>
  <c r="C72" i="41"/>
  <c r="C30" i="21"/>
  <c r="D30" i="21"/>
  <c r="E30" i="21"/>
  <c r="J30" i="21"/>
  <c r="K30" i="21"/>
  <c r="L30" i="21"/>
  <c r="M30" i="21"/>
  <c r="R30" i="21"/>
  <c r="S30" i="21"/>
  <c r="T30" i="21"/>
  <c r="U30" i="21"/>
  <c r="D26" i="21"/>
  <c r="E26" i="21"/>
  <c r="F26" i="21"/>
  <c r="G26" i="21"/>
  <c r="L26" i="21"/>
  <c r="M26" i="21"/>
  <c r="N26" i="21"/>
  <c r="O26" i="21"/>
  <c r="T26" i="21"/>
  <c r="U26" i="21"/>
  <c r="V26" i="21"/>
  <c r="W26" i="21"/>
  <c r="I72" i="41"/>
  <c r="E72" i="41"/>
  <c r="H72" i="41"/>
  <c r="H71" i="41"/>
  <c r="F71" i="41"/>
  <c r="F81" i="41"/>
  <c r="F72" i="41"/>
  <c r="D81" i="41"/>
  <c r="B71" i="41"/>
  <c r="S26" i="21" l="1"/>
  <c r="K26" i="21"/>
  <c r="C26" i="21"/>
  <c r="Q30" i="21"/>
  <c r="I30" i="21"/>
  <c r="R26" i="21"/>
  <c r="J26" i="21"/>
  <c r="B30" i="21"/>
  <c r="P30" i="21"/>
  <c r="H30" i="21"/>
  <c r="Q26" i="21"/>
  <c r="I26" i="21"/>
  <c r="W30" i="21"/>
  <c r="O30" i="21"/>
  <c r="G30" i="21"/>
  <c r="B26" i="21"/>
  <c r="P26" i="21"/>
  <c r="H26" i="21"/>
  <c r="V30" i="21"/>
  <c r="N30" i="21"/>
  <c r="F30" i="21"/>
  <c r="E82" i="41" l="1"/>
  <c r="I82" i="41"/>
  <c r="F82" i="41"/>
  <c r="G82" i="41"/>
  <c r="H82" i="41"/>
  <c r="C82" i="41"/>
  <c r="B81" i="41" l="1"/>
  <c r="K73" i="41"/>
  <c r="K83" i="41" l="1"/>
  <c r="AJ46" i="41" l="1"/>
  <c r="AJ47" i="41"/>
  <c r="J83" i="41" l="1"/>
  <c r="N62" i="41"/>
  <c r="S62" i="41" l="1"/>
  <c r="U62" i="41"/>
  <c r="P62" i="41"/>
  <c r="R45" i="41" l="1"/>
  <c r="P45" i="41"/>
  <c r="N45" i="41"/>
  <c r="L45" i="41"/>
  <c r="H45" i="41"/>
  <c r="D45" i="41"/>
  <c r="F45" i="41"/>
  <c r="B45" i="41"/>
  <c r="E12" i="52" l="1"/>
  <c r="E8" i="52" l="1"/>
  <c r="E14" i="52" s="1"/>
  <c r="D12" i="52"/>
  <c r="J73" i="41"/>
  <c r="D8" i="52" l="1"/>
  <c r="D14" i="52" s="1"/>
  <c r="H42" i="16" l="1"/>
  <c r="W17" i="20" l="1"/>
  <c r="B42" i="21" l="1"/>
  <c r="C38" i="41" s="1"/>
  <c r="C42" i="21"/>
  <c r="E38" i="41" s="1"/>
  <c r="D42" i="21"/>
  <c r="G38" i="41" s="1"/>
  <c r="E42" i="21"/>
  <c r="I38" i="41" s="1"/>
  <c r="F42" i="21"/>
  <c r="M38" i="41" s="1"/>
  <c r="G42" i="21"/>
  <c r="O38" i="41" s="1"/>
  <c r="H42" i="21"/>
  <c r="I70" i="41" s="1"/>
  <c r="I42" i="21"/>
  <c r="S38" i="41" s="1"/>
  <c r="AE47" i="41" s="1"/>
  <c r="J42" i="21"/>
  <c r="U38" i="41" s="1"/>
  <c r="K42" i="21"/>
  <c r="W38" i="41" s="1"/>
  <c r="L42" i="21"/>
  <c r="Y38" i="41" s="1"/>
  <c r="M42" i="21"/>
  <c r="N42" i="21"/>
  <c r="AC38" i="41" s="1"/>
  <c r="O42" i="21"/>
  <c r="AE38" i="41" s="1"/>
  <c r="P42" i="21"/>
  <c r="AG38" i="41" s="1"/>
  <c r="Q42" i="21"/>
  <c r="AI38" i="41" s="1"/>
  <c r="R42" i="21"/>
  <c r="S42" i="21"/>
  <c r="AM38" i="41" s="1"/>
  <c r="T42" i="21"/>
  <c r="AO38" i="41" s="1"/>
  <c r="U42" i="21"/>
  <c r="AQ38" i="41" s="1"/>
  <c r="V42" i="21"/>
  <c r="AS38" i="41" s="1"/>
  <c r="W42" i="21"/>
  <c r="I80" i="41" s="1"/>
  <c r="B42" i="20"/>
  <c r="C29" i="41" s="1"/>
  <c r="C42" i="20"/>
  <c r="E29" i="41" s="1"/>
  <c r="D42" i="20"/>
  <c r="G29" i="41" s="1"/>
  <c r="E42" i="20"/>
  <c r="I29" i="41" s="1"/>
  <c r="F42" i="20"/>
  <c r="M29" i="41" s="1"/>
  <c r="G42" i="20"/>
  <c r="O29" i="41" s="1"/>
  <c r="I42" i="20"/>
  <c r="S29" i="41" s="1"/>
  <c r="J42" i="20"/>
  <c r="U29" i="41" s="1"/>
  <c r="K42" i="20"/>
  <c r="W29" i="41" s="1"/>
  <c r="L42" i="20"/>
  <c r="Y29" i="41" s="1"/>
  <c r="N42" i="20"/>
  <c r="AC29" i="41" s="1"/>
  <c r="O42" i="20"/>
  <c r="AE29" i="41" s="1"/>
  <c r="P42" i="20"/>
  <c r="AG29" i="41" s="1"/>
  <c r="Q42" i="20"/>
  <c r="AI29" i="41" s="1"/>
  <c r="R42" i="20"/>
  <c r="AK29" i="41" s="1"/>
  <c r="S42" i="20"/>
  <c r="AM29" i="41" s="1"/>
  <c r="T42" i="20"/>
  <c r="AO29" i="41" s="1"/>
  <c r="U42" i="20"/>
  <c r="AQ29" i="41" s="1"/>
  <c r="V42" i="20"/>
  <c r="AS29" i="41" s="1"/>
  <c r="Z47" i="41" l="1"/>
  <c r="V47" i="41"/>
  <c r="Q38" i="41"/>
  <c r="S58" i="41" s="1"/>
  <c r="AU38" i="41"/>
  <c r="AA38" i="41"/>
  <c r="AG47" i="41" s="1"/>
  <c r="AK38" i="41"/>
  <c r="AI47" i="41" s="1"/>
  <c r="H42" i="20"/>
  <c r="W42" i="20"/>
  <c r="G80" i="41" s="1"/>
  <c r="M42" i="20"/>
  <c r="AA29" i="41" s="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B18" i="21"/>
  <c r="B17" i="21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B18" i="20"/>
  <c r="B17" i="20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B17" i="19"/>
  <c r="W42" i="19"/>
  <c r="E80" i="41" s="1"/>
  <c r="V42" i="19"/>
  <c r="AS19" i="41" s="1"/>
  <c r="U42" i="19"/>
  <c r="AQ19" i="41" s="1"/>
  <c r="T42" i="19"/>
  <c r="AO19" i="41" s="1"/>
  <c r="S42" i="19"/>
  <c r="AM19" i="41" s="1"/>
  <c r="R42" i="19"/>
  <c r="Q42" i="19"/>
  <c r="AI19" i="41" s="1"/>
  <c r="P42" i="19"/>
  <c r="AG19" i="41" s="1"/>
  <c r="O42" i="19"/>
  <c r="AE19" i="41" s="1"/>
  <c r="N42" i="19"/>
  <c r="AC19" i="41" s="1"/>
  <c r="M42" i="19"/>
  <c r="L42" i="19"/>
  <c r="Y19" i="41" s="1"/>
  <c r="K42" i="19"/>
  <c r="W19" i="41" s="1"/>
  <c r="J42" i="19"/>
  <c r="U19" i="41" s="1"/>
  <c r="I42" i="19"/>
  <c r="S19" i="41" s="1"/>
  <c r="H42" i="19"/>
  <c r="E70" i="41" s="1"/>
  <c r="G42" i="19"/>
  <c r="O19" i="41" s="1"/>
  <c r="F42" i="19"/>
  <c r="M19" i="41" s="1"/>
  <c r="E42" i="19"/>
  <c r="I19" i="41" s="1"/>
  <c r="D42" i="19"/>
  <c r="G19" i="41" s="1"/>
  <c r="C42" i="19"/>
  <c r="E19" i="41" s="1"/>
  <c r="B42" i="19"/>
  <c r="C19" i="41" s="1"/>
  <c r="R33" i="19"/>
  <c r="J33" i="19"/>
  <c r="W33" i="19" l="1"/>
  <c r="AU29" i="41"/>
  <c r="P58" i="41" s="1"/>
  <c r="Q29" i="41"/>
  <c r="N58" i="41" s="1"/>
  <c r="G70" i="41"/>
  <c r="S33" i="21"/>
  <c r="AL34" i="41" s="1"/>
  <c r="K33" i="21"/>
  <c r="V34" i="41" s="1"/>
  <c r="C33" i="21"/>
  <c r="D34" i="41" s="1"/>
  <c r="B33" i="21"/>
  <c r="V33" i="21"/>
  <c r="N33" i="21"/>
  <c r="F33" i="21"/>
  <c r="L34" i="41" s="1"/>
  <c r="U33" i="21"/>
  <c r="AP34" i="41" s="1"/>
  <c r="M33" i="21"/>
  <c r="E33" i="21"/>
  <c r="H34" i="41" s="1"/>
  <c r="C33" i="19"/>
  <c r="D15" i="41" s="1"/>
  <c r="E33" i="19"/>
  <c r="H15" i="41" s="1"/>
  <c r="M33" i="19"/>
  <c r="U33" i="19"/>
  <c r="AP15" i="41" s="1"/>
  <c r="W33" i="20"/>
  <c r="AT25" i="41" s="1"/>
  <c r="O54" i="41" s="1"/>
  <c r="B33" i="20"/>
  <c r="B25" i="41" s="1"/>
  <c r="T33" i="21"/>
  <c r="AN34" i="41" s="1"/>
  <c r="L33" i="21"/>
  <c r="X34" i="41" s="1"/>
  <c r="D33" i="21"/>
  <c r="F34" i="41" s="1"/>
  <c r="R33" i="21"/>
  <c r="J33" i="21"/>
  <c r="T34" i="41" s="1"/>
  <c r="Q33" i="21"/>
  <c r="AH34" i="41" s="1"/>
  <c r="I33" i="21"/>
  <c r="R34" i="41" s="1"/>
  <c r="P33" i="21"/>
  <c r="AF34" i="41" s="1"/>
  <c r="H33" i="21"/>
  <c r="W33" i="21"/>
  <c r="AT34" i="41" s="1"/>
  <c r="AJ43" i="41" s="1"/>
  <c r="O33" i="21"/>
  <c r="AD34" i="41" s="1"/>
  <c r="G33" i="21"/>
  <c r="N34" i="41" s="1"/>
  <c r="AK47" i="41"/>
  <c r="U58" i="41"/>
  <c r="M47" i="41"/>
  <c r="X47" i="41"/>
  <c r="AB47" i="41"/>
  <c r="B33" i="19"/>
  <c r="B15" i="41" s="1"/>
  <c r="Q33" i="20"/>
  <c r="AH25" i="41" s="1"/>
  <c r="I33" i="20"/>
  <c r="R25" i="41" s="1"/>
  <c r="P33" i="20"/>
  <c r="H33" i="20"/>
  <c r="O33" i="20"/>
  <c r="AD25" i="41" s="1"/>
  <c r="G33" i="20"/>
  <c r="V33" i="20"/>
  <c r="N33" i="20"/>
  <c r="F33" i="20"/>
  <c r="L25" i="41" s="1"/>
  <c r="U33" i="20"/>
  <c r="AP25" i="41" s="1"/>
  <c r="M33" i="20"/>
  <c r="E33" i="20"/>
  <c r="H25" i="41" s="1"/>
  <c r="T33" i="20"/>
  <c r="L33" i="20"/>
  <c r="D33" i="20"/>
  <c r="S33" i="20"/>
  <c r="AL25" i="41" s="1"/>
  <c r="K33" i="20"/>
  <c r="V25" i="41" s="1"/>
  <c r="C33" i="20"/>
  <c r="D25" i="41" s="1"/>
  <c r="R33" i="20"/>
  <c r="J33" i="20"/>
  <c r="Y10" i="21"/>
  <c r="K33" i="19"/>
  <c r="V15" i="41" s="1"/>
  <c r="S33" i="19"/>
  <c r="AL15" i="41" s="1"/>
  <c r="H22" i="21"/>
  <c r="H24" i="21" s="1"/>
  <c r="H41" i="21" s="1"/>
  <c r="P22" i="21"/>
  <c r="P24" i="21" s="1"/>
  <c r="P41" i="21" s="1"/>
  <c r="P43" i="21" s="1"/>
  <c r="B34" i="41"/>
  <c r="L33" i="19"/>
  <c r="X15" i="41" s="1"/>
  <c r="D33" i="19"/>
  <c r="F15" i="41" s="1"/>
  <c r="T33" i="19"/>
  <c r="AN15" i="41" s="1"/>
  <c r="I33" i="19"/>
  <c r="R15" i="41" s="1"/>
  <c r="Q33" i="19"/>
  <c r="AH15" i="41" s="1"/>
  <c r="Q19" i="41"/>
  <c r="N33" i="19"/>
  <c r="AB15" i="41" s="1"/>
  <c r="F33" i="19"/>
  <c r="L15" i="41" s="1"/>
  <c r="V33" i="19"/>
  <c r="AR15" i="41" s="1"/>
  <c r="G33" i="19"/>
  <c r="N15" i="41" s="1"/>
  <c r="O33" i="19"/>
  <c r="AD15" i="41" s="1"/>
  <c r="AT15" i="41"/>
  <c r="AA19" i="41"/>
  <c r="AK19" i="41"/>
  <c r="H33" i="19"/>
  <c r="P15" i="41" s="1"/>
  <c r="P33" i="19"/>
  <c r="AF15" i="41" s="1"/>
  <c r="AU19" i="41"/>
  <c r="P21" i="21"/>
  <c r="P34" i="21" s="1"/>
  <c r="AF35" i="41" s="1"/>
  <c r="J22" i="21"/>
  <c r="J24" i="21" s="1"/>
  <c r="J41" i="21" s="1"/>
  <c r="R22" i="21"/>
  <c r="R24" i="21" s="1"/>
  <c r="R41" i="21" s="1"/>
  <c r="AK37" i="41" s="1"/>
  <c r="AE46" i="41" s="1"/>
  <c r="AI48" i="41" s="1"/>
  <c r="C22" i="21"/>
  <c r="C24" i="21" s="1"/>
  <c r="C41" i="21" s="1"/>
  <c r="K22" i="21"/>
  <c r="K24" i="21" s="1"/>
  <c r="K41" i="21" s="1"/>
  <c r="S22" i="21"/>
  <c r="S24" i="21" s="1"/>
  <c r="S41" i="21" s="1"/>
  <c r="C22" i="20"/>
  <c r="F22" i="20"/>
  <c r="F24" i="20" s="1"/>
  <c r="F41" i="20" s="1"/>
  <c r="V22" i="20"/>
  <c r="V35" i="20" s="1"/>
  <c r="AR27" i="41" s="1"/>
  <c r="W22" i="20"/>
  <c r="W24" i="20" s="1"/>
  <c r="E21" i="20"/>
  <c r="U21" i="20"/>
  <c r="Z15" i="41"/>
  <c r="N43" i="41" s="1"/>
  <c r="K22" i="20"/>
  <c r="S22" i="20"/>
  <c r="B22" i="21"/>
  <c r="B24" i="21" s="1"/>
  <c r="B41" i="21" s="1"/>
  <c r="U21" i="21"/>
  <c r="U34" i="21" s="1"/>
  <c r="AP35" i="41" s="1"/>
  <c r="T21" i="21"/>
  <c r="T34" i="21" s="1"/>
  <c r="AN35" i="41" s="1"/>
  <c r="G22" i="21"/>
  <c r="G24" i="21" s="1"/>
  <c r="G41" i="21" s="1"/>
  <c r="O22" i="21"/>
  <c r="O24" i="21" s="1"/>
  <c r="O41" i="21" s="1"/>
  <c r="W22" i="21"/>
  <c r="W24" i="21" s="1"/>
  <c r="W41" i="21" s="1"/>
  <c r="I79" i="41" s="1"/>
  <c r="I83" i="41" s="1"/>
  <c r="F21" i="21"/>
  <c r="F34" i="21" s="1"/>
  <c r="L35" i="41" s="1"/>
  <c r="V21" i="21"/>
  <c r="V34" i="21" s="1"/>
  <c r="AR35" i="41" s="1"/>
  <c r="I22" i="21"/>
  <c r="I24" i="21" s="1"/>
  <c r="I41" i="21" s="1"/>
  <c r="Q22" i="21"/>
  <c r="Q24" i="21" s="1"/>
  <c r="Q41" i="21" s="1"/>
  <c r="H22" i="20"/>
  <c r="P22" i="20"/>
  <c r="J22" i="20"/>
  <c r="H21" i="21"/>
  <c r="H34" i="21" s="1"/>
  <c r="P35" i="41" s="1"/>
  <c r="D22" i="21"/>
  <c r="D24" i="21" s="1"/>
  <c r="D41" i="21" s="1"/>
  <c r="L22" i="21"/>
  <c r="L24" i="21" s="1"/>
  <c r="L41" i="21" s="1"/>
  <c r="T22" i="21"/>
  <c r="T24" i="21" s="1"/>
  <c r="T41" i="21" s="1"/>
  <c r="W21" i="21"/>
  <c r="W34" i="21" s="1"/>
  <c r="AT35" i="41" s="1"/>
  <c r="O21" i="21"/>
  <c r="O34" i="21" s="1"/>
  <c r="AD35" i="41" s="1"/>
  <c r="G21" i="21"/>
  <c r="G34" i="21" s="1"/>
  <c r="N35" i="41" s="1"/>
  <c r="J21" i="20"/>
  <c r="R21" i="20"/>
  <c r="N21" i="19"/>
  <c r="N34" i="19" s="1"/>
  <c r="AB16" i="41" s="1"/>
  <c r="L21" i="21"/>
  <c r="L34" i="21" s="1"/>
  <c r="X35" i="41" s="1"/>
  <c r="G21" i="19"/>
  <c r="G34" i="19" s="1"/>
  <c r="N16" i="41" s="1"/>
  <c r="O21" i="19"/>
  <c r="O34" i="19" s="1"/>
  <c r="AD16" i="41" s="1"/>
  <c r="W21" i="19"/>
  <c r="W34" i="19" s="1"/>
  <c r="AT16" i="41" s="1"/>
  <c r="I55" i="41" s="1"/>
  <c r="M21" i="21"/>
  <c r="M34" i="21" s="1"/>
  <c r="Z35" i="41" s="1"/>
  <c r="AF44" i="41" s="1"/>
  <c r="I22" i="20"/>
  <c r="K21" i="19"/>
  <c r="K34" i="19" s="1"/>
  <c r="V16" i="41" s="1"/>
  <c r="V21" i="19"/>
  <c r="V34" i="19" s="1"/>
  <c r="AR16" i="41" s="1"/>
  <c r="AB34" i="41"/>
  <c r="B21" i="21"/>
  <c r="B34" i="21" s="1"/>
  <c r="B35" i="41" s="1"/>
  <c r="N21" i="21"/>
  <c r="N34" i="21" s="1"/>
  <c r="AB35" i="41" s="1"/>
  <c r="V22" i="21"/>
  <c r="V24" i="21" s="1"/>
  <c r="V41" i="21" s="1"/>
  <c r="N22" i="21"/>
  <c r="N24" i="21" s="1"/>
  <c r="N41" i="21" s="1"/>
  <c r="F22" i="21"/>
  <c r="F24" i="21" s="1"/>
  <c r="F41" i="21" s="1"/>
  <c r="S21" i="21"/>
  <c r="S34" i="21" s="1"/>
  <c r="AL35" i="41" s="1"/>
  <c r="K21" i="21"/>
  <c r="K34" i="21" s="1"/>
  <c r="V35" i="41" s="1"/>
  <c r="E22" i="20"/>
  <c r="M22" i="20"/>
  <c r="U22" i="20"/>
  <c r="D21" i="21"/>
  <c r="D34" i="21" s="1"/>
  <c r="F35" i="41" s="1"/>
  <c r="U22" i="21"/>
  <c r="U24" i="21" s="1"/>
  <c r="U41" i="21" s="1"/>
  <c r="M22" i="21"/>
  <c r="M24" i="21" s="1"/>
  <c r="M41" i="21" s="1"/>
  <c r="AA37" i="41" s="1"/>
  <c r="AG46" i="41" s="1"/>
  <c r="AG48" i="41" s="1"/>
  <c r="E22" i="21"/>
  <c r="E24" i="21" s="1"/>
  <c r="E41" i="21" s="1"/>
  <c r="R21" i="21"/>
  <c r="R34" i="21" s="1"/>
  <c r="AJ35" i="41" s="1"/>
  <c r="AH44" i="41" s="1"/>
  <c r="J21" i="21"/>
  <c r="J34" i="21" s="1"/>
  <c r="T35" i="41" s="1"/>
  <c r="C21" i="19"/>
  <c r="C34" i="19" s="1"/>
  <c r="D16" i="41" s="1"/>
  <c r="S21" i="19"/>
  <c r="S34" i="19" s="1"/>
  <c r="AL16" i="41" s="1"/>
  <c r="Q22" i="20"/>
  <c r="Q24" i="20" s="1"/>
  <c r="I21" i="21"/>
  <c r="I34" i="21" s="1"/>
  <c r="R35" i="41" s="1"/>
  <c r="F21" i="19"/>
  <c r="F34" i="19" s="1"/>
  <c r="L16" i="41" s="1"/>
  <c r="R22" i="20"/>
  <c r="AR34" i="41"/>
  <c r="C21" i="21"/>
  <c r="C34" i="21" s="1"/>
  <c r="D35" i="41" s="1"/>
  <c r="B21" i="19"/>
  <c r="B34" i="19" s="1"/>
  <c r="B16" i="41" s="1"/>
  <c r="J21" i="19"/>
  <c r="J34" i="19" s="1"/>
  <c r="T16" i="41" s="1"/>
  <c r="T15" i="41"/>
  <c r="R21" i="19"/>
  <c r="R34" i="19" s="1"/>
  <c r="AJ16" i="41" s="1"/>
  <c r="P44" i="41" s="1"/>
  <c r="AJ15" i="41"/>
  <c r="P43" i="41" s="1"/>
  <c r="E21" i="21"/>
  <c r="E34" i="21" s="1"/>
  <c r="H35" i="41" s="1"/>
  <c r="Q21" i="21"/>
  <c r="Q34" i="21" s="1"/>
  <c r="AH35" i="41" s="1"/>
  <c r="F21" i="20"/>
  <c r="N22" i="20"/>
  <c r="M21" i="20"/>
  <c r="W21" i="20"/>
  <c r="C21" i="20"/>
  <c r="N21" i="20"/>
  <c r="B21" i="20"/>
  <c r="O21" i="20"/>
  <c r="P21" i="20"/>
  <c r="B22" i="20"/>
  <c r="O22" i="20"/>
  <c r="G22" i="20"/>
  <c r="T21" i="20"/>
  <c r="L21" i="20"/>
  <c r="D21" i="20"/>
  <c r="G21" i="20"/>
  <c r="H21" i="20"/>
  <c r="S21" i="20"/>
  <c r="K21" i="20"/>
  <c r="V21" i="20"/>
  <c r="T22" i="20"/>
  <c r="L22" i="20"/>
  <c r="D22" i="20"/>
  <c r="D24" i="20" s="1"/>
  <c r="Q21" i="20"/>
  <c r="I21" i="20"/>
  <c r="D21" i="19"/>
  <c r="D34" i="19" s="1"/>
  <c r="F16" i="41" s="1"/>
  <c r="T21" i="19"/>
  <c r="T34" i="19" s="1"/>
  <c r="AN16" i="41" s="1"/>
  <c r="L21" i="19"/>
  <c r="L34" i="19" s="1"/>
  <c r="X16" i="41" s="1"/>
  <c r="E21" i="19"/>
  <c r="E34" i="19" s="1"/>
  <c r="H16" i="41" s="1"/>
  <c r="M21" i="19"/>
  <c r="M34" i="19" s="1"/>
  <c r="Z16" i="41" s="1"/>
  <c r="N44" i="41" s="1"/>
  <c r="U21" i="19"/>
  <c r="U34" i="19" s="1"/>
  <c r="AP16" i="41" s="1"/>
  <c r="H21" i="19"/>
  <c r="H34" i="19" s="1"/>
  <c r="P16" i="41" s="1"/>
  <c r="G55" i="41" s="1"/>
  <c r="P21" i="19"/>
  <c r="P34" i="19" s="1"/>
  <c r="AF16" i="41" s="1"/>
  <c r="Q21" i="19"/>
  <c r="Q34" i="19" s="1"/>
  <c r="AH16" i="41" s="1"/>
  <c r="I21" i="19"/>
  <c r="I34" i="19" s="1"/>
  <c r="R16" i="41" s="1"/>
  <c r="P45" i="21" l="1"/>
  <c r="AU37" i="41"/>
  <c r="Q37" i="41"/>
  <c r="S57" i="41" s="1"/>
  <c r="I69" i="41"/>
  <c r="I73" i="41" s="1"/>
  <c r="L34" i="20"/>
  <c r="X26" i="41" s="1"/>
  <c r="N34" i="20"/>
  <c r="AB26" i="41" s="1"/>
  <c r="K34" i="20"/>
  <c r="V26" i="41" s="1"/>
  <c r="M34" i="20"/>
  <c r="Z26" i="41" s="1"/>
  <c r="W44" i="41" s="1"/>
  <c r="R34" i="20"/>
  <c r="AJ26" i="41" s="1"/>
  <c r="Y44" i="41" s="1"/>
  <c r="C34" i="20"/>
  <c r="D26" i="41" s="1"/>
  <c r="W34" i="20"/>
  <c r="AT26" i="41" s="1"/>
  <c r="T34" i="20"/>
  <c r="AN26" i="41" s="1"/>
  <c r="V34" i="20"/>
  <c r="AR26" i="41" s="1"/>
  <c r="J34" i="20"/>
  <c r="T26" i="41" s="1"/>
  <c r="I34" i="20"/>
  <c r="R26" i="41" s="1"/>
  <c r="F34" i="20"/>
  <c r="L26" i="41" s="1"/>
  <c r="U34" i="20"/>
  <c r="AP26" i="41" s="1"/>
  <c r="S34" i="20"/>
  <c r="AL26" i="41" s="1"/>
  <c r="P34" i="20"/>
  <c r="AF26" i="41" s="1"/>
  <c r="Q34" i="20"/>
  <c r="AH26" i="41" s="1"/>
  <c r="G34" i="20"/>
  <c r="N26" i="41" s="1"/>
  <c r="O34" i="20"/>
  <c r="AD26" i="41" s="1"/>
  <c r="E34" i="20"/>
  <c r="H26" i="41" s="1"/>
  <c r="H34" i="20"/>
  <c r="P26" i="41" s="1"/>
  <c r="D34" i="20"/>
  <c r="F26" i="41" s="1"/>
  <c r="B34" i="20"/>
  <c r="B26" i="41" s="1"/>
  <c r="R44" i="41"/>
  <c r="N48" i="41"/>
  <c r="P48" i="41"/>
  <c r="T54" i="41"/>
  <c r="L44" i="41"/>
  <c r="J58" i="41"/>
  <c r="H58" i="41"/>
  <c r="L43" i="41"/>
  <c r="G54" i="41"/>
  <c r="R43" i="41"/>
  <c r="I54" i="41"/>
  <c r="AR25" i="41"/>
  <c r="AN25" i="41"/>
  <c r="T25" i="41"/>
  <c r="AF25" i="41"/>
  <c r="N25" i="41"/>
  <c r="F25" i="41"/>
  <c r="X25" i="41"/>
  <c r="AB25" i="41"/>
  <c r="AD44" i="41"/>
  <c r="R55" i="41"/>
  <c r="AK46" i="41"/>
  <c r="AK48" i="41" s="1"/>
  <c r="U59" i="41" s="1"/>
  <c r="U57" i="41"/>
  <c r="T55" i="41"/>
  <c r="AJ44" i="41"/>
  <c r="S47" i="41"/>
  <c r="J35" i="21"/>
  <c r="T36" i="41" s="1"/>
  <c r="F35" i="20"/>
  <c r="L27" i="41" s="1"/>
  <c r="H35" i="21"/>
  <c r="H36" i="21" s="1"/>
  <c r="H43" i="21"/>
  <c r="AG37" i="41"/>
  <c r="P35" i="21"/>
  <c r="AF36" i="41" s="1"/>
  <c r="AJ34" i="41"/>
  <c r="AH43" i="41" s="1"/>
  <c r="G43" i="21"/>
  <c r="O37" i="41"/>
  <c r="C35" i="21"/>
  <c r="D36" i="41" s="1"/>
  <c r="S43" i="21"/>
  <c r="AM37" i="41"/>
  <c r="I43" i="21"/>
  <c r="S37" i="41"/>
  <c r="AE48" i="41" s="1"/>
  <c r="S59" i="41" s="1"/>
  <c r="B43" i="21"/>
  <c r="C37" i="41"/>
  <c r="K43" i="21"/>
  <c r="W37" i="41"/>
  <c r="Q43" i="21"/>
  <c r="AI37" i="41"/>
  <c r="K35" i="21"/>
  <c r="V36" i="41" s="1"/>
  <c r="U43" i="21"/>
  <c r="AQ37" i="41"/>
  <c r="V43" i="21"/>
  <c r="AS37" i="41"/>
  <c r="S35" i="21"/>
  <c r="AL36" i="41" s="1"/>
  <c r="J43" i="21"/>
  <c r="U37" i="41"/>
  <c r="F43" i="21"/>
  <c r="M37" i="41"/>
  <c r="N43" i="21"/>
  <c r="AC37" i="41"/>
  <c r="T43" i="21"/>
  <c r="AO37" i="41"/>
  <c r="E43" i="21"/>
  <c r="I37" i="41"/>
  <c r="C43" i="21"/>
  <c r="E37" i="41"/>
  <c r="L43" i="21"/>
  <c r="Y37" i="41"/>
  <c r="R35" i="21"/>
  <c r="R36" i="21" s="1"/>
  <c r="P34" i="41"/>
  <c r="Z34" i="41"/>
  <c r="AF43" i="41" s="1"/>
  <c r="D43" i="21"/>
  <c r="G37" i="41"/>
  <c r="O43" i="21"/>
  <c r="AE37" i="41"/>
  <c r="R43" i="21"/>
  <c r="V24" i="20"/>
  <c r="V41" i="20" s="1"/>
  <c r="V43" i="20" s="1"/>
  <c r="F43" i="20"/>
  <c r="M28" i="41"/>
  <c r="AJ25" i="41"/>
  <c r="Y43" i="41" s="1"/>
  <c r="Z25" i="41"/>
  <c r="W43" i="41" s="1"/>
  <c r="P25" i="41"/>
  <c r="AA43" i="41"/>
  <c r="T24" i="20"/>
  <c r="T41" i="20" s="1"/>
  <c r="J24" i="20"/>
  <c r="J41" i="20" s="1"/>
  <c r="C24" i="20"/>
  <c r="C41" i="20" s="1"/>
  <c r="P24" i="20"/>
  <c r="P41" i="20" s="1"/>
  <c r="G24" i="20"/>
  <c r="G41" i="20" s="1"/>
  <c r="R24" i="20"/>
  <c r="R41" i="20" s="1"/>
  <c r="H24" i="20"/>
  <c r="H41" i="20" s="1"/>
  <c r="N24" i="20"/>
  <c r="N41" i="20" s="1"/>
  <c r="O24" i="20"/>
  <c r="O41" i="20" s="1"/>
  <c r="I24" i="20"/>
  <c r="I41" i="20" s="1"/>
  <c r="W43" i="21"/>
  <c r="U24" i="20"/>
  <c r="U41" i="20" s="1"/>
  <c r="B24" i="20"/>
  <c r="B41" i="20" s="1"/>
  <c r="M24" i="20"/>
  <c r="M41" i="20" s="1"/>
  <c r="AA28" i="41" s="1"/>
  <c r="X46" i="41" s="1"/>
  <c r="X48" i="41" s="1"/>
  <c r="S24" i="20"/>
  <c r="S41" i="20" s="1"/>
  <c r="L24" i="20"/>
  <c r="L41" i="20" s="1"/>
  <c r="M43" i="21"/>
  <c r="E24" i="20"/>
  <c r="E41" i="20" s="1"/>
  <c r="K24" i="20"/>
  <c r="K41" i="20" s="1"/>
  <c r="W41" i="20"/>
  <c r="G79" i="41" s="1"/>
  <c r="G83" i="41" s="1"/>
  <c r="D35" i="20"/>
  <c r="D41" i="20"/>
  <c r="Q35" i="20"/>
  <c r="Q41" i="20"/>
  <c r="Q35" i="21"/>
  <c r="I35" i="21"/>
  <c r="B35" i="21"/>
  <c r="M35" i="21"/>
  <c r="Z36" i="41" s="1"/>
  <c r="U35" i="21"/>
  <c r="T35" i="21"/>
  <c r="AN36" i="41" s="1"/>
  <c r="F35" i="21"/>
  <c r="L35" i="21"/>
  <c r="W35" i="21"/>
  <c r="AT36" i="41" s="1"/>
  <c r="E35" i="21"/>
  <c r="N35" i="21"/>
  <c r="D35" i="21"/>
  <c r="O35" i="21"/>
  <c r="V35" i="21"/>
  <c r="AR36" i="41" s="1"/>
  <c r="G35" i="21"/>
  <c r="T35" i="20"/>
  <c r="K35" i="20"/>
  <c r="V27" i="41" s="1"/>
  <c r="E35" i="20"/>
  <c r="C35" i="20"/>
  <c r="D27" i="41" s="1"/>
  <c r="N35" i="20"/>
  <c r="J35" i="20"/>
  <c r="T27" i="41" s="1"/>
  <c r="R35" i="20"/>
  <c r="AJ27" i="41" s="1"/>
  <c r="P35" i="20"/>
  <c r="G35" i="20"/>
  <c r="O35" i="20"/>
  <c r="I35" i="20"/>
  <c r="H35" i="20"/>
  <c r="P27" i="41" s="1"/>
  <c r="M56" i="41" s="1"/>
  <c r="W35" i="20"/>
  <c r="AT27" i="41" s="1"/>
  <c r="O56" i="41" s="1"/>
  <c r="U35" i="20"/>
  <c r="S35" i="20"/>
  <c r="AL27" i="41" s="1"/>
  <c r="L35" i="20"/>
  <c r="B35" i="20"/>
  <c r="B27" i="41" s="1"/>
  <c r="M35" i="20"/>
  <c r="Z27" i="41" s="1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B17" i="16"/>
  <c r="T45" i="21" l="1"/>
  <c r="L45" i="21"/>
  <c r="N45" i="21"/>
  <c r="B45" i="21"/>
  <c r="K45" i="21"/>
  <c r="M45" i="21"/>
  <c r="R45" i="21"/>
  <c r="L36" i="20"/>
  <c r="O45" i="21"/>
  <c r="U45" i="21"/>
  <c r="C45" i="21"/>
  <c r="F45" i="21"/>
  <c r="I45" i="21"/>
  <c r="D45" i="21"/>
  <c r="H45" i="21"/>
  <c r="W45" i="21"/>
  <c r="V45" i="21"/>
  <c r="G45" i="21"/>
  <c r="E45" i="21"/>
  <c r="J45" i="21"/>
  <c r="Q45" i="21"/>
  <c r="S45" i="21"/>
  <c r="E36" i="20"/>
  <c r="V45" i="20"/>
  <c r="N36" i="20"/>
  <c r="F45" i="20"/>
  <c r="E39" i="20"/>
  <c r="H68" i="41"/>
  <c r="H73" i="41" s="1"/>
  <c r="H39" i="21"/>
  <c r="V36" i="20"/>
  <c r="R39" i="21"/>
  <c r="T36" i="20"/>
  <c r="P36" i="20"/>
  <c r="U36" i="20"/>
  <c r="D36" i="20"/>
  <c r="R48" i="41"/>
  <c r="I59" i="41" s="1"/>
  <c r="I36" i="20"/>
  <c r="O36" i="20"/>
  <c r="G36" i="20"/>
  <c r="M55" i="41"/>
  <c r="U44" i="41"/>
  <c r="O55" i="41"/>
  <c r="AA44" i="41"/>
  <c r="Q36" i="20"/>
  <c r="Q28" i="41"/>
  <c r="N57" i="41" s="1"/>
  <c r="G69" i="41"/>
  <c r="G73" i="41" s="1"/>
  <c r="AU28" i="41"/>
  <c r="P57" i="41" s="1"/>
  <c r="L48" i="41"/>
  <c r="G59" i="41" s="1"/>
  <c r="W36" i="20"/>
  <c r="M36" i="20"/>
  <c r="F36" i="20"/>
  <c r="J36" i="20"/>
  <c r="B33" i="16"/>
  <c r="B5" i="41" s="1"/>
  <c r="P33" i="16"/>
  <c r="AF5" i="41" s="1"/>
  <c r="H33" i="16"/>
  <c r="P5" i="41" s="1"/>
  <c r="K36" i="20"/>
  <c r="S36" i="20"/>
  <c r="R36" i="20"/>
  <c r="C36" i="20"/>
  <c r="H36" i="20"/>
  <c r="U43" i="41"/>
  <c r="M54" i="41"/>
  <c r="P36" i="41"/>
  <c r="J36" i="21"/>
  <c r="T56" i="41"/>
  <c r="AJ45" i="41"/>
  <c r="AJ48" i="41" s="1"/>
  <c r="AD43" i="41"/>
  <c r="R54" i="41"/>
  <c r="AA45" i="41"/>
  <c r="AF45" i="41"/>
  <c r="AF48" i="41" s="1"/>
  <c r="U45" i="41"/>
  <c r="W45" i="41"/>
  <c r="W48" i="41" s="1"/>
  <c r="Y45" i="41"/>
  <c r="Y48" i="41" s="1"/>
  <c r="R49" i="21"/>
  <c r="K36" i="21"/>
  <c r="P36" i="21"/>
  <c r="Q33" i="16"/>
  <c r="AH5" i="41" s="1"/>
  <c r="I33" i="16"/>
  <c r="R5" i="41" s="1"/>
  <c r="R33" i="16"/>
  <c r="AJ5" i="41" s="1"/>
  <c r="J33" i="16"/>
  <c r="T5" i="41" s="1"/>
  <c r="AS28" i="41"/>
  <c r="S33" i="16"/>
  <c r="AL5" i="41" s="1"/>
  <c r="K33" i="16"/>
  <c r="V5" i="41" s="1"/>
  <c r="C33" i="16"/>
  <c r="D5" i="41" s="1"/>
  <c r="W33" i="16"/>
  <c r="AT5" i="41" s="1"/>
  <c r="O33" i="16"/>
  <c r="AD5" i="41" s="1"/>
  <c r="G33" i="16"/>
  <c r="N5" i="41" s="1"/>
  <c r="V33" i="16"/>
  <c r="AR5" i="41" s="1"/>
  <c r="N33" i="16"/>
  <c r="AB5" i="41" s="1"/>
  <c r="F33" i="16"/>
  <c r="L5" i="41" s="1"/>
  <c r="U33" i="16"/>
  <c r="AP5" i="41" s="1"/>
  <c r="M33" i="16"/>
  <c r="Z5" i="41" s="1"/>
  <c r="E33" i="16"/>
  <c r="H5" i="41" s="1"/>
  <c r="T33" i="16"/>
  <c r="AN5" i="41" s="1"/>
  <c r="L33" i="16"/>
  <c r="X5" i="41" s="1"/>
  <c r="D33" i="16"/>
  <c r="F5" i="41" s="1"/>
  <c r="C36" i="21"/>
  <c r="E36" i="21"/>
  <c r="H36" i="41"/>
  <c r="G36" i="21"/>
  <c r="N36" i="41"/>
  <c r="D36" i="21"/>
  <c r="F36" i="41"/>
  <c r="U36" i="21"/>
  <c r="AP36" i="41"/>
  <c r="Q36" i="21"/>
  <c r="AH36" i="41"/>
  <c r="L36" i="21"/>
  <c r="X36" i="41"/>
  <c r="S36" i="21"/>
  <c r="O36" i="21"/>
  <c r="AD36" i="41"/>
  <c r="N36" i="21"/>
  <c r="AB36" i="41"/>
  <c r="F36" i="21"/>
  <c r="L36" i="41"/>
  <c r="AJ36" i="41"/>
  <c r="I36" i="21"/>
  <c r="R36" i="41"/>
  <c r="B36" i="21"/>
  <c r="B36" i="41"/>
  <c r="I43" i="20"/>
  <c r="S28" i="41"/>
  <c r="V46" i="41" s="1"/>
  <c r="V48" i="41" s="1"/>
  <c r="N59" i="41" s="1"/>
  <c r="L43" i="20"/>
  <c r="Y28" i="41"/>
  <c r="T43" i="20"/>
  <c r="AO28" i="41"/>
  <c r="AP27" i="41"/>
  <c r="S43" i="20"/>
  <c r="AM28" i="41"/>
  <c r="N27" i="41"/>
  <c r="AB27" i="41"/>
  <c r="AN27" i="41"/>
  <c r="B43" i="20"/>
  <c r="C28" i="41"/>
  <c r="R43" i="20"/>
  <c r="AK28" i="41"/>
  <c r="Z46" i="41" s="1"/>
  <c r="R27" i="41"/>
  <c r="Q43" i="20"/>
  <c r="AI28" i="41"/>
  <c r="J43" i="20"/>
  <c r="U28" i="41"/>
  <c r="AH27" i="41"/>
  <c r="AD27" i="41"/>
  <c r="N43" i="20"/>
  <c r="AC28" i="41"/>
  <c r="X27" i="41"/>
  <c r="K43" i="20"/>
  <c r="W28" i="41"/>
  <c r="U43" i="20"/>
  <c r="AQ28" i="41"/>
  <c r="G43" i="20"/>
  <c r="O28" i="41"/>
  <c r="H27" i="41"/>
  <c r="O43" i="20"/>
  <c r="AE28" i="41"/>
  <c r="D43" i="20"/>
  <c r="G28" i="41"/>
  <c r="F27" i="41"/>
  <c r="AF27" i="41"/>
  <c r="E43" i="20"/>
  <c r="I28" i="41"/>
  <c r="P43" i="20"/>
  <c r="AG28" i="41"/>
  <c r="C43" i="20"/>
  <c r="E28" i="41"/>
  <c r="H49" i="21"/>
  <c r="W36" i="21"/>
  <c r="M36" i="21"/>
  <c r="M43" i="20"/>
  <c r="H43" i="20"/>
  <c r="W43" i="20"/>
  <c r="T36" i="21"/>
  <c r="V36" i="21"/>
  <c r="B36" i="20"/>
  <c r="P21" i="16"/>
  <c r="P34" i="16" s="1"/>
  <c r="AF6" i="41" s="1"/>
  <c r="H21" i="16"/>
  <c r="H34" i="16" s="1"/>
  <c r="P6" i="41" s="1"/>
  <c r="B55" i="41" s="1"/>
  <c r="W21" i="16"/>
  <c r="W34" i="16" s="1"/>
  <c r="AT6" i="41" s="1"/>
  <c r="D55" i="41" s="1"/>
  <c r="O21" i="16"/>
  <c r="O34" i="16" s="1"/>
  <c r="AD6" i="41" s="1"/>
  <c r="Q21" i="16"/>
  <c r="Q34" i="16" s="1"/>
  <c r="AH6" i="41" s="1"/>
  <c r="G21" i="16"/>
  <c r="G34" i="16" s="1"/>
  <c r="N6" i="41" s="1"/>
  <c r="N21" i="16"/>
  <c r="N34" i="16" s="1"/>
  <c r="AB6" i="41" s="1"/>
  <c r="R21" i="16"/>
  <c r="R34" i="16" s="1"/>
  <c r="AJ6" i="41" s="1"/>
  <c r="F44" i="41" s="1"/>
  <c r="J21" i="16"/>
  <c r="J34" i="16" s="1"/>
  <c r="T6" i="41" s="1"/>
  <c r="U21" i="16"/>
  <c r="U34" i="16" s="1"/>
  <c r="AP6" i="41" s="1"/>
  <c r="M21" i="16"/>
  <c r="M34" i="16" s="1"/>
  <c r="Z6" i="41" s="1"/>
  <c r="D44" i="41" s="1"/>
  <c r="E21" i="16"/>
  <c r="E34" i="16" s="1"/>
  <c r="H6" i="41" s="1"/>
  <c r="T21" i="16"/>
  <c r="T34" i="16" s="1"/>
  <c r="AN6" i="41" s="1"/>
  <c r="L21" i="16"/>
  <c r="L34" i="16" s="1"/>
  <c r="X6" i="41" s="1"/>
  <c r="D21" i="16"/>
  <c r="D34" i="16" s="1"/>
  <c r="F6" i="41" s="1"/>
  <c r="F21" i="16"/>
  <c r="F34" i="16" s="1"/>
  <c r="L6" i="41" s="1"/>
  <c r="B21" i="16"/>
  <c r="B34" i="16" s="1"/>
  <c r="B6" i="41" s="1"/>
  <c r="K21" i="16"/>
  <c r="K34" i="16" s="1"/>
  <c r="V6" i="41" s="1"/>
  <c r="C21" i="16"/>
  <c r="C34" i="16" s="1"/>
  <c r="D6" i="41" s="1"/>
  <c r="V21" i="16"/>
  <c r="V34" i="16" s="1"/>
  <c r="AR6" i="41" s="1"/>
  <c r="S21" i="16"/>
  <c r="S34" i="16" s="1"/>
  <c r="AL6" i="41" s="1"/>
  <c r="I21" i="16"/>
  <c r="I34" i="16" s="1"/>
  <c r="R6" i="41" s="1"/>
  <c r="L39" i="21" l="1"/>
  <c r="L39" i="20"/>
  <c r="E39" i="21"/>
  <c r="P39" i="21"/>
  <c r="N39" i="21"/>
  <c r="F78" i="41"/>
  <c r="F83" i="41" s="1"/>
  <c r="F39" i="21"/>
  <c r="B39" i="21"/>
  <c r="U39" i="21"/>
  <c r="K39" i="20"/>
  <c r="O39" i="21"/>
  <c r="G39" i="21"/>
  <c r="K39" i="21"/>
  <c r="Q39" i="21"/>
  <c r="B45" i="20"/>
  <c r="I39" i="21"/>
  <c r="S39" i="21"/>
  <c r="D39" i="21"/>
  <c r="V50" i="20"/>
  <c r="W39" i="21"/>
  <c r="H78" i="41"/>
  <c r="H83" i="41" s="1"/>
  <c r="N39" i="20"/>
  <c r="T45" i="20"/>
  <c r="D45" i="20"/>
  <c r="H45" i="20"/>
  <c r="K45" i="20"/>
  <c r="L45" i="20"/>
  <c r="P45" i="20"/>
  <c r="I45" i="20"/>
  <c r="U45" i="20"/>
  <c r="W45" i="20"/>
  <c r="E45" i="20"/>
  <c r="N45" i="20"/>
  <c r="S45" i="20"/>
  <c r="C45" i="20"/>
  <c r="G45" i="20"/>
  <c r="R45" i="20"/>
  <c r="J45" i="20"/>
  <c r="M45" i="20"/>
  <c r="O45" i="20"/>
  <c r="Q45" i="20"/>
  <c r="Q39" i="20"/>
  <c r="F68" i="41"/>
  <c r="F73" i="41" s="1"/>
  <c r="H39" i="20"/>
  <c r="J39" i="20"/>
  <c r="U39" i="20"/>
  <c r="C39" i="21"/>
  <c r="C39" i="20"/>
  <c r="F39" i="20"/>
  <c r="P39" i="20"/>
  <c r="M39" i="21"/>
  <c r="B39" i="20"/>
  <c r="R39" i="20"/>
  <c r="M39" i="20"/>
  <c r="T39" i="20"/>
  <c r="S39" i="20"/>
  <c r="W39" i="20"/>
  <c r="G39" i="20"/>
  <c r="V39" i="21"/>
  <c r="B50" i="20"/>
  <c r="J39" i="21"/>
  <c r="O39" i="20"/>
  <c r="D39" i="20"/>
  <c r="T39" i="21"/>
  <c r="I39" i="20"/>
  <c r="V39" i="20"/>
  <c r="AB46" i="41"/>
  <c r="AB48" i="41" s="1"/>
  <c r="P59" i="41" s="1"/>
  <c r="J49" i="21"/>
  <c r="F50" i="20"/>
  <c r="B44" i="41"/>
  <c r="H44" i="41"/>
  <c r="I49" i="21"/>
  <c r="Q49" i="21"/>
  <c r="S49" i="21"/>
  <c r="L49" i="21"/>
  <c r="G49" i="21"/>
  <c r="O49" i="21"/>
  <c r="D49" i="21"/>
  <c r="K49" i="21"/>
  <c r="R56" i="41"/>
  <c r="B54" i="41"/>
  <c r="D54" i="41"/>
  <c r="U48" i="41"/>
  <c r="M59" i="41" s="1"/>
  <c r="AD45" i="41"/>
  <c r="AD48" i="41" s="1"/>
  <c r="R59" i="41" s="1"/>
  <c r="AA48" i="41"/>
  <c r="O59" i="41" s="1"/>
  <c r="T59" i="41"/>
  <c r="Z48" i="41"/>
  <c r="AH45" i="41"/>
  <c r="AH48" i="41" s="1"/>
  <c r="B43" i="41"/>
  <c r="H43" i="41"/>
  <c r="F43" i="41"/>
  <c r="F48" i="41" s="1"/>
  <c r="D43" i="41"/>
  <c r="D48" i="41" s="1"/>
  <c r="P49" i="21"/>
  <c r="W49" i="21"/>
  <c r="G50" i="20"/>
  <c r="C49" i="21"/>
  <c r="E49" i="21"/>
  <c r="L50" i="20"/>
  <c r="N50" i="20"/>
  <c r="E50" i="20"/>
  <c r="F49" i="21"/>
  <c r="P50" i="20"/>
  <c r="D50" i="20"/>
  <c r="B49" i="21"/>
  <c r="U49" i="21"/>
  <c r="N49" i="21"/>
  <c r="U50" i="20"/>
  <c r="T50" i="20"/>
  <c r="O50" i="20"/>
  <c r="W50" i="20"/>
  <c r="Q50" i="20"/>
  <c r="I50" i="20"/>
  <c r="H50" i="20"/>
  <c r="R50" i="20"/>
  <c r="C50" i="20"/>
  <c r="J50" i="20"/>
  <c r="M49" i="21"/>
  <c r="V49" i="21"/>
  <c r="T49" i="21"/>
  <c r="M50" i="20"/>
  <c r="K50" i="20"/>
  <c r="S50" i="20"/>
  <c r="B48" i="41" l="1"/>
  <c r="B59" i="41" s="1"/>
  <c r="H48" i="41"/>
  <c r="D59" i="41" s="1"/>
  <c r="X50" i="20"/>
  <c r="X49" i="21"/>
  <c r="L42" i="16" l="1"/>
  <c r="Y9" i="41" s="1"/>
  <c r="B42" i="16"/>
  <c r="F42" i="16" l="1"/>
  <c r="M9" i="41" s="1"/>
  <c r="C9" i="41"/>
  <c r="R42" i="16"/>
  <c r="J42" i="16"/>
  <c r="U9" i="41" s="1"/>
  <c r="W42" i="16"/>
  <c r="C80" i="41" s="1"/>
  <c r="M42" i="16"/>
  <c r="D42" i="16"/>
  <c r="G9" i="41" s="1"/>
  <c r="C42" i="16"/>
  <c r="E9" i="41" s="1"/>
  <c r="Q42" i="16"/>
  <c r="AI9" i="41" s="1"/>
  <c r="I42" i="16"/>
  <c r="S9" i="41" s="1"/>
  <c r="V42" i="16"/>
  <c r="AS9" i="41" s="1"/>
  <c r="N42" i="16"/>
  <c r="AC9" i="41" s="1"/>
  <c r="E42" i="16"/>
  <c r="I9" i="41" s="1"/>
  <c r="K42" i="16"/>
  <c r="W9" i="41" s="1"/>
  <c r="P42" i="16"/>
  <c r="AG9" i="41" s="1"/>
  <c r="C70" i="41"/>
  <c r="U42" i="16"/>
  <c r="AQ9" i="41" s="1"/>
  <c r="S42" i="16"/>
  <c r="AM9" i="41" s="1"/>
  <c r="O42" i="16"/>
  <c r="AE9" i="41" s="1"/>
  <c r="G42" i="16"/>
  <c r="O9" i="41" s="1"/>
  <c r="T42" i="16"/>
  <c r="AO9" i="41" s="1"/>
  <c r="Q9" i="41" l="1"/>
  <c r="AA9" i="41"/>
  <c r="AK9" i="41"/>
  <c r="AU9" i="41"/>
  <c r="E58" i="41" s="1"/>
  <c r="C58" i="41" l="1"/>
  <c r="C47" i="41"/>
  <c r="I47" i="41"/>
  <c r="O47" i="41"/>
  <c r="E47" i="41"/>
  <c r="Q47" i="41"/>
  <c r="G47" i="41"/>
  <c r="B18" i="19" l="1"/>
  <c r="B22" i="19" s="1"/>
  <c r="B24" i="19" l="1"/>
  <c r="B41" i="19" s="1"/>
  <c r="B35" i="19"/>
  <c r="B36" i="19" s="1"/>
  <c r="G18" i="19"/>
  <c r="G22" i="19" s="1"/>
  <c r="D18" i="19"/>
  <c r="D22" i="19" s="1"/>
  <c r="J18" i="19"/>
  <c r="J22" i="19" s="1"/>
  <c r="V18" i="19"/>
  <c r="V22" i="19" s="1"/>
  <c r="S18" i="19"/>
  <c r="S22" i="19" s="1"/>
  <c r="T18" i="19"/>
  <c r="T22" i="19" s="1"/>
  <c r="K18" i="19"/>
  <c r="K22" i="19" s="1"/>
  <c r="I18" i="19"/>
  <c r="I22" i="19" s="1"/>
  <c r="P18" i="19"/>
  <c r="P22" i="19" s="1"/>
  <c r="C18" i="19"/>
  <c r="C22" i="19" s="1"/>
  <c r="N18" i="19"/>
  <c r="N22" i="19" s="1"/>
  <c r="F18" i="19"/>
  <c r="F22" i="19" s="1"/>
  <c r="H18" i="19"/>
  <c r="H22" i="19" s="1"/>
  <c r="E18" i="19"/>
  <c r="E22" i="19" s="1"/>
  <c r="B39" i="19" l="1"/>
  <c r="D24" i="19"/>
  <c r="D41" i="19" s="1"/>
  <c r="D35" i="19"/>
  <c r="S24" i="19"/>
  <c r="S41" i="19" s="1"/>
  <c r="S35" i="19"/>
  <c r="C24" i="19"/>
  <c r="C41" i="19" s="1"/>
  <c r="C35" i="19"/>
  <c r="G24" i="19"/>
  <c r="G41" i="19" s="1"/>
  <c r="G35" i="19"/>
  <c r="V24" i="19"/>
  <c r="V41" i="19" s="1"/>
  <c r="V35" i="19"/>
  <c r="V36" i="19" s="1"/>
  <c r="I24" i="19"/>
  <c r="I41" i="19" s="1"/>
  <c r="I35" i="19"/>
  <c r="I36" i="19" s="1"/>
  <c r="H24" i="19"/>
  <c r="H41" i="19" s="1"/>
  <c r="H35" i="19"/>
  <c r="J24" i="19"/>
  <c r="J41" i="19" s="1"/>
  <c r="J35" i="19"/>
  <c r="J36" i="19" s="1"/>
  <c r="K35" i="19"/>
  <c r="K36" i="19" s="1"/>
  <c r="K24" i="19"/>
  <c r="K41" i="19" s="1"/>
  <c r="C18" i="41"/>
  <c r="B43" i="19"/>
  <c r="F24" i="19"/>
  <c r="F41" i="19" s="1"/>
  <c r="F35" i="19"/>
  <c r="F36" i="19" s="1"/>
  <c r="N35" i="19"/>
  <c r="N36" i="19" s="1"/>
  <c r="N24" i="19"/>
  <c r="N41" i="19" s="1"/>
  <c r="P24" i="19"/>
  <c r="P41" i="19" s="1"/>
  <c r="P35" i="19"/>
  <c r="E35" i="19"/>
  <c r="E36" i="19" s="1"/>
  <c r="E24" i="19"/>
  <c r="E41" i="19" s="1"/>
  <c r="T24" i="19"/>
  <c r="T41" i="19" s="1"/>
  <c r="T35" i="19"/>
  <c r="B45" i="19" l="1"/>
  <c r="F39" i="19"/>
  <c r="I39" i="19"/>
  <c r="E39" i="19"/>
  <c r="V39" i="19"/>
  <c r="K39" i="19"/>
  <c r="J39" i="19"/>
  <c r="N39" i="19"/>
  <c r="E69" i="41"/>
  <c r="E73" i="41" s="1"/>
  <c r="B48" i="19"/>
  <c r="W18" i="19"/>
  <c r="W22" i="19" s="1"/>
  <c r="P36" i="19"/>
  <c r="M18" i="41"/>
  <c r="F43" i="19"/>
  <c r="S36" i="19"/>
  <c r="AM18" i="41"/>
  <c r="S43" i="19"/>
  <c r="U18" i="41"/>
  <c r="J43" i="19"/>
  <c r="Q18" i="41"/>
  <c r="H57" i="41" s="1"/>
  <c r="H43" i="19"/>
  <c r="D36" i="19"/>
  <c r="E18" i="41"/>
  <c r="C43" i="19"/>
  <c r="T36" i="19"/>
  <c r="AO18" i="41"/>
  <c r="T43" i="19"/>
  <c r="AC18" i="41"/>
  <c r="N43" i="19"/>
  <c r="W18" i="41"/>
  <c r="K43" i="19"/>
  <c r="O18" i="41"/>
  <c r="G43" i="19"/>
  <c r="S18" i="41"/>
  <c r="M46" i="41" s="1"/>
  <c r="M48" i="41" s="1"/>
  <c r="H59" i="41" s="1"/>
  <c r="I43" i="19"/>
  <c r="AS18" i="41"/>
  <c r="V43" i="19"/>
  <c r="H36" i="19"/>
  <c r="AG18" i="41"/>
  <c r="P43" i="19"/>
  <c r="G36" i="19"/>
  <c r="I18" i="41"/>
  <c r="E43" i="19"/>
  <c r="C36" i="19"/>
  <c r="G18" i="41"/>
  <c r="D43" i="19"/>
  <c r="H39" i="19" l="1"/>
  <c r="F45" i="19"/>
  <c r="N45" i="19"/>
  <c r="P39" i="19"/>
  <c r="E45" i="19"/>
  <c r="I45" i="19"/>
  <c r="J45" i="19"/>
  <c r="P45" i="19"/>
  <c r="K45" i="19"/>
  <c r="V45" i="19"/>
  <c r="G39" i="19"/>
  <c r="T39" i="19"/>
  <c r="S45" i="19"/>
  <c r="G45" i="19"/>
  <c r="C45" i="19"/>
  <c r="D45" i="19"/>
  <c r="D39" i="19"/>
  <c r="S39" i="19"/>
  <c r="H45" i="19"/>
  <c r="C39" i="19"/>
  <c r="T45" i="19"/>
  <c r="D68" i="41"/>
  <c r="D73" i="41" s="1"/>
  <c r="K48" i="19"/>
  <c r="F48" i="19"/>
  <c r="P48" i="19"/>
  <c r="V48" i="19"/>
  <c r="N48" i="19"/>
  <c r="E48" i="19"/>
  <c r="I48" i="19"/>
  <c r="J48" i="19"/>
  <c r="T48" i="19"/>
  <c r="D48" i="19"/>
  <c r="S48" i="19"/>
  <c r="H48" i="19"/>
  <c r="W24" i="19"/>
  <c r="W41" i="19" s="1"/>
  <c r="E79" i="41" s="1"/>
  <c r="E83" i="41" s="1"/>
  <c r="W35" i="19"/>
  <c r="G48" i="19"/>
  <c r="C48" i="19"/>
  <c r="W36" i="19" l="1"/>
  <c r="AU18" i="41"/>
  <c r="W43" i="19"/>
  <c r="W39" i="19" l="1"/>
  <c r="D78" i="41"/>
  <c r="D83" i="41" s="1"/>
  <c r="W45" i="19"/>
  <c r="S46" i="41"/>
  <c r="S48" i="41" s="1"/>
  <c r="J59" i="41" s="1"/>
  <c r="J57" i="41"/>
  <c r="W48" i="19"/>
  <c r="O18" i="19" l="1"/>
  <c r="O22" i="19" s="1"/>
  <c r="O24" i="19" l="1"/>
  <c r="O41" i="19" s="1"/>
  <c r="O35" i="19"/>
  <c r="O36" i="19" l="1"/>
  <c r="AE18" i="41"/>
  <c r="O43" i="19"/>
  <c r="O39" i="19" l="1"/>
  <c r="O45" i="19"/>
  <c r="O48" i="19"/>
  <c r="L18" i="19"/>
  <c r="L22" i="19" s="1"/>
  <c r="L24" i="19" l="1"/>
  <c r="L41" i="19" s="1"/>
  <c r="L35" i="19"/>
  <c r="L36" i="19" s="1"/>
  <c r="Q18" i="19"/>
  <c r="Q22" i="19" s="1"/>
  <c r="L39" i="19" l="1"/>
  <c r="Q24" i="19"/>
  <c r="Q41" i="19" s="1"/>
  <c r="Q35" i="19"/>
  <c r="Y18" i="41"/>
  <c r="L43" i="19"/>
  <c r="L45" i="19" l="1"/>
  <c r="L48" i="19"/>
  <c r="Q36" i="19"/>
  <c r="AI18" i="41"/>
  <c r="Q43" i="19"/>
  <c r="Q39" i="19" l="1"/>
  <c r="Q45" i="19"/>
  <c r="Q48" i="19"/>
  <c r="M18" i="19"/>
  <c r="M22" i="19" s="1"/>
  <c r="U18" i="19"/>
  <c r="U22" i="19" s="1"/>
  <c r="U24" i="19" l="1"/>
  <c r="U41" i="19" s="1"/>
  <c r="U35" i="19"/>
  <c r="M24" i="19"/>
  <c r="M41" i="19" s="1"/>
  <c r="M35" i="19"/>
  <c r="R18" i="19"/>
  <c r="R22" i="19" s="1"/>
  <c r="R24" i="19" l="1"/>
  <c r="R41" i="19" s="1"/>
  <c r="R35" i="19"/>
  <c r="R36" i="19" s="1"/>
  <c r="M36" i="19"/>
  <c r="AA18" i="41"/>
  <c r="O46" i="41" s="1"/>
  <c r="O48" i="41" s="1"/>
  <c r="M43" i="19"/>
  <c r="U36" i="19"/>
  <c r="AQ18" i="41"/>
  <c r="U43" i="19"/>
  <c r="U39" i="19" l="1"/>
  <c r="U45" i="19"/>
  <c r="M45" i="19"/>
  <c r="R39" i="19"/>
  <c r="M39" i="19"/>
  <c r="U48" i="19"/>
  <c r="M48" i="19"/>
  <c r="AK18" i="41"/>
  <c r="Q46" i="41" s="1"/>
  <c r="Q48" i="41" s="1"/>
  <c r="R43" i="19"/>
  <c r="R45" i="19" l="1"/>
  <c r="R48" i="19"/>
  <c r="B18" i="16"/>
  <c r="B22" i="16" s="1"/>
  <c r="B24" i="16" s="1"/>
  <c r="B41" i="16" s="1"/>
  <c r="B35" i="16" l="1"/>
  <c r="B36" i="16" s="1"/>
  <c r="G18" i="16"/>
  <c r="G22" i="16" s="1"/>
  <c r="D18" i="16"/>
  <c r="D22" i="16" s="1"/>
  <c r="V18" i="16"/>
  <c r="V22" i="16" s="1"/>
  <c r="S18" i="16"/>
  <c r="S22" i="16" s="1"/>
  <c r="T18" i="16"/>
  <c r="T22" i="16" s="1"/>
  <c r="K18" i="16"/>
  <c r="K22" i="16" s="1"/>
  <c r="I18" i="16"/>
  <c r="I22" i="16" s="1"/>
  <c r="P18" i="16"/>
  <c r="P22" i="16" s="1"/>
  <c r="C18" i="16"/>
  <c r="C22" i="16" s="1"/>
  <c r="N18" i="16"/>
  <c r="N22" i="16" s="1"/>
  <c r="F18" i="16"/>
  <c r="F22" i="16" s="1"/>
  <c r="H18" i="16"/>
  <c r="H22" i="16" s="1"/>
  <c r="B39" i="16" l="1"/>
  <c r="V35" i="16"/>
  <c r="V36" i="16" s="1"/>
  <c r="V24" i="16"/>
  <c r="V41" i="16" s="1"/>
  <c r="K24" i="16"/>
  <c r="K41" i="16" s="1"/>
  <c r="K35" i="16"/>
  <c r="K36" i="16" s="1"/>
  <c r="F35" i="16"/>
  <c r="F36" i="16" s="1"/>
  <c r="F24" i="16"/>
  <c r="F41" i="16" s="1"/>
  <c r="D35" i="16"/>
  <c r="D36" i="16" s="1"/>
  <c r="D24" i="16"/>
  <c r="D41" i="16" s="1"/>
  <c r="S24" i="16"/>
  <c r="S41" i="16" s="1"/>
  <c r="S35" i="16"/>
  <c r="S36" i="16" s="1"/>
  <c r="G35" i="16"/>
  <c r="G36" i="16" s="1"/>
  <c r="G24" i="16"/>
  <c r="G41" i="16" s="1"/>
  <c r="T35" i="16"/>
  <c r="T36" i="16" s="1"/>
  <c r="T24" i="16"/>
  <c r="T41" i="16" s="1"/>
  <c r="N35" i="16"/>
  <c r="N36" i="16" s="1"/>
  <c r="N24" i="16"/>
  <c r="N41" i="16" s="1"/>
  <c r="P35" i="16"/>
  <c r="P24" i="16"/>
  <c r="P41" i="16" s="1"/>
  <c r="H35" i="16"/>
  <c r="H24" i="16"/>
  <c r="H41" i="16" s="1"/>
  <c r="C69" i="41" s="1"/>
  <c r="C73" i="41" s="1"/>
  <c r="C24" i="16"/>
  <c r="C41" i="16" s="1"/>
  <c r="C35" i="16"/>
  <c r="C36" i="16" s="1"/>
  <c r="I35" i="16"/>
  <c r="I36" i="16" s="1"/>
  <c r="I24" i="16"/>
  <c r="I41" i="16" s="1"/>
  <c r="C8" i="41"/>
  <c r="B43" i="16"/>
  <c r="K39" i="16" l="1"/>
  <c r="F39" i="16"/>
  <c r="G39" i="16"/>
  <c r="V39" i="16"/>
  <c r="B45" i="16"/>
  <c r="T39" i="16"/>
  <c r="S39" i="16"/>
  <c r="I39" i="16"/>
  <c r="N39" i="16"/>
  <c r="D39" i="16"/>
  <c r="C39" i="16"/>
  <c r="B49" i="16"/>
  <c r="AC8" i="41"/>
  <c r="N43" i="16"/>
  <c r="S8" i="41"/>
  <c r="I43" i="16"/>
  <c r="AO8" i="41"/>
  <c r="T43" i="16"/>
  <c r="O8" i="41"/>
  <c r="G43" i="16"/>
  <c r="M8" i="41"/>
  <c r="F43" i="16"/>
  <c r="Q8" i="41"/>
  <c r="H43" i="16"/>
  <c r="H36" i="16"/>
  <c r="W8" i="41"/>
  <c r="K43" i="16"/>
  <c r="G8" i="41"/>
  <c r="D43" i="16"/>
  <c r="AG8" i="41"/>
  <c r="P43" i="16"/>
  <c r="AS8" i="41"/>
  <c r="V43" i="16"/>
  <c r="E8" i="41"/>
  <c r="C43" i="16"/>
  <c r="P36" i="16"/>
  <c r="AM8" i="41"/>
  <c r="S43" i="16"/>
  <c r="W18" i="16"/>
  <c r="W22" i="16" s="1"/>
  <c r="N45" i="16" l="1"/>
  <c r="D45" i="16"/>
  <c r="C45" i="16"/>
  <c r="K45" i="16"/>
  <c r="F45" i="16"/>
  <c r="G45" i="16"/>
  <c r="V45" i="16"/>
  <c r="I45" i="16"/>
  <c r="S45" i="16"/>
  <c r="P39" i="16"/>
  <c r="T45" i="16"/>
  <c r="P45" i="16"/>
  <c r="H45" i="16"/>
  <c r="B68" i="41"/>
  <c r="B73" i="41" s="1"/>
  <c r="H39" i="16"/>
  <c r="C57" i="41"/>
  <c r="C46" i="41"/>
  <c r="C48" i="41" s="1"/>
  <c r="C59" i="41" s="1"/>
  <c r="F49" i="16"/>
  <c r="C49" i="16"/>
  <c r="S49" i="16"/>
  <c r="N49" i="16"/>
  <c r="D49" i="16"/>
  <c r="K49" i="16"/>
  <c r="T49" i="16"/>
  <c r="G49" i="16"/>
  <c r="V49" i="16"/>
  <c r="I49" i="16"/>
  <c r="P49" i="16"/>
  <c r="H49" i="16"/>
  <c r="W24" i="16"/>
  <c r="W35" i="16"/>
  <c r="W41" i="16" l="1"/>
  <c r="C79" i="41" s="1"/>
  <c r="C83" i="41" s="1"/>
  <c r="W36" i="16"/>
  <c r="W43" i="16"/>
  <c r="B78" i="41" l="1"/>
  <c r="B83" i="41" s="1"/>
  <c r="AU8" i="41"/>
  <c r="E57" i="41" s="1"/>
  <c r="W45" i="16"/>
  <c r="W39" i="16"/>
  <c r="I46" i="41"/>
  <c r="I48" i="41" s="1"/>
  <c r="E59" i="41" s="1"/>
  <c r="W49" i="16"/>
  <c r="E18" i="16" l="1"/>
  <c r="E22" i="16" s="1"/>
  <c r="O18" i="16" l="1"/>
  <c r="O22" i="16" s="1"/>
  <c r="E35" i="16"/>
  <c r="E36" i="16" s="1"/>
  <c r="E24" i="16"/>
  <c r="E41" i="16" s="1"/>
  <c r="J18" i="16"/>
  <c r="J22" i="16" s="1"/>
  <c r="E39" i="16" l="1"/>
  <c r="J35" i="16"/>
  <c r="J36" i="16" s="1"/>
  <c r="J24" i="16"/>
  <c r="J41" i="16" s="1"/>
  <c r="I8" i="41"/>
  <c r="E43" i="16"/>
  <c r="O24" i="16"/>
  <c r="O41" i="16" s="1"/>
  <c r="O35" i="16"/>
  <c r="O36" i="16" s="1"/>
  <c r="E45" i="16" l="1"/>
  <c r="J39" i="16"/>
  <c r="O39" i="16"/>
  <c r="E49" i="16"/>
  <c r="AE8" i="41"/>
  <c r="O43" i="16"/>
  <c r="U8" i="41"/>
  <c r="J43" i="16"/>
  <c r="J45" i="16" l="1"/>
  <c r="O45" i="16"/>
  <c r="O49" i="16"/>
  <c r="J49" i="16"/>
  <c r="L18" i="16"/>
  <c r="L22" i="16" s="1"/>
  <c r="L35" i="16" l="1"/>
  <c r="L36" i="16" s="1"/>
  <c r="L24" i="16"/>
  <c r="L41" i="16" s="1"/>
  <c r="Q18" i="16"/>
  <c r="Q22" i="16" s="1"/>
  <c r="L39" i="16" l="1"/>
  <c r="Q24" i="16"/>
  <c r="Q41" i="16" s="1"/>
  <c r="Q35" i="16"/>
  <c r="Q36" i="16" s="1"/>
  <c r="Y8" i="41"/>
  <c r="L43" i="16"/>
  <c r="L45" i="16" l="1"/>
  <c r="Q39" i="16"/>
  <c r="L49" i="16"/>
  <c r="AI8" i="41"/>
  <c r="Q43" i="16"/>
  <c r="Q45" i="16" l="1"/>
  <c r="Q49" i="16"/>
  <c r="M18" i="16"/>
  <c r="M22" i="16" s="1"/>
  <c r="U18" i="16"/>
  <c r="U22" i="16" s="1"/>
  <c r="U35" i="16" l="1"/>
  <c r="U36" i="16" s="1"/>
  <c r="U24" i="16"/>
  <c r="U41" i="16" s="1"/>
  <c r="M24" i="16"/>
  <c r="M41" i="16" s="1"/>
  <c r="M35" i="16"/>
  <c r="R18" i="16"/>
  <c r="R22" i="16" s="1"/>
  <c r="U39" i="16" l="1"/>
  <c r="R24" i="16"/>
  <c r="R41" i="16" s="1"/>
  <c r="R35" i="16"/>
  <c r="M36" i="16"/>
  <c r="AA8" i="41"/>
  <c r="M43" i="16"/>
  <c r="AQ8" i="41"/>
  <c r="U43" i="16"/>
  <c r="U45" i="16" l="1"/>
  <c r="M45" i="16"/>
  <c r="M39" i="16"/>
  <c r="U49" i="16"/>
  <c r="E46" i="41"/>
  <c r="E48" i="41" s="1"/>
  <c r="R36" i="16"/>
  <c r="M49" i="16"/>
  <c r="AK8" i="41"/>
  <c r="R43" i="16"/>
  <c r="R45" i="16" l="1"/>
  <c r="R39" i="16"/>
  <c r="G46" i="41"/>
  <c r="G48" i="41" s="1"/>
  <c r="R49" i="16"/>
  <c r="X49" i="16" s="1"/>
</calcChain>
</file>

<file path=xl/sharedStrings.xml><?xml version="1.0" encoding="utf-8"?>
<sst xmlns="http://schemas.openxmlformats.org/spreadsheetml/2006/main" count="517" uniqueCount="76">
  <si>
    <t>Scenario 1 ASHP</t>
  </si>
  <si>
    <t xml:space="preserve">Electric </t>
  </si>
  <si>
    <t>Scenario 2 CCHP</t>
  </si>
  <si>
    <t>Scenario 4 Hybrid CCHP</t>
  </si>
  <si>
    <t xml:space="preserve"> </t>
  </si>
  <si>
    <t>Reference Portfolio</t>
  </si>
  <si>
    <t>Reference</t>
  </si>
  <si>
    <t>Total</t>
  </si>
  <si>
    <t>Scenario 1 ASHP with Equipment Costs</t>
  </si>
  <si>
    <t>Scenario 2 CCHP with Equipment Costs</t>
  </si>
  <si>
    <t>Scenario 4 Hybrid CCHP with Equipment Costs</t>
  </si>
  <si>
    <t>Scenario 3 HHP</t>
  </si>
  <si>
    <t>Scenario 3 HHP with Equipment Costs</t>
  </si>
  <si>
    <t xml:space="preserve">Gas </t>
  </si>
  <si>
    <t>End Use</t>
  </si>
  <si>
    <t>Cold Climate Heat Pump</t>
  </si>
  <si>
    <t>Scenario 1</t>
  </si>
  <si>
    <t>Electric Use MWh</t>
  </si>
  <si>
    <t>Gas Use Therms</t>
  </si>
  <si>
    <t>Base Rate</t>
  </si>
  <si>
    <t>Electric $/KWh</t>
  </si>
  <si>
    <t>Gas Use $/Therm</t>
  </si>
  <si>
    <t>% Elec Rate Increase</t>
  </si>
  <si>
    <t>% Gas Rate Increase</t>
  </si>
  <si>
    <t xml:space="preserve">Projected  </t>
  </si>
  <si>
    <t>Electric Rate $/KWh</t>
  </si>
  <si>
    <t xml:space="preserve">Costs </t>
  </si>
  <si>
    <t>Financing Rate for Conversion</t>
  </si>
  <si>
    <t xml:space="preserve">Financing Term </t>
  </si>
  <si>
    <t>Scenario 3</t>
  </si>
  <si>
    <t>Scenario 2</t>
  </si>
  <si>
    <t>Residual Gas Use</t>
  </si>
  <si>
    <t>Residual Gas Use Therms</t>
  </si>
  <si>
    <t>Electric Basic Charge</t>
  </si>
  <si>
    <t>CCA Costs</t>
  </si>
  <si>
    <t>Base w/o CCA</t>
  </si>
  <si>
    <t>Gas Base</t>
  </si>
  <si>
    <t>Gas - Electric</t>
  </si>
  <si>
    <t>Gas Costs</t>
  </si>
  <si>
    <t>Gas Backup for Peaking</t>
  </si>
  <si>
    <t>CCA Carbon Costs</t>
  </si>
  <si>
    <t>Air Source Heat pump</t>
  </si>
  <si>
    <t>Hybrid Heat Pump</t>
  </si>
  <si>
    <t>Hybrid Heat - Cold Climate Heat Pump</t>
  </si>
  <si>
    <t>Electric Base</t>
  </si>
  <si>
    <t>Cooling Load</t>
  </si>
  <si>
    <t>Electric Use KWh</t>
  </si>
  <si>
    <t xml:space="preserve">Air Conditioning </t>
  </si>
  <si>
    <t>Cooling Load KWh</t>
  </si>
  <si>
    <t>Peak Gas Gas Use</t>
  </si>
  <si>
    <t>Air-Conditioning Load</t>
  </si>
  <si>
    <t>Air Source Heat Pump</t>
  </si>
  <si>
    <t>Heat Pump</t>
  </si>
  <si>
    <t>Term Year</t>
  </si>
  <si>
    <t>Interest Rate</t>
  </si>
  <si>
    <t>Gas Bill- Base</t>
  </si>
  <si>
    <t>Electric</t>
  </si>
  <si>
    <t>Gas-Base</t>
  </si>
  <si>
    <t>Electric Customer</t>
  </si>
  <si>
    <t>Gas Customer</t>
  </si>
  <si>
    <t>Hybrid Heat Pump + Cold Climate Heat</t>
  </si>
  <si>
    <t>.</t>
  </si>
  <si>
    <t>Conversion Costs HP</t>
  </si>
  <si>
    <t>HP Conversion</t>
  </si>
  <si>
    <t>Exit Fee</t>
  </si>
  <si>
    <t>Gas</t>
  </si>
  <si>
    <t>HP</t>
  </si>
  <si>
    <t>HP conversion</t>
  </si>
  <si>
    <t>High Efficiency Furnace</t>
  </si>
  <si>
    <t>Furnace</t>
  </si>
  <si>
    <t>HP Conversion Costs</t>
  </si>
  <si>
    <t>Furnace Conversion</t>
  </si>
  <si>
    <t>Total Gas Costs with Conversion</t>
  </si>
  <si>
    <t>Total Electric Costs with Conversion</t>
  </si>
  <si>
    <t>Gas Furnace</t>
  </si>
  <si>
    <t>Annual Amoritization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</si>
</sst>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8A69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9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4" fontId="0" fillId="0" borderId="1" xfId="0" applyNumberFormat="1" applyBorder="1"/>
    <xf numFmtId="0" fontId="2" fillId="0" borderId="0" xfId="0" applyFont="1"/>
    <xf numFmtId="165" fontId="6" fillId="0" borderId="2" xfId="1" applyNumberFormat="1" applyFont="1" applyFill="1" applyBorder="1" applyAlignment="1">
      <alignment vertical="center"/>
    </xf>
    <xf numFmtId="165" fontId="4" fillId="0" borderId="2" xfId="1" applyNumberFormat="1" applyFont="1" applyBorder="1"/>
    <xf numFmtId="6" fontId="0" fillId="0" borderId="0" xfId="0" applyNumberFormat="1"/>
    <xf numFmtId="165" fontId="0" fillId="0" borderId="1" xfId="1" applyNumberFormat="1" applyFont="1" applyBorder="1"/>
    <xf numFmtId="6" fontId="0" fillId="0" borderId="1" xfId="0" applyNumberFormat="1" applyBorder="1"/>
    <xf numFmtId="166" fontId="0" fillId="0" borderId="0" xfId="0" applyNumberFormat="1"/>
    <xf numFmtId="43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5" fontId="4" fillId="0" borderId="2" xfId="1" applyNumberFormat="1" applyFont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0" fontId="5" fillId="2" borderId="0" xfId="1" applyNumberFormat="1" applyFont="1" applyFill="1" applyAlignment="1">
      <alignment horizontal="center" wrapText="1"/>
    </xf>
    <xf numFmtId="9" fontId="4" fillId="0" borderId="2" xfId="2" applyFont="1" applyBorder="1" applyAlignment="1">
      <alignment horizontal="right"/>
    </xf>
    <xf numFmtId="9" fontId="6" fillId="0" borderId="2" xfId="2" applyFont="1" applyFill="1" applyBorder="1" applyAlignment="1">
      <alignment horizontal="right" vertical="center"/>
    </xf>
    <xf numFmtId="166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/>
    <xf numFmtId="0" fontId="8" fillId="3" borderId="0" xfId="0" quotePrefix="1" applyFont="1" applyFill="1" applyAlignment="1">
      <alignment horizontal="center"/>
    </xf>
    <xf numFmtId="0" fontId="0" fillId="0" borderId="0" xfId="0" applyAlignment="1">
      <alignment horizontal="center"/>
    </xf>
    <xf numFmtId="0" fontId="8" fillId="4" borderId="0" xfId="0" applyFont="1" applyFill="1"/>
    <xf numFmtId="0" fontId="8" fillId="0" borderId="0" xfId="0" applyFont="1"/>
    <xf numFmtId="165" fontId="0" fillId="0" borderId="0" xfId="1" applyNumberFormat="1" applyFont="1" applyBorder="1"/>
    <xf numFmtId="6" fontId="0" fillId="0" borderId="0" xfId="0" applyNumberFormat="1" applyBorder="1"/>
    <xf numFmtId="165" fontId="3" fillId="0" borderId="3" xfId="1" applyNumberFormat="1" applyFont="1" applyBorder="1"/>
    <xf numFmtId="9" fontId="4" fillId="0" borderId="4" xfId="2" applyFont="1" applyBorder="1" applyAlignment="1">
      <alignment horizontal="right"/>
    </xf>
    <xf numFmtId="9" fontId="6" fillId="0" borderId="4" xfId="2" applyFont="1" applyFill="1" applyBorder="1" applyAlignment="1">
      <alignment horizontal="right" vertical="center"/>
    </xf>
    <xf numFmtId="9" fontId="4" fillId="0" borderId="5" xfId="2" applyFont="1" applyBorder="1" applyAlignment="1">
      <alignment horizontal="right"/>
    </xf>
    <xf numFmtId="165" fontId="4" fillId="0" borderId="7" xfId="1" applyNumberFormat="1" applyFont="1" applyBorder="1"/>
    <xf numFmtId="165" fontId="4" fillId="0" borderId="6" xfId="1" applyNumberFormat="1" applyFont="1" applyBorder="1"/>
    <xf numFmtId="165" fontId="6" fillId="0" borderId="6" xfId="1" applyNumberFormat="1" applyFont="1" applyFill="1" applyBorder="1" applyAlignment="1">
      <alignment vertical="center"/>
    </xf>
    <xf numFmtId="165" fontId="4" fillId="0" borderId="6" xfId="1" applyNumberFormat="1" applyFont="1" applyBorder="1" applyAlignment="1">
      <alignment horizontal="center"/>
    </xf>
    <xf numFmtId="9" fontId="0" fillId="0" borderId="0" xfId="2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6">
    <cellStyle name="Comma" xfId="1" builtinId="3"/>
    <cellStyle name="Comma 3" xfId="5"/>
    <cellStyle name="Normal" xfId="0" builtinId="0"/>
    <cellStyle name="Normal 3 2" xfId="3"/>
    <cellStyle name="Normal 4" xfId="4"/>
    <cellStyle name="Percent" xfId="2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5C2FF"/>
      <color rgb="FF005674"/>
      <color rgb="FFAFEAFF"/>
      <color rgb="FF6EB0AA"/>
      <color rgb="FFC39BE1"/>
      <color rgb="FFD393E5"/>
      <color rgb="FFDCAFF7"/>
      <color rgb="FF78A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5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3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8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customXml" Target="../customXml/item4.xml"/><Relationship Id="rId20" Type="http://schemas.openxmlformats.org/officeDocument/2006/relationships/externalLink" Target="externalLinks/externalLink1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'Elec GasData'!$A$68</c:f>
              <c:strCache>
                <c:ptCount val="1"/>
                <c:pt idx="0">
                  <c:v>Electric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GasData'!$B$65:$K$67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2030</c:v>
                  </c:pt>
                </c:lvl>
              </c:multiLvlStrCache>
            </c:multiLvlStrRef>
          </c:cat>
          <c:val>
            <c:numRef>
              <c:f>'Elec GasData'!$B$68:$K$68</c:f>
              <c:numCache>
                <c:formatCode>"$"#,##0_);[Red]\("$"#,##0\)</c:formatCode>
                <c:ptCount val="10"/>
                <c:pt idx="0">
                  <c:v>958.76984784955152</c:v>
                </c:pt>
                <c:pt idx="2">
                  <c:v>839.35200819094496</c:v>
                </c:pt>
                <c:pt idx="4">
                  <c:v>967.7839442885612</c:v>
                </c:pt>
                <c:pt idx="6">
                  <c:v>954.45623240766997</c:v>
                </c:pt>
                <c:pt idx="8">
                  <c:v>897.73372007935529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2-4728-81E1-1C8C2424A426}"/>
            </c:ext>
          </c:extLst>
        </c:ser>
        <c:ser>
          <c:idx val="1"/>
          <c:order val="1"/>
          <c:tx>
            <c:strRef>
              <c:f>'Elec GasData'!$A$69</c:f>
              <c:strCache>
                <c:ptCount val="1"/>
                <c:pt idx="0">
                  <c:v>Gas-Base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GasData'!$B$65:$K$67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2030</c:v>
                  </c:pt>
                </c:lvl>
              </c:multiLvlStrCache>
            </c:multiLvlStrRef>
          </c:cat>
          <c:val>
            <c:numRef>
              <c:f>'Elec GasData'!$B$69:$K$69</c:f>
              <c:numCache>
                <c:formatCode>"$"#,##0_);[Red]\("$"#,##0\)</c:formatCode>
                <c:ptCount val="10"/>
                <c:pt idx="1">
                  <c:v>840.49159737938999</c:v>
                </c:pt>
                <c:pt idx="3">
                  <c:v>840.19309167937843</c:v>
                </c:pt>
                <c:pt idx="5">
                  <c:v>795.89111845714615</c:v>
                </c:pt>
                <c:pt idx="7">
                  <c:v>787.4299113526688</c:v>
                </c:pt>
                <c:pt idx="9">
                  <c:v>775.30761680553701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2-4728-81E1-1C8C2424A426}"/>
            </c:ext>
          </c:extLst>
        </c:ser>
        <c:ser>
          <c:idx val="2"/>
          <c:order val="2"/>
          <c:tx>
            <c:strRef>
              <c:f>'Elec GasData'!$A$70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GasData'!$B$65:$K$67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2030</c:v>
                  </c:pt>
                </c:lvl>
              </c:multiLvlStrCache>
            </c:multiLvlStrRef>
          </c:cat>
          <c:val>
            <c:numRef>
              <c:f>'Elec GasData'!$B$70:$K$70</c:f>
              <c:numCache>
                <c:formatCode>"$"#,##0_);[Red]\("$"#,##0\)</c:formatCode>
                <c:ptCount val="10"/>
                <c:pt idx="1">
                  <c:v>240.33933437999335</c:v>
                </c:pt>
                <c:pt idx="3">
                  <c:v>240.33933437999329</c:v>
                </c:pt>
                <c:pt idx="5">
                  <c:v>208.9425363478326</c:v>
                </c:pt>
                <c:pt idx="7">
                  <c:v>208.94253634783254</c:v>
                </c:pt>
                <c:pt idx="9">
                  <c:v>208.94253634783254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E2-4728-81E1-1C8C2424A426}"/>
            </c:ext>
          </c:extLst>
        </c:ser>
        <c:ser>
          <c:idx val="3"/>
          <c:order val="3"/>
          <c:tx>
            <c:strRef>
              <c:f>'Elec GasData'!$A$71</c:f>
              <c:strCache>
                <c:ptCount val="1"/>
                <c:pt idx="0">
                  <c:v>Conversion Costs HP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GasData'!$B$65:$K$67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2030</c:v>
                  </c:pt>
                </c:lvl>
              </c:multiLvlStrCache>
            </c:multiLvlStrRef>
          </c:cat>
          <c:val>
            <c:numRef>
              <c:f>'Elec GasData'!$B$71:$K$71</c:f>
              <c:numCache>
                <c:formatCode>"$"#,##0_);[Red]\("$"#,##0\)</c:formatCode>
                <c:ptCount val="10"/>
                <c:pt idx="0">
                  <c:v>2994.4021522608937</c:v>
                </c:pt>
                <c:pt idx="2">
                  <c:v>3769.2080216349705</c:v>
                </c:pt>
                <c:pt idx="4">
                  <c:v>2047.6546644258142</c:v>
                </c:pt>
                <c:pt idx="6">
                  <c:v>2047.6546644258142</c:v>
                </c:pt>
                <c:pt idx="8">
                  <c:v>2994.4021522608937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E2-4728-81E1-1C8C2424A426}"/>
            </c:ext>
          </c:extLst>
        </c:ser>
        <c:ser>
          <c:idx val="4"/>
          <c:order val="4"/>
          <c:tx>
            <c:strRef>
              <c:f>'Elec GasData'!$A$72</c:f>
              <c:strCache>
                <c:ptCount val="1"/>
                <c:pt idx="0">
                  <c:v>Furnace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GasData'!$B$65:$K$67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2030</c:v>
                  </c:pt>
                </c:lvl>
              </c:multiLvlStrCache>
            </c:multiLvlStrRef>
          </c:cat>
          <c:val>
            <c:numRef>
              <c:f>'Elec GasData'!$B$72:$K$72</c:f>
              <c:numCache>
                <c:formatCode>"$"#,##0_);[Red]\("$"#,##0\)</c:formatCode>
                <c:ptCount val="10"/>
                <c:pt idx="1">
                  <c:v>976.88942933500732</c:v>
                </c:pt>
                <c:pt idx="3">
                  <c:v>976.88942933500732</c:v>
                </c:pt>
                <c:pt idx="4">
                  <c:v>976.88942933500732</c:v>
                </c:pt>
                <c:pt idx="5">
                  <c:v>976.88942933500732</c:v>
                </c:pt>
                <c:pt idx="6">
                  <c:v>976.88942933500732</c:v>
                </c:pt>
                <c:pt idx="7">
                  <c:v>976.88942933500732</c:v>
                </c:pt>
                <c:pt idx="9">
                  <c:v>976.88942933500732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E2-4728-81E1-1C8C2424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271032"/>
        <c:axId val="407272344"/>
      </c:barChart>
      <c:lineChart>
        <c:grouping val="standard"/>
        <c:varyColors val="0"/>
        <c:ser>
          <c:idx val="5"/>
          <c:order val="5"/>
          <c:tx>
            <c:strRef>
              <c:f>'Elec GasData'!$A$73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GasData'!$B$65:$K$67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2030</c:v>
                  </c:pt>
                </c:lvl>
              </c:multiLvlStrCache>
            </c:multiLvlStrRef>
          </c:cat>
          <c:val>
            <c:numRef>
              <c:f>'Elec GasData'!$B$73:$K$73</c:f>
              <c:numCache>
                <c:formatCode>"$"#,##0_);[Red]\("$"#,##0\)</c:formatCode>
                <c:ptCount val="10"/>
                <c:pt idx="0">
                  <c:v>3953.172000110445</c:v>
                </c:pt>
                <c:pt idx="1">
                  <c:v>2057.7203610943907</c:v>
                </c:pt>
                <c:pt idx="2">
                  <c:v>4608.5600298259151</c:v>
                </c:pt>
                <c:pt idx="3">
                  <c:v>2057.4218553943792</c:v>
                </c:pt>
                <c:pt idx="4">
                  <c:v>3992.3280380493825</c:v>
                </c:pt>
                <c:pt idx="5">
                  <c:v>1981.723084139986</c:v>
                </c:pt>
                <c:pt idx="6">
                  <c:v>3979.0003261684915</c:v>
                </c:pt>
                <c:pt idx="7">
                  <c:v>1973.2618770355086</c:v>
                </c:pt>
                <c:pt idx="8">
                  <c:v>3892.1358723402491</c:v>
                </c:pt>
                <c:pt idx="9">
                  <c:v>1961.1395824883768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E2-4728-81E1-1C8C2424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271032"/>
        <c:axId val="407272344"/>
      </c:lineChart>
      <c:catAx>
        <c:axId val="40727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272344"/>
        <c:crosses val="autoZero"/>
        <c:auto val="1"/>
        <c:lblAlgn val="ctr"/>
        <c:lblOffset val="100"/>
        <c:noMultiLvlLbl val="0"/>
      </c:catAx>
      <c:valAx>
        <c:axId val="407272344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27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'Elec GasData'!$A$78</c:f>
              <c:strCache>
                <c:ptCount val="1"/>
                <c:pt idx="0">
                  <c:v>Electric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GasData'!$B$75:$K$77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2045</c:v>
                  </c:pt>
                </c:lvl>
              </c:multiLvlStrCache>
            </c:multiLvlStrRef>
          </c:cat>
          <c:val>
            <c:numRef>
              <c:f>'Elec GasData'!$B$78:$K$78</c:f>
              <c:numCache>
                <c:formatCode>"$"#,##0_);[Red]\("$"#,##0\)</c:formatCode>
                <c:ptCount val="10"/>
                <c:pt idx="0">
                  <c:v>1311.5293552565906</c:v>
                </c:pt>
                <c:pt idx="2">
                  <c:v>1094.4798638766983</c:v>
                </c:pt>
                <c:pt idx="4">
                  <c:v>1506.7738976107512</c:v>
                </c:pt>
                <c:pt idx="6">
                  <c:v>1481.5747086529709</c:v>
                </c:pt>
                <c:pt idx="8">
                  <c:v>1227.218484082807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2-44CC-92A6-48290E539980}"/>
            </c:ext>
          </c:extLst>
        </c:ser>
        <c:ser>
          <c:idx val="1"/>
          <c:order val="1"/>
          <c:tx>
            <c:strRef>
              <c:f>'Elec GasData'!$A$79</c:f>
              <c:strCache>
                <c:ptCount val="1"/>
                <c:pt idx="0">
                  <c:v>Gas-Base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GasData'!$B$75:$K$77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2045</c:v>
                  </c:pt>
                </c:lvl>
              </c:multiLvlStrCache>
            </c:multiLvlStrRef>
          </c:cat>
          <c:val>
            <c:numRef>
              <c:f>'Elec GasData'!$B$79:$K$79</c:f>
              <c:numCache>
                <c:formatCode>"$"#,##0_);[Red]\("$"#,##0\)</c:formatCode>
                <c:ptCount val="10"/>
                <c:pt idx="1">
                  <c:v>1812.5398955493595</c:v>
                </c:pt>
                <c:pt idx="3">
                  <c:v>1801.5091281054217</c:v>
                </c:pt>
                <c:pt idx="5">
                  <c:v>2476.049986940362</c:v>
                </c:pt>
                <c:pt idx="7">
                  <c:v>2282.9599617965528</c:v>
                </c:pt>
                <c:pt idx="9">
                  <c:v>980.01878020849131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2-44CC-92A6-48290E539980}"/>
            </c:ext>
          </c:extLst>
        </c:ser>
        <c:ser>
          <c:idx val="2"/>
          <c:order val="2"/>
          <c:tx>
            <c:strRef>
              <c:f>'Elec GasData'!$A$80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GasData'!$B$75:$K$77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2045</c:v>
                  </c:pt>
                </c:lvl>
              </c:multiLvlStrCache>
            </c:multiLvlStrRef>
          </c:cat>
          <c:val>
            <c:numRef>
              <c:f>'Elec GasData'!$B$80:$K$80</c:f>
              <c:numCache>
                <c:formatCode>"$"#,##0_);[Red]\("$"#,##0\)</c:formatCode>
                <c:ptCount val="10"/>
                <c:pt idx="1">
                  <c:v>565.75550357988311</c:v>
                </c:pt>
                <c:pt idx="3">
                  <c:v>565.75550357988334</c:v>
                </c:pt>
                <c:pt idx="5">
                  <c:v>491.77135088117302</c:v>
                </c:pt>
                <c:pt idx="7">
                  <c:v>491.77135088117296</c:v>
                </c:pt>
                <c:pt idx="9">
                  <c:v>491.77135088117296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2-44CC-92A6-48290E539980}"/>
            </c:ext>
          </c:extLst>
        </c:ser>
        <c:ser>
          <c:idx val="3"/>
          <c:order val="3"/>
          <c:tx>
            <c:strRef>
              <c:f>'Elec GasData'!$A$81</c:f>
              <c:strCache>
                <c:ptCount val="1"/>
                <c:pt idx="0">
                  <c:v>Conversion Costs HP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GasData'!$B$75:$K$77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2045</c:v>
                  </c:pt>
                </c:lvl>
              </c:multiLvlStrCache>
            </c:multiLvlStrRef>
          </c:cat>
          <c:val>
            <c:numRef>
              <c:f>'Elec GasData'!$B$81:$K$81</c:f>
              <c:numCache>
                <c:formatCode>"$"#,##0_);[Red]\("$"#,##0\)</c:formatCode>
                <c:ptCount val="10"/>
                <c:pt idx="0">
                  <c:v>4336.7871468774447</c:v>
                </c:pt>
                <c:pt idx="2">
                  <c:v>5458.9370668838956</c:v>
                </c:pt>
                <c:pt idx="4">
                  <c:v>2965.6144961092086</c:v>
                </c:pt>
                <c:pt idx="6">
                  <c:v>2965.6144961092086</c:v>
                </c:pt>
                <c:pt idx="8">
                  <c:v>4336.7871468774447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2-44CC-92A6-48290E539980}"/>
            </c:ext>
          </c:extLst>
        </c:ser>
        <c:ser>
          <c:idx val="4"/>
          <c:order val="4"/>
          <c:tx>
            <c:strRef>
              <c:f>'Elec GasData'!$A$82</c:f>
              <c:strCache>
                <c:ptCount val="1"/>
                <c:pt idx="0">
                  <c:v>Furnace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GasData'!$B$75:$K$77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2045</c:v>
                  </c:pt>
                </c:lvl>
              </c:multiLvlStrCache>
            </c:multiLvlStrRef>
          </c:cat>
          <c:val>
            <c:numRef>
              <c:f>'Elec GasData'!$B$82:$K$82</c:f>
              <c:numCache>
                <c:formatCode>"$"#,##0_);[Red]\("$"#,##0\)</c:formatCode>
                <c:ptCount val="10"/>
                <c:pt idx="1">
                  <c:v>1414.8271693772754</c:v>
                </c:pt>
                <c:pt idx="3">
                  <c:v>1414.8271693772754</c:v>
                </c:pt>
                <c:pt idx="4">
                  <c:v>1414.8271693772754</c:v>
                </c:pt>
                <c:pt idx="5">
                  <c:v>1414.8271693772754</c:v>
                </c:pt>
                <c:pt idx="6">
                  <c:v>1414.8271693772754</c:v>
                </c:pt>
                <c:pt idx="7">
                  <c:v>1414.8271693772754</c:v>
                </c:pt>
                <c:pt idx="9">
                  <c:v>1414.8271693772754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72-44CC-92A6-48290E539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271032"/>
        <c:axId val="407272344"/>
      </c:barChart>
      <c:lineChart>
        <c:grouping val="standard"/>
        <c:varyColors val="0"/>
        <c:ser>
          <c:idx val="5"/>
          <c:order val="5"/>
          <c:tx>
            <c:strRef>
              <c:f>'Elec GasData'!$A$83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GasData'!$B$75:$K$77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  <c:lvl>
                  <c:pt idx="0">
                    <c:v>2045</c:v>
                  </c:pt>
                </c:lvl>
              </c:multiLvlStrCache>
            </c:multiLvlStrRef>
          </c:cat>
          <c:val>
            <c:numRef>
              <c:f>'Elec GasData'!$B$83:$K$83</c:f>
              <c:numCache>
                <c:formatCode>"$"#,##0_);[Red]\("$"#,##0\)</c:formatCode>
                <c:ptCount val="10"/>
                <c:pt idx="0">
                  <c:v>5648.3165021340355</c:v>
                </c:pt>
                <c:pt idx="1">
                  <c:v>3793.1225685065178</c:v>
                </c:pt>
                <c:pt idx="2">
                  <c:v>6553.4169307605935</c:v>
                </c:pt>
                <c:pt idx="3">
                  <c:v>3782.0918010625805</c:v>
                </c:pt>
                <c:pt idx="4">
                  <c:v>5887.2155630972356</c:v>
                </c:pt>
                <c:pt idx="5">
                  <c:v>4382.64850719881</c:v>
                </c:pt>
                <c:pt idx="6">
                  <c:v>5862.0163741394554</c:v>
                </c:pt>
                <c:pt idx="7">
                  <c:v>4189.5584820550012</c:v>
                </c:pt>
                <c:pt idx="8">
                  <c:v>5564.0056309602514</c:v>
                </c:pt>
                <c:pt idx="9">
                  <c:v>2886.6173004669399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72-44CC-92A6-48290E539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271032"/>
        <c:axId val="407272344"/>
      </c:lineChart>
      <c:catAx>
        <c:axId val="40727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272344"/>
        <c:crosses val="autoZero"/>
        <c:auto val="1"/>
        <c:lblAlgn val="ctr"/>
        <c:lblOffset val="100"/>
        <c:noMultiLvlLbl val="0"/>
      </c:catAx>
      <c:valAx>
        <c:axId val="40727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27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703578" cy="6309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703578" cy="6309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7\2022%20Shutdown\PSM%20III%2022.2_Post%202015%20IRP_Base%20+%20No%20CO2_12.1%20P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8\Copy%20of%20PSM%20III%2024.2_2017%20IRP_1-Bas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O&amp;S\CIS\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INSUP/TPrice99/Dummy%20Shee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%20&amp;%20Accounting\Griffith%20Budget%2011-6-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windows/temp/dailywallingfor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mp%20Hill%20Working%20Folder\PSE\2016%20Study\Schedules\2016%20Calcs\Electric\PSE16%20-%20Electric%20-%20Schedule%20-%20v1%20-%20GF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nvestors%20Analysis\PSM%20III%2030.1_2018%20RFP_Base%20No%20CO2_updat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ition/Corporate%20Initiatives/1_EV%20&amp;%20CNG/EV%20Proforma_Case%201&amp;2&amp;3_11%2010%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8\PSM%20III%2024.4_2017%20IRP_9-Builds%20Onl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URORA%202006%20GRC/(C)_RC_092205/Copy%20of%20(C)_PSE_Hydro_Data_50yrs_0721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INSUP/RCFM/Buspln99/ELIM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%23Temporary%20Files\High%20Electrification%20-%2040HW%20-%20P6%20Results%20PSE%20only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Corporate%20Initiatives\Luminaires\Luminaires%20Capit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EAD/Business%20Plan%202001/BudgetPlan2002_11_21_newPJ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willi\Documents\PSM%20Testing\Analyzer_%20Colstrip%201&amp;2%20Shutdown%20Vintage%20Plant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sarru\My%20Documents\PriceEstFor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ley\CorpFinance\windows\temp\CBCWPI7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orward-View/GLOBAL/feb_02/U-Par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ition/%23Project%20files/Resource%20Plan%202021/80.20%20&amp;%2050.50%20Buy%20vs.%20Build%20PSM%20Models/Final%20Models/PSM%20III%2030.1%202020%20build%20PPA%20seperate%206.18.2020_DRAFT.xlsb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IRP%20-%20Post%20Analysis\Aurora\Model%20Runs\RFP%20Phase%20II\Rev12_Base_Oct2011Gasprice\XMP_DB_2010-02_2011RFP_PhaseII_Oct2011GasPrice_111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Y%20Wind\2021%20IRP%20Cos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ob/Financial%20Planning/Electrification/Copy%20of%20AuroraOutput_Scn1_HigElec_GrossedLoad%20(0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ition/Corporate%20Initiatives/Analyzer2011%20v5%20-%20Templat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source%20Plan\High%20Electrification\PSE%20Resources_Aurora%20Inputs_2021%20IRP_01222021_BW%20Upd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23%20Decarb%20Study/Rate%20Impact/2023-09-12/Reference%20Rate%20Impac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21%20IRP/Aurora/LTCE/PSE%20Resources_Aurora%20Inputs_2021%20IRP_0115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ourcePlanning\2015-IRP\PSM\Deterministic%20Portfolios\0%20-%20Resource%20plan%20Options\2015%20B%20Standard\Copy%20of%20PSM%20III%2020.0_2015%20IRP_041115BW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To Tableau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Chart2"/>
      <sheetName val="Biomass"/>
      <sheetName val="Batteries"/>
      <sheetName val="Solar"/>
      <sheetName val="Wind"/>
      <sheetName val="MT Wind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Sheet2"/>
    </sheetNames>
    <sheetDataSet>
      <sheetData sheetId="0"/>
      <sheetData sheetId="1"/>
      <sheetData sheetId="2"/>
      <sheetData sheetId="3"/>
      <sheetData sheetId="4">
        <row r="8">
          <cell r="A8" t="str">
            <v>CCGT</v>
          </cell>
        </row>
        <row r="20">
          <cell r="C20">
            <v>0</v>
          </cell>
          <cell r="K20">
            <v>0</v>
          </cell>
          <cell r="R20">
            <v>0</v>
          </cell>
          <cell r="U20">
            <v>1</v>
          </cell>
        </row>
        <row r="21">
          <cell r="C21">
            <v>0</v>
          </cell>
          <cell r="K21">
            <v>0</v>
          </cell>
          <cell r="R21">
            <v>0</v>
          </cell>
          <cell r="U21">
            <v>0</v>
          </cell>
        </row>
        <row r="22">
          <cell r="C22">
            <v>0</v>
          </cell>
          <cell r="K22">
            <v>0</v>
          </cell>
          <cell r="R22">
            <v>0</v>
          </cell>
          <cell r="U22">
            <v>0</v>
          </cell>
        </row>
        <row r="23">
          <cell r="C23">
            <v>0</v>
          </cell>
          <cell r="K23">
            <v>0</v>
          </cell>
          <cell r="R23">
            <v>0</v>
          </cell>
          <cell r="U23">
            <v>0</v>
          </cell>
        </row>
        <row r="24">
          <cell r="C24">
            <v>0</v>
          </cell>
          <cell r="K24">
            <v>0</v>
          </cell>
          <cell r="R24">
            <v>1</v>
          </cell>
          <cell r="U24">
            <v>0</v>
          </cell>
        </row>
        <row r="25">
          <cell r="C25">
            <v>0</v>
          </cell>
          <cell r="K25">
            <v>0</v>
          </cell>
          <cell r="R25">
            <v>0</v>
          </cell>
        </row>
        <row r="26">
          <cell r="C26">
            <v>0</v>
          </cell>
          <cell r="K26">
            <v>0</v>
          </cell>
          <cell r="R26">
            <v>0</v>
          </cell>
        </row>
        <row r="27">
          <cell r="C27">
            <v>0</v>
          </cell>
          <cell r="K27">
            <v>0</v>
          </cell>
          <cell r="R27">
            <v>0</v>
          </cell>
        </row>
        <row r="28">
          <cell r="C28">
            <v>0</v>
          </cell>
          <cell r="K28">
            <v>0</v>
          </cell>
          <cell r="R28">
            <v>0</v>
          </cell>
        </row>
        <row r="29">
          <cell r="C29">
            <v>0</v>
          </cell>
          <cell r="K29">
            <v>0</v>
          </cell>
          <cell r="R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  <cell r="AA32">
            <v>-41575.953825366851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K39">
            <v>0</v>
          </cell>
        </row>
      </sheetData>
      <sheetData sheetId="5"/>
      <sheetData sheetId="6"/>
      <sheetData sheetId="7"/>
      <sheetData sheetId="8"/>
      <sheetData sheetId="9"/>
      <sheetData sheetId="10">
        <row r="2">
          <cell r="C2">
            <v>3087418.25</v>
          </cell>
        </row>
      </sheetData>
      <sheetData sheetId="11">
        <row r="7">
          <cell r="B7">
            <v>4947.7211956000001</v>
          </cell>
        </row>
      </sheetData>
      <sheetData sheetId="12"/>
      <sheetData sheetId="13"/>
      <sheetData sheetId="14"/>
      <sheetData sheetId="15">
        <row r="9">
          <cell r="D9">
            <v>0</v>
          </cell>
        </row>
        <row r="46">
          <cell r="H46">
            <v>20</v>
          </cell>
        </row>
        <row r="47">
          <cell r="H47">
            <v>1</v>
          </cell>
        </row>
        <row r="48">
          <cell r="H48">
            <v>2017</v>
          </cell>
        </row>
        <row r="111">
          <cell r="H111">
            <v>20</v>
          </cell>
        </row>
        <row r="112">
          <cell r="H112">
            <v>1</v>
          </cell>
        </row>
        <row r="113">
          <cell r="H113">
            <v>2017</v>
          </cell>
        </row>
        <row r="177">
          <cell r="H177">
            <v>20</v>
          </cell>
        </row>
        <row r="178">
          <cell r="H178">
            <v>1</v>
          </cell>
        </row>
        <row r="179">
          <cell r="H179">
            <v>2017</v>
          </cell>
        </row>
        <row r="242">
          <cell r="H242">
            <v>20</v>
          </cell>
        </row>
        <row r="243">
          <cell r="H243">
            <v>1</v>
          </cell>
        </row>
        <row r="244">
          <cell r="H244">
            <v>2017</v>
          </cell>
        </row>
        <row r="308">
          <cell r="H308">
            <v>20</v>
          </cell>
        </row>
        <row r="309">
          <cell r="H309">
            <v>1</v>
          </cell>
        </row>
        <row r="310">
          <cell r="H310">
            <v>2017</v>
          </cell>
        </row>
      </sheetData>
      <sheetData sheetId="16">
        <row r="36">
          <cell r="C36">
            <v>25</v>
          </cell>
          <cell r="N36">
            <v>0.3</v>
          </cell>
        </row>
        <row r="37">
          <cell r="C37">
            <v>0.08</v>
          </cell>
          <cell r="J37">
            <v>0</v>
          </cell>
        </row>
        <row r="38">
          <cell r="C38">
            <v>1</v>
          </cell>
          <cell r="N38">
            <v>25</v>
          </cell>
        </row>
        <row r="39">
          <cell r="C39">
            <v>0.2</v>
          </cell>
        </row>
        <row r="41">
          <cell r="C41">
            <v>2017</v>
          </cell>
        </row>
        <row r="80">
          <cell r="C80">
            <v>25</v>
          </cell>
          <cell r="N80">
            <v>0.3</v>
          </cell>
        </row>
        <row r="81">
          <cell r="C81">
            <v>0.08</v>
          </cell>
          <cell r="J81">
            <v>0</v>
          </cell>
          <cell r="N81">
            <v>0.5</v>
          </cell>
        </row>
        <row r="82">
          <cell r="C82">
            <v>1</v>
          </cell>
          <cell r="N82">
            <v>25</v>
          </cell>
        </row>
        <row r="83">
          <cell r="C83">
            <v>0.2</v>
          </cell>
        </row>
        <row r="85">
          <cell r="C85">
            <v>2017</v>
          </cell>
        </row>
        <row r="123">
          <cell r="C123">
            <v>25</v>
          </cell>
          <cell r="N123">
            <v>0</v>
          </cell>
        </row>
        <row r="124">
          <cell r="C124">
            <v>0.08</v>
          </cell>
          <cell r="J124">
            <v>0</v>
          </cell>
          <cell r="N124">
            <v>0</v>
          </cell>
        </row>
        <row r="125">
          <cell r="C125">
            <v>1</v>
          </cell>
          <cell r="N125">
            <v>25</v>
          </cell>
        </row>
        <row r="126">
          <cell r="C126">
            <v>0.2</v>
          </cell>
        </row>
        <row r="128">
          <cell r="C128">
            <v>2017</v>
          </cell>
        </row>
        <row r="165">
          <cell r="C165">
            <v>25</v>
          </cell>
          <cell r="N165">
            <v>1</v>
          </cell>
        </row>
        <row r="166">
          <cell r="C166">
            <v>0.08</v>
          </cell>
          <cell r="N166">
            <v>0.5</v>
          </cell>
        </row>
        <row r="167">
          <cell r="C167">
            <v>1</v>
          </cell>
          <cell r="J167">
            <v>0.85</v>
          </cell>
          <cell r="N167">
            <v>25</v>
          </cell>
        </row>
        <row r="168">
          <cell r="C168">
            <v>0.2</v>
          </cell>
        </row>
        <row r="170">
          <cell r="C170">
            <v>2017</v>
          </cell>
        </row>
        <row r="208">
          <cell r="C208">
            <v>25</v>
          </cell>
          <cell r="N208">
            <v>0</v>
          </cell>
        </row>
        <row r="209">
          <cell r="C209">
            <v>0.08</v>
          </cell>
          <cell r="N209">
            <v>0</v>
          </cell>
        </row>
        <row r="210">
          <cell r="C210">
            <v>1</v>
          </cell>
        </row>
        <row r="211">
          <cell r="C211">
            <v>0.2</v>
          </cell>
        </row>
        <row r="213">
          <cell r="C213">
            <v>2017</v>
          </cell>
        </row>
      </sheetData>
      <sheetData sheetId="17">
        <row r="24">
          <cell r="C24">
            <v>0.08</v>
          </cell>
        </row>
        <row r="25">
          <cell r="C25">
            <v>1</v>
          </cell>
        </row>
        <row r="26">
          <cell r="C26">
            <v>0.2</v>
          </cell>
        </row>
        <row r="27">
          <cell r="C27">
            <v>1</v>
          </cell>
        </row>
        <row r="55">
          <cell r="C55">
            <v>0.05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1</v>
          </cell>
        </row>
        <row r="86">
          <cell r="C86">
            <v>0.05</v>
          </cell>
        </row>
        <row r="87">
          <cell r="C87">
            <v>1</v>
          </cell>
        </row>
        <row r="88">
          <cell r="C88">
            <v>0</v>
          </cell>
        </row>
        <row r="89">
          <cell r="C89">
            <v>1</v>
          </cell>
        </row>
        <row r="117">
          <cell r="C117">
            <v>0.05</v>
          </cell>
        </row>
        <row r="118">
          <cell r="C118">
            <v>1</v>
          </cell>
        </row>
        <row r="119">
          <cell r="C119">
            <v>0</v>
          </cell>
        </row>
        <row r="120">
          <cell r="C120">
            <v>1</v>
          </cell>
        </row>
        <row r="148">
          <cell r="C148">
            <v>0.05</v>
          </cell>
        </row>
        <row r="149">
          <cell r="C149">
            <v>1</v>
          </cell>
        </row>
        <row r="150">
          <cell r="C150">
            <v>0</v>
          </cell>
        </row>
        <row r="151">
          <cell r="C151">
            <v>1</v>
          </cell>
        </row>
      </sheetData>
      <sheetData sheetId="18">
        <row r="7">
          <cell r="D7">
            <v>25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87">
          <cell r="C87">
            <v>1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118">
          <cell r="C118">
            <v>1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49">
          <cell r="C149">
            <v>1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80">
          <cell r="C180">
            <v>1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211">
          <cell r="C211">
            <v>1</v>
          </cell>
        </row>
        <row r="212">
          <cell r="C212">
            <v>1</v>
          </cell>
        </row>
        <row r="213">
          <cell r="C213">
            <v>0.2</v>
          </cell>
        </row>
        <row r="214">
          <cell r="C214">
            <v>0</v>
          </cell>
        </row>
        <row r="242">
          <cell r="C242">
            <v>1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73">
          <cell r="C273">
            <v>1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304">
          <cell r="C304">
            <v>1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1</v>
          </cell>
        </row>
      </sheetData>
      <sheetData sheetId="19">
        <row r="9">
          <cell r="C9">
            <v>0</v>
          </cell>
        </row>
        <row r="33">
          <cell r="C33">
            <v>0.93</v>
          </cell>
        </row>
        <row r="71">
          <cell r="C71">
            <v>1</v>
          </cell>
        </row>
        <row r="72">
          <cell r="C72">
            <v>0</v>
          </cell>
        </row>
        <row r="73">
          <cell r="C73">
            <v>0</v>
          </cell>
        </row>
        <row r="109">
          <cell r="C109">
            <v>1</v>
          </cell>
        </row>
        <row r="110">
          <cell r="C110">
            <v>0</v>
          </cell>
        </row>
        <row r="111">
          <cell r="C111">
            <v>0</v>
          </cell>
        </row>
        <row r="147">
          <cell r="C147">
            <v>1</v>
          </cell>
        </row>
        <row r="148">
          <cell r="C148">
            <v>0</v>
          </cell>
        </row>
        <row r="149">
          <cell r="C149">
            <v>0</v>
          </cell>
        </row>
        <row r="185">
          <cell r="C185">
            <v>1</v>
          </cell>
        </row>
        <row r="186">
          <cell r="C186">
            <v>0</v>
          </cell>
        </row>
        <row r="187">
          <cell r="C187">
            <v>0</v>
          </cell>
        </row>
        <row r="223">
          <cell r="C223">
            <v>1</v>
          </cell>
        </row>
        <row r="224">
          <cell r="C224">
            <v>0</v>
          </cell>
        </row>
        <row r="225">
          <cell r="C225">
            <v>0</v>
          </cell>
        </row>
        <row r="261">
          <cell r="C261">
            <v>1</v>
          </cell>
        </row>
        <row r="262">
          <cell r="C262">
            <v>0</v>
          </cell>
        </row>
        <row r="263">
          <cell r="C263">
            <v>0</v>
          </cell>
        </row>
        <row r="299">
          <cell r="C299">
            <v>1</v>
          </cell>
        </row>
        <row r="300">
          <cell r="C300">
            <v>0</v>
          </cell>
        </row>
        <row r="301">
          <cell r="C301">
            <v>0</v>
          </cell>
        </row>
        <row r="337">
          <cell r="C337">
            <v>1</v>
          </cell>
        </row>
        <row r="338">
          <cell r="C338">
            <v>0</v>
          </cell>
        </row>
        <row r="339">
          <cell r="C339">
            <v>0</v>
          </cell>
        </row>
        <row r="375">
          <cell r="C375">
            <v>1</v>
          </cell>
        </row>
        <row r="376">
          <cell r="C376">
            <v>0</v>
          </cell>
        </row>
        <row r="377">
          <cell r="C377">
            <v>0</v>
          </cell>
        </row>
      </sheetData>
      <sheetData sheetId="20"/>
      <sheetData sheetId="21"/>
      <sheetData sheetId="22"/>
      <sheetData sheetId="23">
        <row r="7">
          <cell r="D7">
            <v>924430.48022651125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3.5309745690179555E-6</v>
          </cell>
        </row>
        <row r="12">
          <cell r="D12">
            <v>5632169.8535522446</v>
          </cell>
        </row>
        <row r="13">
          <cell r="D13">
            <v>41575.953825366851</v>
          </cell>
        </row>
        <row r="14">
          <cell r="D14">
            <v>6598176.287607654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>
        <row r="248">
          <cell r="F248">
            <v>0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80">
          <cell r="B80">
            <v>1E-8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6">
          <cell r="E16">
            <v>0.52</v>
          </cell>
        </row>
      </sheetData>
      <sheetData sheetId="6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2"/>
      <sheetName val="Wind"/>
      <sheetName val="MT Wind"/>
      <sheetName val="Solar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>
        <row r="26">
          <cell r="C26">
            <v>0</v>
          </cell>
        </row>
      </sheetData>
      <sheetData sheetId="4"/>
      <sheetData sheetId="5">
        <row r="1">
          <cell r="A1" t="str">
            <v>(All Generics)_2017 IRP Base</v>
          </cell>
        </row>
        <row r="7">
          <cell r="L7">
            <v>1.9E-2</v>
          </cell>
          <cell r="M7">
            <v>7.2999999999999995E-2</v>
          </cell>
          <cell r="N7">
            <v>1.9E-2</v>
          </cell>
          <cell r="P7">
            <v>0</v>
          </cell>
        </row>
        <row r="19">
          <cell r="K19">
            <v>0.13560477176653404</v>
          </cell>
        </row>
        <row r="23">
          <cell r="K23">
            <v>0.6</v>
          </cell>
        </row>
        <row r="24">
          <cell r="K24">
            <v>0.88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6">
          <cell r="H46">
            <v>27</v>
          </cell>
        </row>
      </sheetData>
      <sheetData sheetId="15">
        <row r="37">
          <cell r="C37">
            <v>25</v>
          </cell>
        </row>
      </sheetData>
      <sheetData sheetId="16">
        <row r="24">
          <cell r="C24">
            <v>0.09</v>
          </cell>
        </row>
      </sheetData>
      <sheetData sheetId="17">
        <row r="25">
          <cell r="C25">
            <v>1</v>
          </cell>
        </row>
      </sheetData>
      <sheetData sheetId="18">
        <row r="33">
          <cell r="C33">
            <v>0.93</v>
          </cell>
        </row>
      </sheetData>
      <sheetData sheetId="19"/>
      <sheetData sheetId="20"/>
      <sheetData sheetId="21"/>
      <sheetData sheetId="22">
        <row r="7">
          <cell r="D7">
            <v>4650832.8677520379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80">
          <cell r="B80">
            <v>1E-8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99">
          <cell r="M199">
            <v>0.15</v>
          </cell>
        </row>
      </sheetData>
      <sheetData sheetId="60"/>
      <sheetData sheetId="61"/>
      <sheetData sheetId="62"/>
      <sheetData sheetId="63"/>
      <sheetData sheetId="6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T_HB"/>
      <sheetName val="CT_AT"/>
      <sheetName val="CT_WP"/>
      <sheetName val="CT_JK"/>
      <sheetName val="CT_HW"/>
      <sheetName val="CT_FB"/>
      <sheetName val="CT_WS"/>
      <sheetName val="CT_LH"/>
      <sheetName val="MC1"/>
      <sheetName val="MC2"/>
      <sheetName val="MC3"/>
      <sheetName val="MC4"/>
      <sheetName val="MC3_G1"/>
      <sheetName val="MC4_G1"/>
      <sheetName val="MC3_G2"/>
      <sheetName val="MC4_G2"/>
      <sheetName val="MC3_G3"/>
      <sheetName val="MC4_G3"/>
      <sheetName val="MC_DSL"/>
      <sheetName val="Susq"/>
      <sheetName val="BI1"/>
      <sheetName val="BI2"/>
      <sheetName val="BI3"/>
      <sheetName val="BI_DSL"/>
      <sheetName val="SB4"/>
      <sheetName val="SB1_2"/>
      <sheetName val="SB1_3"/>
      <sheetName val="SB_DSL"/>
      <sheetName val="MO1"/>
      <sheetName val="MO2"/>
      <sheetName val="H17"/>
      <sheetName val="HL3"/>
      <sheetName val="EASTON"/>
      <sheetName val="LOCOPSLI"/>
      <sheetName val="Formulas"/>
      <sheetName val="Module1"/>
      <sheetName val="Module4"/>
      <sheetName val="Module3"/>
      <sheetName val="Module2"/>
      <sheetName val="Gross_to_Net"/>
      <sheetName val="UPDATE"/>
      <sheetName val="netgen"/>
      <sheetName val="MPFdays"/>
      <sheetName val="Generation Chart"/>
      <sheetName val="Sheet1"/>
    </sheetNames>
    <definedNames>
      <definedName name="Create_Easton_Cost_Report"/>
      <definedName name="View_Graph3"/>
    </definedNames>
    <sheetDataSet>
      <sheetData sheetId="0" refreshError="1">
        <row r="49">
          <cell r="A49" t="str">
            <v>All Steam Electric Stations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V3" t="str">
            <v>FUEL TYPE</v>
          </cell>
        </row>
        <row r="4">
          <cell r="V4" t="str">
            <v>Coal</v>
          </cell>
          <cell r="W4" t="str">
            <v>Ton</v>
          </cell>
          <cell r="Y4" t="str">
            <v>Fuel Mix Cost $/</v>
          </cell>
          <cell r="Z4" t="str">
            <v>Bit Coal FOB $/</v>
          </cell>
          <cell r="AA4" t="str">
            <v>Fuel Hand. $/</v>
          </cell>
          <cell r="AB4" t="str">
            <v>Stock Mult.</v>
          </cell>
          <cell r="AC4" t="str">
            <v>Inc Maint. $/</v>
          </cell>
          <cell r="AD4" t="str">
            <v>No Load Cost $</v>
          </cell>
          <cell r="AE4" t="str">
            <v>Pickup MW</v>
          </cell>
          <cell r="AF4" t="str">
            <v>Incr. Costs M/K</v>
          </cell>
          <cell r="AG4" t="str">
            <v>Perf Fact</v>
          </cell>
        </row>
        <row r="5">
          <cell r="V5" t="str">
            <v>CT</v>
          </cell>
          <cell r="W5" t="str">
            <v>Gal</v>
          </cell>
          <cell r="Y5" t="str">
            <v>Fuel Mix Cost $/</v>
          </cell>
          <cell r="Z5" t="str">
            <v>FOB $/</v>
          </cell>
          <cell r="AB5" t="str">
            <v>Pipeline Var. Cost $/</v>
          </cell>
          <cell r="AC5" t="str">
            <v>Fuel Stock Mult.</v>
          </cell>
          <cell r="AD5" t="str">
            <v>Normal</v>
          </cell>
          <cell r="AE5" t="str">
            <v>Emerg.</v>
          </cell>
          <cell r="AF5" t="str">
            <v>Machine Hr Cost Incl. Maint. $</v>
          </cell>
          <cell r="AG5" t="str">
            <v>Perf Fact</v>
          </cell>
        </row>
        <row r="6">
          <cell r="V6" t="str">
            <v>Diesel</v>
          </cell>
          <cell r="W6" t="str">
            <v>Gal</v>
          </cell>
          <cell r="Y6" t="str">
            <v>Fuel Mix Cost $/</v>
          </cell>
          <cell r="Z6" t="str">
            <v>Port of Entry $/</v>
          </cell>
          <cell r="AB6" t="str">
            <v>Pipeline Var. Cost $/</v>
          </cell>
          <cell r="AC6" t="str">
            <v>Fuel Stock Mult.</v>
          </cell>
          <cell r="AD6" t="str">
            <v>Normal</v>
          </cell>
          <cell r="AE6" t="str">
            <v>Emerg.</v>
          </cell>
          <cell r="AF6" t="str">
            <v>Machine Hr Cost Incl. Maint. $</v>
          </cell>
          <cell r="AG6" t="str">
            <v>Perf Fact</v>
          </cell>
        </row>
        <row r="7">
          <cell r="V7" t="str">
            <v>Gas</v>
          </cell>
          <cell r="W7" t="str">
            <v>MCF</v>
          </cell>
          <cell r="Y7" t="str">
            <v>Fuel Mix Cost $/</v>
          </cell>
          <cell r="Z7" t="str">
            <v>Deliv. $/</v>
          </cell>
          <cell r="AA7" t="str">
            <v>Fuel Hand. $/</v>
          </cell>
          <cell r="AB7" t="str">
            <v>Pipeline Var. Cost $/</v>
          </cell>
          <cell r="AC7" t="str">
            <v>Incr. Maint. $/</v>
          </cell>
          <cell r="AD7" t="str">
            <v>No Load Cost $</v>
          </cell>
          <cell r="AE7" t="str">
            <v>Pickup MW</v>
          </cell>
          <cell r="AF7" t="str">
            <v>Incr. Costs M/K</v>
          </cell>
          <cell r="AG7" t="str">
            <v>Perf Fact</v>
          </cell>
        </row>
        <row r="8">
          <cell r="V8" t="str">
            <v>LtOil</v>
          </cell>
          <cell r="W8" t="str">
            <v>Gal</v>
          </cell>
          <cell r="Y8" t="str">
            <v>Fuel Mix Cost $/</v>
          </cell>
          <cell r="Z8" t="str">
            <v>Port of Entry $/</v>
          </cell>
          <cell r="AA8" t="str">
            <v>Fuel Hand. $/</v>
          </cell>
          <cell r="AB8" t="str">
            <v>Pipeline Var. Cost $/</v>
          </cell>
          <cell r="AC8" t="str">
            <v>Incr. Maint. $/</v>
          </cell>
          <cell r="AD8" t="str">
            <v>No Load Cost $</v>
          </cell>
          <cell r="AE8" t="str">
            <v>Pickup MW</v>
          </cell>
          <cell r="AF8" t="str">
            <v>Incr. Costs M/K</v>
          </cell>
          <cell r="AG8" t="str">
            <v>Perf Fact</v>
          </cell>
        </row>
        <row r="9">
          <cell r="V9" t="str">
            <v>NUCLEAR</v>
          </cell>
          <cell r="W9" t="str">
            <v>MBTU</v>
          </cell>
          <cell r="Y9" t="str">
            <v>Fuel Mix Cost $/</v>
          </cell>
          <cell r="Z9" t="str">
            <v>Uran $/</v>
          </cell>
          <cell r="AA9" t="str">
            <v>Fuel Hand. $/</v>
          </cell>
          <cell r="AB9" t="str">
            <v>Stock Mult.</v>
          </cell>
          <cell r="AC9" t="str">
            <v>Incr. Maint. $/</v>
          </cell>
          <cell r="AD9" t="str">
            <v>No Load Cost $</v>
          </cell>
          <cell r="AG9" t="str">
            <v>Perf Fact</v>
          </cell>
        </row>
        <row r="10">
          <cell r="V10" t="str">
            <v>Resid</v>
          </cell>
          <cell r="W10" t="str">
            <v>BBL</v>
          </cell>
          <cell r="Y10" t="str">
            <v>Fuel Mix Cost $/</v>
          </cell>
          <cell r="AA10" t="str">
            <v>Fuel Hand. $/</v>
          </cell>
          <cell r="AB10" t="str">
            <v>Pipeline Var. Cost $/</v>
          </cell>
          <cell r="AC10" t="str">
            <v>Incr. Maint. $/</v>
          </cell>
          <cell r="AD10" t="str">
            <v>No Load Cost $</v>
          </cell>
          <cell r="AE10" t="str">
            <v>Pickup MW</v>
          </cell>
          <cell r="AF10" t="str">
            <v>Incr. Costs M/K</v>
          </cell>
          <cell r="AG10" t="str">
            <v>Perf Fact</v>
          </cell>
        </row>
        <row r="11">
          <cell r="V11" t="str">
            <v>Steam</v>
          </cell>
          <cell r="W11" t="str">
            <v>Ton</v>
          </cell>
          <cell r="Y11" t="str">
            <v>Fuel Mix Cost $/</v>
          </cell>
          <cell r="AA11" t="str">
            <v>Fuel Hand. $/</v>
          </cell>
          <cell r="AB11" t="str">
            <v>Stock Mult.</v>
          </cell>
          <cell r="AC11" t="str">
            <v>Incr. Maint. $/</v>
          </cell>
          <cell r="AD11" t="str">
            <v>No Load Cost $</v>
          </cell>
          <cell r="AF11" t="str">
            <v>Incr. Costs M/K</v>
          </cell>
          <cell r="AG11" t="str">
            <v>Perf Fact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 Sheet"/>
      <sheetName val="Cap Struct &amp; Rates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ower Summary"/>
      <sheetName val="Gas Summary"/>
      <sheetName val="Gas Txns"/>
      <sheetName val="Summary (no formulas)"/>
      <sheetName val="Presentation Summary"/>
      <sheetName val="Forward Curves"/>
      <sheetName val="Gen Summary"/>
      <sheetName val="Wholesale"/>
      <sheetName val="Griffith Baseload"/>
      <sheetName val="Griffith Duct"/>
      <sheetName val="DETM Call"/>
      <sheetName val="EP Gas Cap"/>
      <sheetName val="TW Gas Cap"/>
      <sheetName val="Txn Vol"/>
      <sheetName val="Txn Price"/>
      <sheetName val="Txn MTM"/>
      <sheetName val="Gas Trades"/>
      <sheetName val="Dep Inputs-Carey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eport"/>
      <sheetName val="log"/>
      <sheetName val="Forward Curves"/>
    </sheetNames>
    <sheetDataSet>
      <sheetData sheetId="0" refreshError="1"/>
      <sheetData sheetId="1" refreshError="1">
        <row r="2">
          <cell r="A2">
            <v>36871</v>
          </cell>
          <cell r="B2">
            <v>19747684.676977403</v>
          </cell>
          <cell r="C2">
            <v>41476591.969697088</v>
          </cell>
          <cell r="D2">
            <v>31624545.093866769</v>
          </cell>
        </row>
        <row r="3">
          <cell r="A3">
            <v>36872</v>
          </cell>
          <cell r="B3">
            <v>20329162.818263318</v>
          </cell>
          <cell r="C3">
            <v>41455589.93258068</v>
          </cell>
          <cell r="D3">
            <v>31613356.161898252</v>
          </cell>
        </row>
        <row r="4">
          <cell r="A4">
            <v>36873</v>
          </cell>
          <cell r="B4">
            <v>20007669.204480212</v>
          </cell>
          <cell r="C4">
            <v>38443977.149326935</v>
          </cell>
          <cell r="D4">
            <v>31602161.022218544</v>
          </cell>
        </row>
        <row r="5">
          <cell r="A5">
            <v>36874</v>
          </cell>
          <cell r="B5">
            <v>18196543.823898382</v>
          </cell>
          <cell r="C5">
            <v>27014533.205937713</v>
          </cell>
          <cell r="D5">
            <v>27662769.42473698</v>
          </cell>
        </row>
        <row r="6">
          <cell r="A6">
            <v>36875</v>
          </cell>
          <cell r="B6">
            <v>18982030.197664648</v>
          </cell>
          <cell r="C6">
            <v>29358428.020846445</v>
          </cell>
          <cell r="D6">
            <v>27654059.933368877</v>
          </cell>
        </row>
        <row r="7">
          <cell r="A7">
            <v>36876</v>
          </cell>
        </row>
        <row r="8">
          <cell r="A8">
            <v>36877</v>
          </cell>
        </row>
        <row r="9">
          <cell r="A9">
            <v>36878</v>
          </cell>
          <cell r="B9">
            <v>16581969.498042641</v>
          </cell>
          <cell r="C9">
            <v>25111531.956776187</v>
          </cell>
          <cell r="D9">
            <v>26630918.76663778</v>
          </cell>
        </row>
        <row r="10">
          <cell r="A10">
            <v>36879</v>
          </cell>
          <cell r="B10">
            <v>17103034.497307215</v>
          </cell>
          <cell r="C10">
            <v>25062023.496590931</v>
          </cell>
          <cell r="D10">
            <v>26622729.518348858</v>
          </cell>
        </row>
        <row r="11">
          <cell r="A11">
            <v>36880</v>
          </cell>
          <cell r="B11">
            <v>13090925.921442755</v>
          </cell>
          <cell r="C11">
            <v>20088552.113040041</v>
          </cell>
          <cell r="D11">
            <v>21594681.199939765</v>
          </cell>
        </row>
        <row r="12">
          <cell r="A12">
            <v>36881</v>
          </cell>
        </row>
        <row r="13">
          <cell r="A13">
            <v>36882</v>
          </cell>
        </row>
        <row r="14">
          <cell r="A14">
            <v>36883</v>
          </cell>
        </row>
        <row r="15">
          <cell r="A15">
            <v>36884</v>
          </cell>
        </row>
        <row r="16">
          <cell r="A16">
            <v>36885</v>
          </cell>
        </row>
        <row r="17">
          <cell r="A17">
            <v>36886</v>
          </cell>
        </row>
        <row r="18">
          <cell r="A18">
            <v>36887</v>
          </cell>
        </row>
        <row r="19">
          <cell r="A19">
            <v>36888</v>
          </cell>
        </row>
        <row r="20">
          <cell r="A20">
            <v>36889</v>
          </cell>
        </row>
        <row r="21">
          <cell r="A21">
            <v>36890</v>
          </cell>
        </row>
        <row r="22">
          <cell r="A22">
            <v>36891</v>
          </cell>
        </row>
        <row r="23">
          <cell r="A23">
            <v>36892</v>
          </cell>
        </row>
        <row r="24">
          <cell r="A24">
            <v>36893</v>
          </cell>
        </row>
        <row r="25">
          <cell r="A25">
            <v>36894</v>
          </cell>
          <cell r="B25">
            <v>11726980.287109973</v>
          </cell>
          <cell r="C25">
            <v>21247274.018170431</v>
          </cell>
          <cell r="D25">
            <v>23225451.958970312</v>
          </cell>
        </row>
        <row r="26">
          <cell r="A26">
            <v>36895</v>
          </cell>
          <cell r="B26">
            <v>10844614.013357455</v>
          </cell>
          <cell r="C26">
            <v>21235927.243156884</v>
          </cell>
          <cell r="D26">
            <v>23217166.799713973</v>
          </cell>
        </row>
        <row r="27">
          <cell r="A27">
            <v>36896</v>
          </cell>
          <cell r="B27">
            <v>10711686.809907285</v>
          </cell>
          <cell r="C27">
            <v>19996375.363194939</v>
          </cell>
          <cell r="D27">
            <v>23401859.969474513</v>
          </cell>
        </row>
        <row r="28">
          <cell r="A28">
            <v>36897</v>
          </cell>
        </row>
        <row r="29">
          <cell r="A29">
            <v>36898</v>
          </cell>
        </row>
        <row r="30">
          <cell r="A30">
            <v>36899</v>
          </cell>
          <cell r="B30">
            <v>10968313.869173497</v>
          </cell>
          <cell r="C30">
            <v>20740553.126030341</v>
          </cell>
          <cell r="D30">
            <v>24290332.173937574</v>
          </cell>
        </row>
        <row r="31">
          <cell r="A31">
            <v>36900</v>
          </cell>
          <cell r="B31">
            <v>10520093.418664079</v>
          </cell>
          <cell r="C31">
            <v>18925781.577693708</v>
          </cell>
          <cell r="D31">
            <v>22748822.677889023</v>
          </cell>
        </row>
        <row r="32">
          <cell r="A32">
            <v>36901</v>
          </cell>
          <cell r="B32">
            <v>10416434.054027673</v>
          </cell>
          <cell r="C32">
            <v>24180655.924037989</v>
          </cell>
          <cell r="D32">
            <v>22739765.392673813</v>
          </cell>
        </row>
        <row r="33">
          <cell r="A33">
            <v>36902</v>
          </cell>
          <cell r="B33">
            <v>9989621.0112026669</v>
          </cell>
          <cell r="C33">
            <v>18603363.478503969</v>
          </cell>
          <cell r="D33">
            <v>21219512.232783366</v>
          </cell>
        </row>
        <row r="34">
          <cell r="A34">
            <v>36903</v>
          </cell>
          <cell r="B34">
            <v>10441906.885880383</v>
          </cell>
          <cell r="C34">
            <v>18291455.959143601</v>
          </cell>
          <cell r="D34">
            <v>20607118.917349331</v>
          </cell>
        </row>
        <row r="35">
          <cell r="A35">
            <v>36904</v>
          </cell>
        </row>
        <row r="36">
          <cell r="A36">
            <v>36905</v>
          </cell>
        </row>
        <row r="37">
          <cell r="A37">
            <v>36906</v>
          </cell>
          <cell r="B37">
            <v>10467309.551937519</v>
          </cell>
          <cell r="C37">
            <v>17361102.966880962</v>
          </cell>
          <cell r="D37">
            <v>19295503.101033583</v>
          </cell>
        </row>
        <row r="38">
          <cell r="A38">
            <v>36907</v>
          </cell>
          <cell r="B38">
            <v>10459602.523519199</v>
          </cell>
          <cell r="C38">
            <v>17348535.284834489</v>
          </cell>
          <cell r="D38">
            <v>19286164.22500661</v>
          </cell>
        </row>
        <row r="39">
          <cell r="A39">
            <v>36908</v>
          </cell>
          <cell r="B39">
            <v>10637477.298199529</v>
          </cell>
          <cell r="C39">
            <v>17671122.336877067</v>
          </cell>
          <cell r="D39">
            <v>19629099.473271452</v>
          </cell>
        </row>
        <row r="40">
          <cell r="A40">
            <v>36909</v>
          </cell>
          <cell r="B40">
            <v>10995738.956751009</v>
          </cell>
          <cell r="C40">
            <v>18452327.966234837</v>
          </cell>
          <cell r="D40">
            <v>21260358.373966865</v>
          </cell>
        </row>
        <row r="41">
          <cell r="A41">
            <v>36910</v>
          </cell>
          <cell r="B41">
            <v>10663796.022479452</v>
          </cell>
          <cell r="C41">
            <v>18165949.618490428</v>
          </cell>
          <cell r="D41">
            <v>20896204.901932783</v>
          </cell>
        </row>
        <row r="42">
          <cell r="A42">
            <v>36913</v>
          </cell>
          <cell r="B42">
            <v>10714292.656678865</v>
          </cell>
          <cell r="C42">
            <v>19319291.211899094</v>
          </cell>
          <cell r="D42">
            <v>21023349.972710148</v>
          </cell>
        </row>
        <row r="43">
          <cell r="A43">
            <v>36914</v>
          </cell>
          <cell r="B43">
            <v>10561958.866244385</v>
          </cell>
          <cell r="C43">
            <v>19306938.996438593</v>
          </cell>
          <cell r="D43">
            <v>21014079.505759384</v>
          </cell>
        </row>
        <row r="44">
          <cell r="A44">
            <v>36915</v>
          </cell>
          <cell r="B44">
            <v>10099865.555071961</v>
          </cell>
          <cell r="C44">
            <v>19046945.142904386</v>
          </cell>
          <cell r="D44">
            <v>20880401.199090693</v>
          </cell>
        </row>
        <row r="45">
          <cell r="A45">
            <v>36916</v>
          </cell>
          <cell r="B45">
            <v>10559310.282285549</v>
          </cell>
          <cell r="C45">
            <v>19383366.718628563</v>
          </cell>
          <cell r="D45">
            <v>21549892.540011611</v>
          </cell>
        </row>
        <row r="46">
          <cell r="A46">
            <v>36917</v>
          </cell>
          <cell r="B46">
            <v>10557049.240513002</v>
          </cell>
          <cell r="C46">
            <v>18961643.911366045</v>
          </cell>
          <cell r="D46">
            <v>21038418.559920616</v>
          </cell>
        </row>
        <row r="47">
          <cell r="A47">
            <v>36920</v>
          </cell>
          <cell r="B47">
            <v>9911347.5685862955</v>
          </cell>
          <cell r="C47">
            <v>17836927.753669798</v>
          </cell>
          <cell r="D47">
            <v>20012992.941514593</v>
          </cell>
        </row>
        <row r="48">
          <cell r="A48">
            <v>36921</v>
          </cell>
          <cell r="B48">
            <v>11424817.660802411</v>
          </cell>
          <cell r="C48">
            <v>19772797.937928163</v>
          </cell>
          <cell r="D48">
            <v>20974996.123772163</v>
          </cell>
        </row>
        <row r="49">
          <cell r="A49">
            <v>36922</v>
          </cell>
          <cell r="B49">
            <v>10981112.823655032</v>
          </cell>
          <cell r="C49">
            <v>19345596.925232448</v>
          </cell>
          <cell r="D49">
            <v>19980170.571258109</v>
          </cell>
        </row>
        <row r="50">
          <cell r="A50">
            <v>36923</v>
          </cell>
          <cell r="B50">
            <v>10981112.823655032</v>
          </cell>
          <cell r="C50">
            <v>19345596.925232448</v>
          </cell>
          <cell r="D50">
            <v>19980170.571258109</v>
          </cell>
        </row>
        <row r="51">
          <cell r="A51">
            <v>36924</v>
          </cell>
          <cell r="B51">
            <v>10254710.710918175</v>
          </cell>
          <cell r="C51">
            <v>18924004.371012237</v>
          </cell>
          <cell r="D51">
            <v>19700170.718226947</v>
          </cell>
        </row>
        <row r="52">
          <cell r="A52">
            <v>36927</v>
          </cell>
          <cell r="B52">
            <v>10470651.309335416</v>
          </cell>
          <cell r="C52">
            <v>18771163.682242911</v>
          </cell>
          <cell r="D52">
            <v>19485248.660601154</v>
          </cell>
        </row>
        <row r="53">
          <cell r="A53">
            <v>36928</v>
          </cell>
          <cell r="B53">
            <v>11165058.471774496</v>
          </cell>
          <cell r="C53">
            <v>19581572.320155736</v>
          </cell>
          <cell r="D53">
            <v>19769051.341368053</v>
          </cell>
        </row>
        <row r="54">
          <cell r="A54">
            <v>36929</v>
          </cell>
          <cell r="B54">
            <v>10893141.758987892</v>
          </cell>
          <cell r="C54">
            <v>19159107.147364974</v>
          </cell>
          <cell r="D54">
            <v>19353499.905029859</v>
          </cell>
        </row>
        <row r="55">
          <cell r="A55">
            <v>36930</v>
          </cell>
          <cell r="B55">
            <v>9742835.0890560932</v>
          </cell>
          <cell r="C55">
            <v>18038175.91746429</v>
          </cell>
          <cell r="D55">
            <v>18497728.086987115</v>
          </cell>
        </row>
        <row r="56">
          <cell r="A56">
            <v>36931</v>
          </cell>
          <cell r="B56">
            <v>9999892.5434658099</v>
          </cell>
          <cell r="C56">
            <v>19104770.786341295</v>
          </cell>
          <cell r="D56">
            <v>18648464.371180728</v>
          </cell>
        </row>
        <row r="57">
          <cell r="A57">
            <v>36934</v>
          </cell>
          <cell r="B57">
            <v>10010573.676399721</v>
          </cell>
          <cell r="C57">
            <v>19274878.762049217</v>
          </cell>
          <cell r="D57">
            <v>18971885.78889735</v>
          </cell>
        </row>
        <row r="58">
          <cell r="A58">
            <v>36935</v>
          </cell>
          <cell r="B58">
            <v>10147939.495791942</v>
          </cell>
          <cell r="C58">
            <v>19085960.588534288</v>
          </cell>
          <cell r="D58">
            <v>18869184.945235789</v>
          </cell>
        </row>
        <row r="59">
          <cell r="A59">
            <v>36936</v>
          </cell>
          <cell r="B59">
            <v>9446368.13010085</v>
          </cell>
          <cell r="C59">
            <v>18703704.628075536</v>
          </cell>
          <cell r="D59">
            <v>18670250.802944146</v>
          </cell>
        </row>
        <row r="60">
          <cell r="A60">
            <v>36937</v>
          </cell>
          <cell r="B60">
            <v>10058122.150522577</v>
          </cell>
          <cell r="C60">
            <v>19630264.885451537</v>
          </cell>
          <cell r="D60">
            <v>19416368.924870513</v>
          </cell>
        </row>
        <row r="61">
          <cell r="A61">
            <v>36938</v>
          </cell>
          <cell r="B61">
            <v>9872561.7960242666</v>
          </cell>
          <cell r="C61">
            <v>19276722.154891029</v>
          </cell>
          <cell r="D61">
            <v>19068561.657035876</v>
          </cell>
        </row>
        <row r="62">
          <cell r="A62">
            <v>36941</v>
          </cell>
        </row>
        <row r="63">
          <cell r="A63">
            <v>36942</v>
          </cell>
          <cell r="B63">
            <v>9793132.7210171744</v>
          </cell>
          <cell r="C63">
            <v>19086163.973505553</v>
          </cell>
          <cell r="D63">
            <v>18789108.728107583</v>
          </cell>
        </row>
        <row r="64">
          <cell r="A64">
            <v>36943</v>
          </cell>
          <cell r="B64">
            <v>10271807.743603654</v>
          </cell>
          <cell r="C64">
            <v>19621688.111857817</v>
          </cell>
          <cell r="D64">
            <v>19239230.454358514</v>
          </cell>
        </row>
        <row r="65">
          <cell r="A65">
            <v>36944</v>
          </cell>
          <cell r="B65">
            <v>10433784.87566499</v>
          </cell>
          <cell r="C65">
            <v>19880287.774347819</v>
          </cell>
          <cell r="D65">
            <v>19462778.361221015</v>
          </cell>
        </row>
        <row r="66">
          <cell r="A66">
            <v>36945</v>
          </cell>
          <cell r="B66">
            <v>10454568.375055242</v>
          </cell>
          <cell r="C66">
            <v>19791677.201867122</v>
          </cell>
          <cell r="D66">
            <v>19356773.080570348</v>
          </cell>
        </row>
        <row r="67">
          <cell r="A67">
            <v>36948</v>
          </cell>
          <cell r="B67">
            <v>10356483.147666864</v>
          </cell>
          <cell r="C67">
            <v>19640596.869749412</v>
          </cell>
          <cell r="D67">
            <v>19228094.048483528</v>
          </cell>
        </row>
        <row r="68">
          <cell r="A68">
            <v>36949</v>
          </cell>
          <cell r="B68">
            <v>10433556.046335138</v>
          </cell>
          <cell r="C68">
            <v>19839981.226307217</v>
          </cell>
          <cell r="D68">
            <v>19132607.179810628</v>
          </cell>
        </row>
        <row r="69">
          <cell r="A69">
            <v>36950</v>
          </cell>
          <cell r="B69">
            <v>10082388.778191421</v>
          </cell>
          <cell r="C69">
            <v>19306077.878911588</v>
          </cell>
          <cell r="D69">
            <v>18589377.915873911</v>
          </cell>
        </row>
        <row r="70">
          <cell r="A70">
            <v>36951</v>
          </cell>
        </row>
        <row r="71">
          <cell r="A71">
            <v>36952</v>
          </cell>
          <cell r="B71">
            <v>10652449.154016944</v>
          </cell>
          <cell r="C71">
            <v>18725589.62416992</v>
          </cell>
          <cell r="D71">
            <v>18516405.526619729</v>
          </cell>
        </row>
        <row r="72">
          <cell r="A72">
            <v>36955</v>
          </cell>
          <cell r="B72">
            <v>10069050.511222979</v>
          </cell>
          <cell r="C72">
            <v>18003748.614362221</v>
          </cell>
          <cell r="D72">
            <v>18171600.908202074</v>
          </cell>
        </row>
        <row r="73">
          <cell r="A73">
            <v>36956</v>
          </cell>
          <cell r="B73">
            <v>10081841.939620223</v>
          </cell>
          <cell r="C73">
            <v>17551060.090047192</v>
          </cell>
          <cell r="D73">
            <v>17911132.853111934</v>
          </cell>
        </row>
        <row r="74">
          <cell r="A74">
            <v>36957</v>
          </cell>
          <cell r="B74">
            <v>10183100.701210164</v>
          </cell>
          <cell r="C74">
            <v>17554799.796206579</v>
          </cell>
          <cell r="D74">
            <v>17805139.374740198</v>
          </cell>
        </row>
        <row r="75">
          <cell r="A75">
            <v>36958</v>
          </cell>
          <cell r="B75">
            <v>9810289.4658397548</v>
          </cell>
          <cell r="C75">
            <v>17305493.909898549</v>
          </cell>
          <cell r="D75">
            <v>17483071.444814295</v>
          </cell>
        </row>
        <row r="76">
          <cell r="A76">
            <v>36959</v>
          </cell>
          <cell r="B76">
            <v>10230180.612449808</v>
          </cell>
          <cell r="C76">
            <v>17691068.870608423</v>
          </cell>
          <cell r="D76">
            <v>17473693.763518091</v>
          </cell>
        </row>
        <row r="77">
          <cell r="A77">
            <v>36962</v>
          </cell>
          <cell r="B77">
            <v>11070784.130018916</v>
          </cell>
          <cell r="C77">
            <v>19129628.165865239</v>
          </cell>
          <cell r="D77">
            <v>18547338.863773461</v>
          </cell>
        </row>
        <row r="78">
          <cell r="A78">
            <v>36963</v>
          </cell>
          <cell r="B78">
            <v>10927335.964952279</v>
          </cell>
          <cell r="C78">
            <v>18922979.565290865</v>
          </cell>
          <cell r="D78">
            <v>18412035.482537657</v>
          </cell>
        </row>
        <row r="79">
          <cell r="A79">
            <v>36964</v>
          </cell>
          <cell r="B79">
            <v>11435368.971299127</v>
          </cell>
          <cell r="C79">
            <v>18967007.504656114</v>
          </cell>
          <cell r="D79">
            <v>18379684.122528777</v>
          </cell>
        </row>
        <row r="80">
          <cell r="A80">
            <v>36965</v>
          </cell>
          <cell r="B80">
            <v>11470400.930385115</v>
          </cell>
          <cell r="C80">
            <v>19394473.400893446</v>
          </cell>
          <cell r="D80">
            <v>18939860.467065945</v>
          </cell>
        </row>
        <row r="81">
          <cell r="A81">
            <v>36966</v>
          </cell>
          <cell r="B81">
            <v>10965246.782046426</v>
          </cell>
          <cell r="C81">
            <v>19163704.190897293</v>
          </cell>
          <cell r="D81">
            <v>18996498.841330227</v>
          </cell>
        </row>
        <row r="82">
          <cell r="A82">
            <v>36969</v>
          </cell>
          <cell r="B82">
            <v>9436813.7360558845</v>
          </cell>
          <cell r="C82">
            <v>16405246.311772866</v>
          </cell>
          <cell r="D82">
            <v>16647994.740785195</v>
          </cell>
        </row>
        <row r="83">
          <cell r="A83">
            <v>36970</v>
          </cell>
          <cell r="B83">
            <v>9407936.5291859098</v>
          </cell>
          <cell r="C83">
            <v>16296045.978534073</v>
          </cell>
          <cell r="D83">
            <v>16701948.587913297</v>
          </cell>
        </row>
        <row r="84">
          <cell r="A84">
            <v>36971</v>
          </cell>
          <cell r="B84">
            <v>9400070.5888954271</v>
          </cell>
          <cell r="C84">
            <v>16344148.410459293</v>
          </cell>
          <cell r="D84">
            <v>16580098.82632274</v>
          </cell>
        </row>
        <row r="85">
          <cell r="A85">
            <v>36972</v>
          </cell>
          <cell r="B85">
            <v>9383657.827892907</v>
          </cell>
          <cell r="C85">
            <v>16407216.175751144</v>
          </cell>
          <cell r="D85">
            <v>17106166.294376541</v>
          </cell>
        </row>
        <row r="86">
          <cell r="A86">
            <v>36973</v>
          </cell>
          <cell r="B86">
            <v>8617235.456374066</v>
          </cell>
          <cell r="C86">
            <v>16354943.163469506</v>
          </cell>
          <cell r="D86">
            <v>17302791.958467573</v>
          </cell>
        </row>
        <row r="87">
          <cell r="A87">
            <v>36976</v>
          </cell>
          <cell r="B87">
            <v>8743313.6896918174</v>
          </cell>
          <cell r="C87">
            <v>16284231.110368762</v>
          </cell>
          <cell r="D87">
            <v>17389985.711957362</v>
          </cell>
        </row>
        <row r="88">
          <cell r="A88">
            <v>36977</v>
          </cell>
          <cell r="B88">
            <v>8641854.6527331229</v>
          </cell>
          <cell r="C88">
            <v>16011188.215861123</v>
          </cell>
          <cell r="D88">
            <v>17100921.574446358</v>
          </cell>
        </row>
        <row r="89">
          <cell r="A89">
            <v>36978</v>
          </cell>
          <cell r="B89">
            <v>8315788.3848471968</v>
          </cell>
          <cell r="C89">
            <v>15204485.119872931</v>
          </cell>
          <cell r="D89">
            <v>16774336.049800994</v>
          </cell>
        </row>
        <row r="90">
          <cell r="A90">
            <v>36979</v>
          </cell>
          <cell r="B90">
            <v>8547225.5039873384</v>
          </cell>
          <cell r="C90">
            <v>15714815.562329169</v>
          </cell>
          <cell r="D90">
            <v>16951530.489253912</v>
          </cell>
        </row>
        <row r="91">
          <cell r="A91">
            <v>36980</v>
          </cell>
          <cell r="B91">
            <v>5791338.6635964457</v>
          </cell>
          <cell r="C91">
            <v>16235567.118480286</v>
          </cell>
          <cell r="D91">
            <v>17265538.696414676</v>
          </cell>
        </row>
        <row r="92">
          <cell r="A92">
            <v>36983</v>
          </cell>
          <cell r="B92">
            <v>5854847.3177724397</v>
          </cell>
          <cell r="C92">
            <v>15935016.765743544</v>
          </cell>
          <cell r="D92">
            <v>15861842.435142286</v>
          </cell>
        </row>
        <row r="93">
          <cell r="A93">
            <v>36984</v>
          </cell>
        </row>
        <row r="94">
          <cell r="A94">
            <v>36985</v>
          </cell>
        </row>
        <row r="95">
          <cell r="A95">
            <v>36986</v>
          </cell>
        </row>
        <row r="96">
          <cell r="A96">
            <v>36987</v>
          </cell>
        </row>
        <row r="97">
          <cell r="A97">
            <v>36990</v>
          </cell>
        </row>
        <row r="98">
          <cell r="A98">
            <v>36991</v>
          </cell>
        </row>
        <row r="99">
          <cell r="A99">
            <v>36992</v>
          </cell>
        </row>
        <row r="100">
          <cell r="A100">
            <v>36993</v>
          </cell>
        </row>
        <row r="101">
          <cell r="A101">
            <v>36994</v>
          </cell>
        </row>
        <row r="102">
          <cell r="A102">
            <v>36997</v>
          </cell>
        </row>
        <row r="103">
          <cell r="A103">
            <v>36998</v>
          </cell>
        </row>
        <row r="104">
          <cell r="A104">
            <v>36999</v>
          </cell>
        </row>
        <row r="105">
          <cell r="A105">
            <v>37000</v>
          </cell>
        </row>
        <row r="106">
          <cell r="A106">
            <v>37001</v>
          </cell>
        </row>
        <row r="107">
          <cell r="A107">
            <v>37004</v>
          </cell>
        </row>
        <row r="108">
          <cell r="A108">
            <v>37005</v>
          </cell>
        </row>
        <row r="109">
          <cell r="A109">
            <v>37006</v>
          </cell>
        </row>
        <row r="110">
          <cell r="A110">
            <v>37007</v>
          </cell>
        </row>
        <row r="111">
          <cell r="A111">
            <v>37008</v>
          </cell>
        </row>
        <row r="112">
          <cell r="A112">
            <v>37011</v>
          </cell>
        </row>
        <row r="113">
          <cell r="A113">
            <v>37012</v>
          </cell>
        </row>
        <row r="114">
          <cell r="A114">
            <v>37013</v>
          </cell>
        </row>
        <row r="115">
          <cell r="A115">
            <v>37014</v>
          </cell>
        </row>
        <row r="116">
          <cell r="A116">
            <v>37015</v>
          </cell>
        </row>
        <row r="117">
          <cell r="A117">
            <v>37018</v>
          </cell>
        </row>
        <row r="118">
          <cell r="A118">
            <v>37019</v>
          </cell>
        </row>
        <row r="119">
          <cell r="A119">
            <v>37020</v>
          </cell>
        </row>
        <row r="120">
          <cell r="A120">
            <v>37021</v>
          </cell>
        </row>
        <row r="121">
          <cell r="A121">
            <v>37022</v>
          </cell>
        </row>
        <row r="122">
          <cell r="A122">
            <v>37025</v>
          </cell>
        </row>
        <row r="123">
          <cell r="A123">
            <v>37026</v>
          </cell>
        </row>
        <row r="124">
          <cell r="A124">
            <v>37027</v>
          </cell>
        </row>
        <row r="125">
          <cell r="A125">
            <v>37028</v>
          </cell>
        </row>
        <row r="126">
          <cell r="A126">
            <v>37029</v>
          </cell>
        </row>
        <row r="127">
          <cell r="A127">
            <v>37032</v>
          </cell>
        </row>
        <row r="128">
          <cell r="A128">
            <v>37033</v>
          </cell>
        </row>
        <row r="129">
          <cell r="A129">
            <v>37034</v>
          </cell>
        </row>
        <row r="130">
          <cell r="A130">
            <v>37035</v>
          </cell>
        </row>
        <row r="131">
          <cell r="A131">
            <v>37036</v>
          </cell>
        </row>
        <row r="132">
          <cell r="A132">
            <v>37039</v>
          </cell>
        </row>
        <row r="133">
          <cell r="A133">
            <v>37040</v>
          </cell>
        </row>
        <row r="134">
          <cell r="A134">
            <v>37041</v>
          </cell>
        </row>
        <row r="135">
          <cell r="A135">
            <v>37042</v>
          </cell>
        </row>
        <row r="136">
          <cell r="A136">
            <v>37043</v>
          </cell>
        </row>
        <row r="137">
          <cell r="A137">
            <v>37046</v>
          </cell>
        </row>
        <row r="138">
          <cell r="A138">
            <v>37047</v>
          </cell>
        </row>
        <row r="139">
          <cell r="A139">
            <v>37048</v>
          </cell>
        </row>
        <row r="140">
          <cell r="A140">
            <v>37049</v>
          </cell>
        </row>
        <row r="141">
          <cell r="A141">
            <v>37050</v>
          </cell>
        </row>
        <row r="142">
          <cell r="A142">
            <v>37053</v>
          </cell>
        </row>
        <row r="143">
          <cell r="A143">
            <v>37054</v>
          </cell>
        </row>
        <row r="144">
          <cell r="A144">
            <v>37055</v>
          </cell>
        </row>
        <row r="145">
          <cell r="A145">
            <v>37056</v>
          </cell>
        </row>
        <row r="146">
          <cell r="A146">
            <v>37057</v>
          </cell>
        </row>
        <row r="147">
          <cell r="A147">
            <v>37060</v>
          </cell>
        </row>
        <row r="148">
          <cell r="A148">
            <v>37061</v>
          </cell>
        </row>
        <row r="149">
          <cell r="A149">
            <v>37062</v>
          </cell>
        </row>
        <row r="150">
          <cell r="A150">
            <v>37063</v>
          </cell>
        </row>
        <row r="151">
          <cell r="A151">
            <v>37064</v>
          </cell>
        </row>
        <row r="152">
          <cell r="A152">
            <v>37067</v>
          </cell>
        </row>
        <row r="153">
          <cell r="A153">
            <v>37068</v>
          </cell>
        </row>
        <row r="154">
          <cell r="A154">
            <v>37069</v>
          </cell>
        </row>
        <row r="155">
          <cell r="A155">
            <v>37070</v>
          </cell>
        </row>
        <row r="156">
          <cell r="A156">
            <v>37071</v>
          </cell>
        </row>
        <row r="157">
          <cell r="A157">
            <v>37074</v>
          </cell>
        </row>
        <row r="158">
          <cell r="A158">
            <v>37075</v>
          </cell>
        </row>
        <row r="159">
          <cell r="A159">
            <v>37076</v>
          </cell>
        </row>
        <row r="160">
          <cell r="A160">
            <v>37077</v>
          </cell>
        </row>
        <row r="161">
          <cell r="A161">
            <v>37078</v>
          </cell>
        </row>
        <row r="162">
          <cell r="A162">
            <v>37081</v>
          </cell>
        </row>
        <row r="163">
          <cell r="A163">
            <v>37082</v>
          </cell>
        </row>
        <row r="164">
          <cell r="A164">
            <v>37083</v>
          </cell>
        </row>
        <row r="165">
          <cell r="A165">
            <v>37084</v>
          </cell>
        </row>
        <row r="166">
          <cell r="A166">
            <v>37085</v>
          </cell>
        </row>
        <row r="167">
          <cell r="A167">
            <v>37088</v>
          </cell>
        </row>
        <row r="168">
          <cell r="A168">
            <v>37089</v>
          </cell>
        </row>
        <row r="169">
          <cell r="A169">
            <v>37090</v>
          </cell>
        </row>
        <row r="170">
          <cell r="A170">
            <v>37091</v>
          </cell>
        </row>
        <row r="171">
          <cell r="A171">
            <v>37092</v>
          </cell>
        </row>
        <row r="172">
          <cell r="A172">
            <v>37095</v>
          </cell>
        </row>
        <row r="173">
          <cell r="A173">
            <v>37096</v>
          </cell>
        </row>
        <row r="174">
          <cell r="A174">
            <v>37097</v>
          </cell>
        </row>
        <row r="175">
          <cell r="A175">
            <v>37098</v>
          </cell>
        </row>
        <row r="176">
          <cell r="A176">
            <v>37099</v>
          </cell>
        </row>
        <row r="177">
          <cell r="A177">
            <v>37102</v>
          </cell>
        </row>
        <row r="178">
          <cell r="A178">
            <v>37103</v>
          </cell>
        </row>
        <row r="179">
          <cell r="A179">
            <v>37104</v>
          </cell>
        </row>
        <row r="180">
          <cell r="A180">
            <v>37105</v>
          </cell>
        </row>
        <row r="181">
          <cell r="A181">
            <v>37106</v>
          </cell>
        </row>
        <row r="182">
          <cell r="A182">
            <v>37109</v>
          </cell>
        </row>
        <row r="183">
          <cell r="A183">
            <v>37110</v>
          </cell>
        </row>
        <row r="184">
          <cell r="A184">
            <v>37111</v>
          </cell>
        </row>
        <row r="185">
          <cell r="A185">
            <v>37112</v>
          </cell>
        </row>
        <row r="186">
          <cell r="A186">
            <v>37113</v>
          </cell>
        </row>
        <row r="187">
          <cell r="A187">
            <v>37116</v>
          </cell>
        </row>
        <row r="188">
          <cell r="A188">
            <v>37117</v>
          </cell>
        </row>
        <row r="189">
          <cell r="A189">
            <v>37118</v>
          </cell>
        </row>
        <row r="190">
          <cell r="A190">
            <v>37119</v>
          </cell>
        </row>
        <row r="191">
          <cell r="A191">
            <v>37120</v>
          </cell>
        </row>
        <row r="192">
          <cell r="A192">
            <v>37123</v>
          </cell>
        </row>
        <row r="193">
          <cell r="A193">
            <v>37124</v>
          </cell>
        </row>
        <row r="194">
          <cell r="A194">
            <v>37125</v>
          </cell>
        </row>
        <row r="195">
          <cell r="A195">
            <v>37126</v>
          </cell>
        </row>
        <row r="196">
          <cell r="A196">
            <v>37127</v>
          </cell>
        </row>
        <row r="197">
          <cell r="A197">
            <v>37130</v>
          </cell>
        </row>
        <row r="198">
          <cell r="A198">
            <v>37131</v>
          </cell>
        </row>
        <row r="199">
          <cell r="A199">
            <v>37132</v>
          </cell>
        </row>
        <row r="200">
          <cell r="A200">
            <v>37133</v>
          </cell>
        </row>
        <row r="201">
          <cell r="A201">
            <v>37134</v>
          </cell>
        </row>
        <row r="202">
          <cell r="A202">
            <v>37137</v>
          </cell>
        </row>
        <row r="203">
          <cell r="A203">
            <v>37138</v>
          </cell>
        </row>
        <row r="204">
          <cell r="A204">
            <v>37139</v>
          </cell>
        </row>
        <row r="205">
          <cell r="A205">
            <v>37140</v>
          </cell>
        </row>
        <row r="206">
          <cell r="A206">
            <v>37141</v>
          </cell>
        </row>
        <row r="207">
          <cell r="A207">
            <v>37144</v>
          </cell>
        </row>
        <row r="208">
          <cell r="A208">
            <v>37145</v>
          </cell>
        </row>
        <row r="209">
          <cell r="A209">
            <v>37146</v>
          </cell>
        </row>
        <row r="210">
          <cell r="A210">
            <v>37147</v>
          </cell>
        </row>
        <row r="211">
          <cell r="A211">
            <v>37148</v>
          </cell>
        </row>
        <row r="212">
          <cell r="A212">
            <v>37151</v>
          </cell>
        </row>
        <row r="213">
          <cell r="A213">
            <v>37152</v>
          </cell>
        </row>
        <row r="214">
          <cell r="A214">
            <v>37153</v>
          </cell>
        </row>
        <row r="215">
          <cell r="A215">
            <v>37154</v>
          </cell>
        </row>
        <row r="216">
          <cell r="A216">
            <v>37155</v>
          </cell>
        </row>
        <row r="217">
          <cell r="A217">
            <v>37158</v>
          </cell>
        </row>
        <row r="218">
          <cell r="A218">
            <v>37159</v>
          </cell>
        </row>
        <row r="219">
          <cell r="A219">
            <v>37160</v>
          </cell>
        </row>
        <row r="220">
          <cell r="A220">
            <v>37161</v>
          </cell>
        </row>
        <row r="221">
          <cell r="A221">
            <v>37162</v>
          </cell>
        </row>
        <row r="222">
          <cell r="A222">
            <v>37165</v>
          </cell>
        </row>
        <row r="223">
          <cell r="A223">
            <v>37166</v>
          </cell>
        </row>
        <row r="224">
          <cell r="A224">
            <v>37167</v>
          </cell>
        </row>
        <row r="225">
          <cell r="A225">
            <v>37168</v>
          </cell>
        </row>
        <row r="226">
          <cell r="A226">
            <v>37169</v>
          </cell>
        </row>
        <row r="227">
          <cell r="A227">
            <v>37172</v>
          </cell>
        </row>
        <row r="228">
          <cell r="A228">
            <v>37173</v>
          </cell>
        </row>
        <row r="229">
          <cell r="A229">
            <v>37174</v>
          </cell>
        </row>
        <row r="230">
          <cell r="A230">
            <v>37175</v>
          </cell>
        </row>
        <row r="231">
          <cell r="A231">
            <v>37176</v>
          </cell>
        </row>
        <row r="232">
          <cell r="A232">
            <v>37179</v>
          </cell>
        </row>
        <row r="233">
          <cell r="A233">
            <v>37180</v>
          </cell>
        </row>
        <row r="234">
          <cell r="A234">
            <v>37181</v>
          </cell>
        </row>
        <row r="235">
          <cell r="A235">
            <v>37182</v>
          </cell>
        </row>
        <row r="236">
          <cell r="A236">
            <v>37183</v>
          </cell>
        </row>
        <row r="237">
          <cell r="A237">
            <v>37186</v>
          </cell>
        </row>
        <row r="238">
          <cell r="A238">
            <v>37187</v>
          </cell>
        </row>
        <row r="239">
          <cell r="A239">
            <v>37188</v>
          </cell>
        </row>
        <row r="240">
          <cell r="A240">
            <v>37189</v>
          </cell>
        </row>
        <row r="241">
          <cell r="A241">
            <v>37190</v>
          </cell>
        </row>
        <row r="242">
          <cell r="A242">
            <v>37193</v>
          </cell>
        </row>
        <row r="243">
          <cell r="A243">
            <v>37194</v>
          </cell>
        </row>
        <row r="244">
          <cell r="A244">
            <v>37195</v>
          </cell>
        </row>
        <row r="245">
          <cell r="A245">
            <v>37196</v>
          </cell>
        </row>
        <row r="246">
          <cell r="A246">
            <v>37197</v>
          </cell>
        </row>
        <row r="247">
          <cell r="A247">
            <v>37200</v>
          </cell>
        </row>
        <row r="248">
          <cell r="A248">
            <v>37201</v>
          </cell>
        </row>
        <row r="249">
          <cell r="A249">
            <v>37202</v>
          </cell>
        </row>
        <row r="250">
          <cell r="A250">
            <v>37203</v>
          </cell>
        </row>
        <row r="251">
          <cell r="A251">
            <v>37204</v>
          </cell>
        </row>
        <row r="252">
          <cell r="A252">
            <v>37207</v>
          </cell>
        </row>
        <row r="253">
          <cell r="A253">
            <v>37208</v>
          </cell>
        </row>
        <row r="254">
          <cell r="A254">
            <v>37209</v>
          </cell>
        </row>
        <row r="255">
          <cell r="A255">
            <v>37210</v>
          </cell>
        </row>
        <row r="256">
          <cell r="A256">
            <v>37211</v>
          </cell>
        </row>
        <row r="257">
          <cell r="A257">
            <v>37214</v>
          </cell>
        </row>
        <row r="258">
          <cell r="A258">
            <v>37215</v>
          </cell>
        </row>
        <row r="259">
          <cell r="A259">
            <v>37216</v>
          </cell>
        </row>
        <row r="260">
          <cell r="A260">
            <v>37217</v>
          </cell>
        </row>
        <row r="261">
          <cell r="A261">
            <v>37218</v>
          </cell>
        </row>
        <row r="262">
          <cell r="A262">
            <v>37221</v>
          </cell>
        </row>
        <row r="263">
          <cell r="A263">
            <v>37222</v>
          </cell>
        </row>
        <row r="264">
          <cell r="A264">
            <v>37223</v>
          </cell>
        </row>
        <row r="265">
          <cell r="A265">
            <v>37224</v>
          </cell>
        </row>
        <row r="266">
          <cell r="A266">
            <v>37225</v>
          </cell>
        </row>
        <row r="267">
          <cell r="A267">
            <v>37228</v>
          </cell>
        </row>
        <row r="268">
          <cell r="A268">
            <v>37229</v>
          </cell>
        </row>
        <row r="269">
          <cell r="A269">
            <v>37230</v>
          </cell>
        </row>
        <row r="270">
          <cell r="A270">
            <v>37231</v>
          </cell>
        </row>
        <row r="271">
          <cell r="A271">
            <v>37232</v>
          </cell>
        </row>
        <row r="272">
          <cell r="A272">
            <v>37235</v>
          </cell>
        </row>
        <row r="273">
          <cell r="A273">
            <v>37236</v>
          </cell>
        </row>
        <row r="274">
          <cell r="A274">
            <v>37237</v>
          </cell>
        </row>
        <row r="275">
          <cell r="A275">
            <v>37238</v>
          </cell>
        </row>
        <row r="276">
          <cell r="A276">
            <v>37239</v>
          </cell>
        </row>
        <row r="277">
          <cell r="A277">
            <v>37242</v>
          </cell>
        </row>
        <row r="278">
          <cell r="A278">
            <v>37243</v>
          </cell>
        </row>
        <row r="279">
          <cell r="A279">
            <v>37244</v>
          </cell>
        </row>
        <row r="280">
          <cell r="A280">
            <v>37245</v>
          </cell>
        </row>
        <row r="281">
          <cell r="A281">
            <v>37246</v>
          </cell>
        </row>
        <row r="282">
          <cell r="A282">
            <v>37249</v>
          </cell>
        </row>
        <row r="283">
          <cell r="A283">
            <v>37250</v>
          </cell>
        </row>
        <row r="284">
          <cell r="A284">
            <v>37251</v>
          </cell>
        </row>
        <row r="285">
          <cell r="A285">
            <v>37252</v>
          </cell>
        </row>
        <row r="286">
          <cell r="A286">
            <v>37253</v>
          </cell>
        </row>
        <row r="287">
          <cell r="A287">
            <v>37256</v>
          </cell>
        </row>
        <row r="288">
          <cell r="A288">
            <v>37257</v>
          </cell>
        </row>
        <row r="289">
          <cell r="A289">
            <v>37258</v>
          </cell>
        </row>
        <row r="290">
          <cell r="A290">
            <v>37259</v>
          </cell>
        </row>
        <row r="291">
          <cell r="A291">
            <v>37260</v>
          </cell>
        </row>
        <row r="292">
          <cell r="A292">
            <v>37263</v>
          </cell>
        </row>
        <row r="293">
          <cell r="A293">
            <v>37264</v>
          </cell>
        </row>
        <row r="294">
          <cell r="A294">
            <v>37265</v>
          </cell>
        </row>
        <row r="295">
          <cell r="A295">
            <v>37266</v>
          </cell>
        </row>
        <row r="296">
          <cell r="A296">
            <v>37267</v>
          </cell>
        </row>
        <row r="297">
          <cell r="A297">
            <v>37270</v>
          </cell>
        </row>
        <row r="298">
          <cell r="A298">
            <v>37271</v>
          </cell>
        </row>
        <row r="299">
          <cell r="A299">
            <v>37272</v>
          </cell>
        </row>
        <row r="300">
          <cell r="A300">
            <v>37273</v>
          </cell>
        </row>
        <row r="301">
          <cell r="A301">
            <v>37274</v>
          </cell>
        </row>
        <row r="302">
          <cell r="A302">
            <v>37277</v>
          </cell>
        </row>
        <row r="303">
          <cell r="A303">
            <v>37278</v>
          </cell>
        </row>
        <row r="304">
          <cell r="A304">
            <v>37279</v>
          </cell>
        </row>
        <row r="305">
          <cell r="A305">
            <v>37280</v>
          </cell>
        </row>
        <row r="306">
          <cell r="A306">
            <v>37281</v>
          </cell>
        </row>
        <row r="307">
          <cell r="A307">
            <v>37284</v>
          </cell>
        </row>
        <row r="308">
          <cell r="A308">
            <v>37285</v>
          </cell>
        </row>
        <row r="309">
          <cell r="A309">
            <v>37286</v>
          </cell>
        </row>
        <row r="310">
          <cell r="A310">
            <v>37287</v>
          </cell>
        </row>
        <row r="311">
          <cell r="A311">
            <v>37288</v>
          </cell>
        </row>
        <row r="312">
          <cell r="A312">
            <v>37291</v>
          </cell>
        </row>
        <row r="313">
          <cell r="A313">
            <v>37292</v>
          </cell>
        </row>
        <row r="314">
          <cell r="A314">
            <v>37293</v>
          </cell>
        </row>
        <row r="315">
          <cell r="A315">
            <v>37294</v>
          </cell>
        </row>
        <row r="316">
          <cell r="A316">
            <v>37295</v>
          </cell>
        </row>
        <row r="317">
          <cell r="A317">
            <v>37298</v>
          </cell>
        </row>
        <row r="318">
          <cell r="A318">
            <v>37299</v>
          </cell>
        </row>
        <row r="319">
          <cell r="A319">
            <v>37300</v>
          </cell>
        </row>
        <row r="320">
          <cell r="A320">
            <v>37301</v>
          </cell>
        </row>
        <row r="321">
          <cell r="A321">
            <v>37302</v>
          </cell>
        </row>
        <row r="322">
          <cell r="A322">
            <v>37305</v>
          </cell>
        </row>
        <row r="323">
          <cell r="A323">
            <v>37306</v>
          </cell>
        </row>
        <row r="324">
          <cell r="A324">
            <v>37307</v>
          </cell>
        </row>
        <row r="325">
          <cell r="A325">
            <v>37308</v>
          </cell>
        </row>
        <row r="326">
          <cell r="A326">
            <v>37309</v>
          </cell>
        </row>
        <row r="327">
          <cell r="A327">
            <v>37312</v>
          </cell>
        </row>
        <row r="328">
          <cell r="A328">
            <v>37313</v>
          </cell>
        </row>
        <row r="329">
          <cell r="A329">
            <v>37314</v>
          </cell>
        </row>
        <row r="330">
          <cell r="A330">
            <v>37315</v>
          </cell>
        </row>
        <row r="331">
          <cell r="A331">
            <v>37316</v>
          </cell>
        </row>
        <row r="332">
          <cell r="A332">
            <v>37319</v>
          </cell>
        </row>
        <row r="333">
          <cell r="A333">
            <v>37320</v>
          </cell>
        </row>
        <row r="334">
          <cell r="A334">
            <v>37321</v>
          </cell>
        </row>
        <row r="335">
          <cell r="A335">
            <v>37322</v>
          </cell>
        </row>
        <row r="336">
          <cell r="A336">
            <v>37323</v>
          </cell>
        </row>
        <row r="337">
          <cell r="A337">
            <v>37326</v>
          </cell>
        </row>
        <row r="338">
          <cell r="A338">
            <v>37327</v>
          </cell>
        </row>
        <row r="339">
          <cell r="A339">
            <v>37328</v>
          </cell>
        </row>
        <row r="340">
          <cell r="A340">
            <v>37329</v>
          </cell>
        </row>
        <row r="341">
          <cell r="A341">
            <v>37330</v>
          </cell>
        </row>
        <row r="342">
          <cell r="A342">
            <v>37333</v>
          </cell>
        </row>
        <row r="343">
          <cell r="A343">
            <v>37334</v>
          </cell>
        </row>
        <row r="344">
          <cell r="A344">
            <v>37335</v>
          </cell>
        </row>
        <row r="345">
          <cell r="A345">
            <v>37336</v>
          </cell>
        </row>
        <row r="346">
          <cell r="A346">
            <v>37337</v>
          </cell>
        </row>
        <row r="347">
          <cell r="A347">
            <v>37340</v>
          </cell>
        </row>
        <row r="348">
          <cell r="A348">
            <v>37341</v>
          </cell>
        </row>
        <row r="349">
          <cell r="A349">
            <v>37342</v>
          </cell>
        </row>
        <row r="350">
          <cell r="A350">
            <v>37343</v>
          </cell>
        </row>
        <row r="351">
          <cell r="A351">
            <v>37344</v>
          </cell>
        </row>
        <row r="352">
          <cell r="A352">
            <v>37347</v>
          </cell>
        </row>
        <row r="353">
          <cell r="A353">
            <v>37348</v>
          </cell>
        </row>
        <row r="354">
          <cell r="A354">
            <v>37349</v>
          </cell>
        </row>
        <row r="355">
          <cell r="A355">
            <v>37350</v>
          </cell>
        </row>
        <row r="356">
          <cell r="A356">
            <v>37351</v>
          </cell>
        </row>
        <row r="357">
          <cell r="A357">
            <v>37354</v>
          </cell>
        </row>
        <row r="358">
          <cell r="A358">
            <v>37355</v>
          </cell>
        </row>
        <row r="359">
          <cell r="A359">
            <v>37356</v>
          </cell>
        </row>
        <row r="360">
          <cell r="A360">
            <v>37357</v>
          </cell>
        </row>
        <row r="361">
          <cell r="A361">
            <v>37358</v>
          </cell>
        </row>
        <row r="362">
          <cell r="A362">
            <v>37361</v>
          </cell>
        </row>
        <row r="363">
          <cell r="A363">
            <v>37362</v>
          </cell>
        </row>
        <row r="364">
          <cell r="A364">
            <v>37363</v>
          </cell>
        </row>
        <row r="365">
          <cell r="A365">
            <v>37364</v>
          </cell>
        </row>
        <row r="366">
          <cell r="A366">
            <v>37365</v>
          </cell>
        </row>
        <row r="367">
          <cell r="A367">
            <v>37368</v>
          </cell>
        </row>
        <row r="368">
          <cell r="A368">
            <v>37369</v>
          </cell>
        </row>
        <row r="369">
          <cell r="A369">
            <v>37370</v>
          </cell>
        </row>
        <row r="370">
          <cell r="A370">
            <v>37371</v>
          </cell>
        </row>
        <row r="371">
          <cell r="A371">
            <v>37372</v>
          </cell>
        </row>
        <row r="372">
          <cell r="A372">
            <v>37375</v>
          </cell>
        </row>
        <row r="373">
          <cell r="A373">
            <v>37376</v>
          </cell>
        </row>
        <row r="374">
          <cell r="A374">
            <v>37377</v>
          </cell>
        </row>
        <row r="375">
          <cell r="A375">
            <v>37378</v>
          </cell>
        </row>
        <row r="376">
          <cell r="A376">
            <v>37379</v>
          </cell>
        </row>
        <row r="377">
          <cell r="A377">
            <v>37382</v>
          </cell>
        </row>
        <row r="378">
          <cell r="A378">
            <v>37383</v>
          </cell>
        </row>
        <row r="379">
          <cell r="A379">
            <v>37384</v>
          </cell>
        </row>
        <row r="380">
          <cell r="A380">
            <v>37385</v>
          </cell>
        </row>
        <row r="381">
          <cell r="A381">
            <v>37386</v>
          </cell>
        </row>
        <row r="382">
          <cell r="A382">
            <v>37389</v>
          </cell>
        </row>
        <row r="383">
          <cell r="A383">
            <v>37390</v>
          </cell>
        </row>
        <row r="384">
          <cell r="A384">
            <v>37391</v>
          </cell>
        </row>
        <row r="385">
          <cell r="A385">
            <v>37392</v>
          </cell>
        </row>
        <row r="386">
          <cell r="A386">
            <v>37393</v>
          </cell>
        </row>
        <row r="387">
          <cell r="A387">
            <v>37396</v>
          </cell>
        </row>
        <row r="388">
          <cell r="A388">
            <v>37397</v>
          </cell>
        </row>
        <row r="389">
          <cell r="A389">
            <v>37398</v>
          </cell>
        </row>
        <row r="390">
          <cell r="A390">
            <v>37399</v>
          </cell>
        </row>
        <row r="391">
          <cell r="A391">
            <v>37400</v>
          </cell>
        </row>
        <row r="392">
          <cell r="A392">
            <v>37403</v>
          </cell>
        </row>
        <row r="393">
          <cell r="A393">
            <v>37404</v>
          </cell>
        </row>
        <row r="394">
          <cell r="A394">
            <v>37405</v>
          </cell>
        </row>
        <row r="395">
          <cell r="A395">
            <v>37406</v>
          </cell>
        </row>
        <row r="396">
          <cell r="A396">
            <v>37407</v>
          </cell>
        </row>
        <row r="397">
          <cell r="A397">
            <v>37410</v>
          </cell>
        </row>
        <row r="398">
          <cell r="A398">
            <v>37411</v>
          </cell>
        </row>
        <row r="399">
          <cell r="A399">
            <v>37412</v>
          </cell>
        </row>
        <row r="400">
          <cell r="A400">
            <v>37413</v>
          </cell>
        </row>
        <row r="401">
          <cell r="A401">
            <v>37414</v>
          </cell>
        </row>
        <row r="402">
          <cell r="A402">
            <v>37417</v>
          </cell>
        </row>
        <row r="403">
          <cell r="A403">
            <v>37418</v>
          </cell>
        </row>
        <row r="404">
          <cell r="A404">
            <v>37419</v>
          </cell>
        </row>
        <row r="405">
          <cell r="A405">
            <v>37420</v>
          </cell>
        </row>
        <row r="406">
          <cell r="A406">
            <v>37421</v>
          </cell>
        </row>
        <row r="407">
          <cell r="A407">
            <v>37424</v>
          </cell>
        </row>
        <row r="408">
          <cell r="A408">
            <v>37425</v>
          </cell>
        </row>
        <row r="409">
          <cell r="A409">
            <v>37426</v>
          </cell>
        </row>
        <row r="410">
          <cell r="A410">
            <v>37427</v>
          </cell>
        </row>
        <row r="411">
          <cell r="A411">
            <v>37428</v>
          </cell>
        </row>
        <row r="412">
          <cell r="A412">
            <v>37431</v>
          </cell>
        </row>
        <row r="413">
          <cell r="A413">
            <v>37432</v>
          </cell>
        </row>
        <row r="414">
          <cell r="A414">
            <v>37433</v>
          </cell>
        </row>
        <row r="415">
          <cell r="A415">
            <v>37434</v>
          </cell>
        </row>
        <row r="416">
          <cell r="A416">
            <v>37435</v>
          </cell>
        </row>
        <row r="417">
          <cell r="A417">
            <v>37438</v>
          </cell>
        </row>
        <row r="418">
          <cell r="A418">
            <v>37439</v>
          </cell>
        </row>
        <row r="419">
          <cell r="A419">
            <v>37440</v>
          </cell>
        </row>
        <row r="420">
          <cell r="A420">
            <v>37441</v>
          </cell>
        </row>
        <row r="421">
          <cell r="A421">
            <v>37442</v>
          </cell>
        </row>
        <row r="422">
          <cell r="A422">
            <v>37445</v>
          </cell>
        </row>
        <row r="423">
          <cell r="A423">
            <v>37446</v>
          </cell>
        </row>
        <row r="424">
          <cell r="A424">
            <v>37447</v>
          </cell>
        </row>
        <row r="425">
          <cell r="A425">
            <v>37448</v>
          </cell>
        </row>
        <row r="426">
          <cell r="A426">
            <v>37449</v>
          </cell>
        </row>
        <row r="427">
          <cell r="A427">
            <v>37452</v>
          </cell>
        </row>
        <row r="428">
          <cell r="A428">
            <v>37453</v>
          </cell>
        </row>
        <row r="429">
          <cell r="A429">
            <v>37454</v>
          </cell>
        </row>
        <row r="430">
          <cell r="A430">
            <v>37455</v>
          </cell>
        </row>
        <row r="431">
          <cell r="A431">
            <v>37456</v>
          </cell>
        </row>
        <row r="432">
          <cell r="A432">
            <v>37459</v>
          </cell>
        </row>
        <row r="433">
          <cell r="A433">
            <v>37460</v>
          </cell>
        </row>
        <row r="434">
          <cell r="A434">
            <v>37461</v>
          </cell>
        </row>
        <row r="435">
          <cell r="A435">
            <v>37462</v>
          </cell>
        </row>
        <row r="436">
          <cell r="A436">
            <v>37463</v>
          </cell>
        </row>
        <row r="437">
          <cell r="A437">
            <v>37466</v>
          </cell>
        </row>
        <row r="438">
          <cell r="A438">
            <v>37467</v>
          </cell>
        </row>
        <row r="439">
          <cell r="A439">
            <v>37468</v>
          </cell>
        </row>
        <row r="440">
          <cell r="A440">
            <v>37469</v>
          </cell>
        </row>
        <row r="441">
          <cell r="A441">
            <v>37470</v>
          </cell>
        </row>
        <row r="442">
          <cell r="A442">
            <v>37473</v>
          </cell>
        </row>
        <row r="443">
          <cell r="A443">
            <v>37474</v>
          </cell>
        </row>
        <row r="444">
          <cell r="A444">
            <v>37475</v>
          </cell>
        </row>
        <row r="445">
          <cell r="A445">
            <v>37476</v>
          </cell>
        </row>
        <row r="446">
          <cell r="A446">
            <v>37477</v>
          </cell>
        </row>
        <row r="447">
          <cell r="A447">
            <v>37480</v>
          </cell>
        </row>
        <row r="448">
          <cell r="A448">
            <v>37481</v>
          </cell>
        </row>
        <row r="449">
          <cell r="A449">
            <v>37482</v>
          </cell>
        </row>
        <row r="450">
          <cell r="A450">
            <v>37483</v>
          </cell>
        </row>
        <row r="451">
          <cell r="A451">
            <v>37484</v>
          </cell>
        </row>
        <row r="452">
          <cell r="A452">
            <v>37487</v>
          </cell>
        </row>
        <row r="453">
          <cell r="A453">
            <v>37488</v>
          </cell>
        </row>
        <row r="454">
          <cell r="A454">
            <v>37489</v>
          </cell>
        </row>
        <row r="455">
          <cell r="A455">
            <v>37490</v>
          </cell>
        </row>
        <row r="456">
          <cell r="A456">
            <v>37491</v>
          </cell>
        </row>
        <row r="457">
          <cell r="A457">
            <v>37494</v>
          </cell>
        </row>
        <row r="458">
          <cell r="A458">
            <v>37495</v>
          </cell>
        </row>
        <row r="459">
          <cell r="A459">
            <v>37496</v>
          </cell>
        </row>
        <row r="460">
          <cell r="A460">
            <v>37497</v>
          </cell>
        </row>
        <row r="461">
          <cell r="A461">
            <v>37498</v>
          </cell>
        </row>
        <row r="462">
          <cell r="A462">
            <v>37501</v>
          </cell>
        </row>
        <row r="463">
          <cell r="A463">
            <v>37502</v>
          </cell>
        </row>
        <row r="464">
          <cell r="A464">
            <v>37503</v>
          </cell>
        </row>
        <row r="465">
          <cell r="A465">
            <v>37504</v>
          </cell>
        </row>
        <row r="466">
          <cell r="A466">
            <v>37505</v>
          </cell>
        </row>
        <row r="467">
          <cell r="A467">
            <v>37508</v>
          </cell>
        </row>
        <row r="468">
          <cell r="A468">
            <v>37509</v>
          </cell>
        </row>
        <row r="469">
          <cell r="A469">
            <v>37510</v>
          </cell>
        </row>
        <row r="470">
          <cell r="A470">
            <v>37511</v>
          </cell>
        </row>
        <row r="471">
          <cell r="A471">
            <v>37512</v>
          </cell>
        </row>
        <row r="472">
          <cell r="A472">
            <v>37515</v>
          </cell>
        </row>
        <row r="473">
          <cell r="A473">
            <v>37516</v>
          </cell>
        </row>
        <row r="474">
          <cell r="A474">
            <v>37517</v>
          </cell>
        </row>
        <row r="475">
          <cell r="A475">
            <v>37518</v>
          </cell>
        </row>
        <row r="476">
          <cell r="A476">
            <v>37519</v>
          </cell>
        </row>
        <row r="477">
          <cell r="A477">
            <v>37522</v>
          </cell>
        </row>
        <row r="478">
          <cell r="A478">
            <v>37523</v>
          </cell>
        </row>
        <row r="479">
          <cell r="A479">
            <v>37524</v>
          </cell>
        </row>
        <row r="480">
          <cell r="A480">
            <v>37525</v>
          </cell>
        </row>
        <row r="481">
          <cell r="A481">
            <v>37526</v>
          </cell>
        </row>
        <row r="482">
          <cell r="A482">
            <v>37529</v>
          </cell>
        </row>
        <row r="483">
          <cell r="A483">
            <v>37530</v>
          </cell>
        </row>
        <row r="484">
          <cell r="A484">
            <v>37531</v>
          </cell>
        </row>
        <row r="485">
          <cell r="A485">
            <v>37532</v>
          </cell>
        </row>
        <row r="486">
          <cell r="A486">
            <v>37533</v>
          </cell>
        </row>
        <row r="487">
          <cell r="A487">
            <v>37536</v>
          </cell>
        </row>
        <row r="488">
          <cell r="A488">
            <v>37537</v>
          </cell>
        </row>
        <row r="489">
          <cell r="A489">
            <v>37538</v>
          </cell>
        </row>
        <row r="490">
          <cell r="A490">
            <v>37539</v>
          </cell>
        </row>
        <row r="491">
          <cell r="A491">
            <v>37540</v>
          </cell>
        </row>
        <row r="492">
          <cell r="A492">
            <v>37543</v>
          </cell>
        </row>
        <row r="493">
          <cell r="A493">
            <v>37544</v>
          </cell>
        </row>
        <row r="494">
          <cell r="A494">
            <v>37545</v>
          </cell>
        </row>
        <row r="495">
          <cell r="A495">
            <v>37546</v>
          </cell>
        </row>
        <row r="496">
          <cell r="A496">
            <v>37547</v>
          </cell>
        </row>
        <row r="497">
          <cell r="A497">
            <v>37550</v>
          </cell>
        </row>
        <row r="498">
          <cell r="A498">
            <v>37551</v>
          </cell>
        </row>
        <row r="499">
          <cell r="A499">
            <v>37552</v>
          </cell>
        </row>
        <row r="500">
          <cell r="A500">
            <v>37553</v>
          </cell>
        </row>
        <row r="501">
          <cell r="A501">
            <v>37554</v>
          </cell>
        </row>
        <row r="502">
          <cell r="A502">
            <v>37557</v>
          </cell>
        </row>
        <row r="503">
          <cell r="A503">
            <v>37558</v>
          </cell>
        </row>
        <row r="504">
          <cell r="A504">
            <v>37559</v>
          </cell>
        </row>
        <row r="505">
          <cell r="A505">
            <v>37560</v>
          </cell>
        </row>
        <row r="506">
          <cell r="A506">
            <v>37561</v>
          </cell>
        </row>
        <row r="507">
          <cell r="A507">
            <v>37564</v>
          </cell>
        </row>
        <row r="508">
          <cell r="A508">
            <v>37565</v>
          </cell>
        </row>
        <row r="509">
          <cell r="A509">
            <v>37566</v>
          </cell>
        </row>
        <row r="510">
          <cell r="A510">
            <v>37567</v>
          </cell>
        </row>
        <row r="511">
          <cell r="A511">
            <v>37568</v>
          </cell>
        </row>
        <row r="512">
          <cell r="A512">
            <v>37571</v>
          </cell>
        </row>
      </sheetData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Deprate"/>
      <sheetName val="Controls"/>
      <sheetName val="Reserve"/>
      <sheetName val="Reserve - Prod (by vint)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311.00 41           </v>
          </cell>
          <cell r="B2">
            <v>46022</v>
          </cell>
          <cell r="C2">
            <v>90</v>
          </cell>
          <cell r="D2" t="str">
            <v xml:space="preserve">   R2</v>
          </cell>
          <cell r="E2">
            <v>-12</v>
          </cell>
          <cell r="F2">
            <v>9209467.8399999999</v>
          </cell>
          <cell r="G2">
            <v>5369107.8200000003</v>
          </cell>
          <cell r="H2">
            <v>4945496</v>
          </cell>
          <cell r="I2">
            <v>541769</v>
          </cell>
          <cell r="J2">
            <v>5.88</v>
          </cell>
          <cell r="K2">
            <v>9.1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58.3</v>
          </cell>
          <cell r="P2">
            <v>27.3</v>
          </cell>
          <cell r="Q2">
            <v>6650779</v>
          </cell>
          <cell r="R2">
            <v>400940</v>
          </cell>
          <cell r="S2">
            <v>4.3499999999999996</v>
          </cell>
        </row>
        <row r="3">
          <cell r="A3" t="str">
            <v xml:space="preserve">311.00 42           </v>
          </cell>
          <cell r="B3">
            <v>46022</v>
          </cell>
          <cell r="C3">
            <v>90</v>
          </cell>
          <cell r="D3" t="str">
            <v xml:space="preserve">   R2</v>
          </cell>
          <cell r="E3">
            <v>-12</v>
          </cell>
          <cell r="F3">
            <v>4336957.28</v>
          </cell>
          <cell r="G3">
            <v>1063478.6000000001</v>
          </cell>
          <cell r="H3">
            <v>3793914</v>
          </cell>
          <cell r="I3">
            <v>413933</v>
          </cell>
          <cell r="J3">
            <v>9.5399999999999991</v>
          </cell>
          <cell r="K3">
            <v>9.1999999999999993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24.5</v>
          </cell>
          <cell r="P3">
            <v>14.1</v>
          </cell>
          <cell r="Q3">
            <v>2349811</v>
          </cell>
          <cell r="R3">
            <v>273250</v>
          </cell>
          <cell r="S3">
            <v>6.3</v>
          </cell>
        </row>
        <row r="4">
          <cell r="A4" t="str">
            <v xml:space="preserve">311.00 43           </v>
          </cell>
          <cell r="B4">
            <v>49490</v>
          </cell>
          <cell r="C4">
            <v>90</v>
          </cell>
          <cell r="D4" t="str">
            <v xml:space="preserve">   R2</v>
          </cell>
          <cell r="E4">
            <v>-13</v>
          </cell>
          <cell r="F4">
            <v>29664979.16</v>
          </cell>
          <cell r="G4">
            <v>21454594.690000001</v>
          </cell>
          <cell r="H4">
            <v>12066832</v>
          </cell>
          <cell r="I4">
            <v>666220</v>
          </cell>
          <cell r="J4">
            <v>2.25</v>
          </cell>
          <cell r="K4">
            <v>18.100000000000001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72.3</v>
          </cell>
          <cell r="P4">
            <v>30.6</v>
          </cell>
          <cell r="Q4">
            <v>20166988</v>
          </cell>
          <cell r="R4">
            <v>738423</v>
          </cell>
          <cell r="S4">
            <v>2.4900000000000002</v>
          </cell>
        </row>
        <row r="5">
          <cell r="A5" t="str">
            <v xml:space="preserve">311.00 44           </v>
          </cell>
          <cell r="B5">
            <v>49490</v>
          </cell>
          <cell r="C5">
            <v>90</v>
          </cell>
          <cell r="D5" t="str">
            <v xml:space="preserve">   R2</v>
          </cell>
          <cell r="E5">
            <v>-13</v>
          </cell>
          <cell r="F5">
            <v>27862834.57</v>
          </cell>
          <cell r="G5">
            <v>19334080.890000001</v>
          </cell>
          <cell r="H5">
            <v>12150922</v>
          </cell>
          <cell r="I5">
            <v>669654</v>
          </cell>
          <cell r="J5">
            <v>2.4</v>
          </cell>
          <cell r="K5">
            <v>18.100000000000001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69.400000000000006</v>
          </cell>
          <cell r="P5">
            <v>28.8</v>
          </cell>
          <cell r="Q5">
            <v>18488671</v>
          </cell>
          <cell r="R5">
            <v>715123</v>
          </cell>
          <cell r="S5">
            <v>2.57</v>
          </cell>
        </row>
        <row r="6">
          <cell r="A6" t="str">
            <v xml:space="preserve">311.00 45           </v>
          </cell>
          <cell r="B6">
            <v>46022</v>
          </cell>
          <cell r="C6">
            <v>90</v>
          </cell>
          <cell r="D6" t="str">
            <v xml:space="preserve">   R2</v>
          </cell>
          <cell r="E6">
            <v>-12</v>
          </cell>
          <cell r="F6">
            <v>30934199.879999999</v>
          </cell>
          <cell r="G6">
            <v>26913190.699999999</v>
          </cell>
          <cell r="H6">
            <v>7733113</v>
          </cell>
          <cell r="I6">
            <v>851260</v>
          </cell>
          <cell r="J6">
            <v>2.75</v>
          </cell>
          <cell r="K6">
            <v>9.1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87</v>
          </cell>
          <cell r="P6">
            <v>35.5</v>
          </cell>
          <cell r="Q6">
            <v>27075578</v>
          </cell>
          <cell r="R6">
            <v>833830</v>
          </cell>
          <cell r="S6">
            <v>2.7</v>
          </cell>
        </row>
        <row r="7">
          <cell r="A7" t="str">
            <v xml:space="preserve">311.00 47           </v>
          </cell>
          <cell r="B7">
            <v>49490</v>
          </cell>
          <cell r="C7">
            <v>90</v>
          </cell>
          <cell r="D7" t="str">
            <v xml:space="preserve">   R2</v>
          </cell>
          <cell r="E7">
            <v>-13</v>
          </cell>
          <cell r="F7">
            <v>70065640.599999994</v>
          </cell>
          <cell r="G7">
            <v>52568883.729999997</v>
          </cell>
          <cell r="H7">
            <v>26605290</v>
          </cell>
          <cell r="I7">
            <v>1471709</v>
          </cell>
          <cell r="J7">
            <v>2.1</v>
          </cell>
          <cell r="K7">
            <v>18.100000000000001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75</v>
          </cell>
          <cell r="P7">
            <v>31.4</v>
          </cell>
          <cell r="Q7">
            <v>49063763</v>
          </cell>
          <cell r="R7">
            <v>1664647</v>
          </cell>
          <cell r="S7">
            <v>2.38</v>
          </cell>
        </row>
        <row r="8">
          <cell r="A8" t="str">
            <v xml:space="preserve">311.00 71           </v>
          </cell>
          <cell r="B8">
            <v>52047</v>
          </cell>
          <cell r="C8">
            <v>90</v>
          </cell>
          <cell r="D8" t="str">
            <v xml:space="preserve">   R2</v>
          </cell>
          <cell r="E8">
            <v>-5</v>
          </cell>
          <cell r="F8">
            <v>403636</v>
          </cell>
          <cell r="G8">
            <v>8557.1200000000008</v>
          </cell>
          <cell r="H8">
            <v>415261</v>
          </cell>
          <cell r="I8">
            <v>16597</v>
          </cell>
          <cell r="J8">
            <v>4.1100000000000003</v>
          </cell>
          <cell r="K8">
            <v>25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2.1</v>
          </cell>
          <cell r="P8">
            <v>12.2</v>
          </cell>
          <cell r="Q8">
            <v>135431</v>
          </cell>
          <cell r="R8">
            <v>11528</v>
          </cell>
          <cell r="S8">
            <v>2.86</v>
          </cell>
        </row>
        <row r="9">
          <cell r="A9" t="str">
            <v xml:space="preserve">311.00 72           </v>
          </cell>
          <cell r="B9">
            <v>52778</v>
          </cell>
          <cell r="C9">
            <v>90</v>
          </cell>
          <cell r="D9" t="str">
            <v xml:space="preserve">   R2</v>
          </cell>
          <cell r="E9">
            <v>-5</v>
          </cell>
          <cell r="F9">
            <v>2131451.9700000002</v>
          </cell>
          <cell r="G9">
            <v>1475543.82</v>
          </cell>
          <cell r="H9">
            <v>762481</v>
          </cell>
          <cell r="I9">
            <v>28273</v>
          </cell>
          <cell r="J9">
            <v>1.33</v>
          </cell>
          <cell r="K9">
            <v>27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69.2</v>
          </cell>
          <cell r="P9">
            <v>9</v>
          </cell>
          <cell r="Q9">
            <v>542187</v>
          </cell>
          <cell r="R9">
            <v>62894</v>
          </cell>
          <cell r="S9">
            <v>2.95</v>
          </cell>
        </row>
        <row r="10">
          <cell r="A10" t="str">
            <v xml:space="preserve">311.00 74           </v>
          </cell>
          <cell r="B10">
            <v>53873</v>
          </cell>
          <cell r="C10">
            <v>90</v>
          </cell>
          <cell r="D10" t="str">
            <v xml:space="preserve">   R2</v>
          </cell>
          <cell r="E10">
            <v>-5</v>
          </cell>
          <cell r="F10">
            <v>458042</v>
          </cell>
          <cell r="G10">
            <v>117385.54</v>
          </cell>
          <cell r="H10">
            <v>363559</v>
          </cell>
          <cell r="I10">
            <v>12208</v>
          </cell>
          <cell r="J10">
            <v>2.67</v>
          </cell>
          <cell r="K10">
            <v>29.8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25.6</v>
          </cell>
          <cell r="P10">
            <v>8.1999999999999993</v>
          </cell>
          <cell r="Q10">
            <v>100936</v>
          </cell>
          <cell r="R10">
            <v>12745</v>
          </cell>
          <cell r="S10">
            <v>2.78</v>
          </cell>
        </row>
        <row r="11">
          <cell r="A11" t="str">
            <v xml:space="preserve">311.00 75           </v>
          </cell>
          <cell r="B11">
            <v>48760</v>
          </cell>
          <cell r="C11">
            <v>90</v>
          </cell>
          <cell r="D11" t="str">
            <v xml:space="preserve">   R2</v>
          </cell>
          <cell r="E11">
            <v>-5</v>
          </cell>
          <cell r="F11">
            <v>1492711.69</v>
          </cell>
          <cell r="G11">
            <v>1197365.06</v>
          </cell>
          <cell r="H11">
            <v>369982</v>
          </cell>
          <cell r="I11">
            <v>22408</v>
          </cell>
          <cell r="J11">
            <v>1.5</v>
          </cell>
          <cell r="K11">
            <v>16.5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80.2</v>
          </cell>
          <cell r="P11">
            <v>8.1</v>
          </cell>
          <cell r="Q11">
            <v>508406</v>
          </cell>
          <cell r="R11">
            <v>64090</v>
          </cell>
          <cell r="S11">
            <v>4.29</v>
          </cell>
        </row>
        <row r="12">
          <cell r="A12" t="str">
            <v xml:space="preserve">311.00 97           </v>
          </cell>
          <cell r="B12">
            <v>49125</v>
          </cell>
          <cell r="C12">
            <v>90</v>
          </cell>
          <cell r="D12" t="str">
            <v xml:space="preserve">   R2</v>
          </cell>
          <cell r="E12">
            <v>-5</v>
          </cell>
          <cell r="F12">
            <v>571513.38</v>
          </cell>
          <cell r="G12">
            <v>367245.85</v>
          </cell>
          <cell r="H12">
            <v>232843</v>
          </cell>
          <cell r="I12">
            <v>13296</v>
          </cell>
          <cell r="J12">
            <v>2.33</v>
          </cell>
          <cell r="K12">
            <v>17.5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64.3</v>
          </cell>
          <cell r="P12">
            <v>4.0999999999999996</v>
          </cell>
          <cell r="Q12">
            <v>112294</v>
          </cell>
          <cell r="R12">
            <v>27829</v>
          </cell>
          <cell r="S12">
            <v>4.87</v>
          </cell>
        </row>
        <row r="13">
          <cell r="A13" t="str">
            <v xml:space="preserve">312.00 41           </v>
          </cell>
          <cell r="B13">
            <v>46022</v>
          </cell>
          <cell r="C13">
            <v>75</v>
          </cell>
          <cell r="D13" t="str">
            <v xml:space="preserve">   S0</v>
          </cell>
          <cell r="E13">
            <v>-12</v>
          </cell>
          <cell r="F13">
            <v>88145747.640000001</v>
          </cell>
          <cell r="G13">
            <v>42279305.32</v>
          </cell>
          <cell r="H13">
            <v>56443932</v>
          </cell>
          <cell r="I13">
            <v>6246137</v>
          </cell>
          <cell r="J13">
            <v>7.09</v>
          </cell>
          <cell r="K13">
            <v>9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48</v>
          </cell>
          <cell r="P13">
            <v>20.7</v>
          </cell>
          <cell r="Q13">
            <v>55295210</v>
          </cell>
          <cell r="R13">
            <v>4790539</v>
          </cell>
          <cell r="S13">
            <v>5.43</v>
          </cell>
        </row>
        <row r="14">
          <cell r="A14" t="str">
            <v xml:space="preserve">312.00 42           </v>
          </cell>
          <cell r="B14">
            <v>46022</v>
          </cell>
          <cell r="C14">
            <v>75</v>
          </cell>
          <cell r="D14" t="str">
            <v xml:space="preserve">   S0</v>
          </cell>
          <cell r="E14">
            <v>-12</v>
          </cell>
          <cell r="F14">
            <v>88368523.219999999</v>
          </cell>
          <cell r="G14">
            <v>36998691.5</v>
          </cell>
          <cell r="H14">
            <v>61974055</v>
          </cell>
          <cell r="I14">
            <v>6850645</v>
          </cell>
          <cell r="J14">
            <v>7.75</v>
          </cell>
          <cell r="K14">
            <v>9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41.9</v>
          </cell>
          <cell r="P14">
            <v>18.5</v>
          </cell>
          <cell r="Q14">
            <v>52374450</v>
          </cell>
          <cell r="R14">
            <v>5131348</v>
          </cell>
          <cell r="S14">
            <v>5.81</v>
          </cell>
        </row>
        <row r="15">
          <cell r="A15" t="str">
            <v xml:space="preserve">312.00 43           </v>
          </cell>
          <cell r="B15">
            <v>49490</v>
          </cell>
          <cell r="C15">
            <v>75</v>
          </cell>
          <cell r="D15" t="str">
            <v xml:space="preserve">   S0</v>
          </cell>
          <cell r="E15">
            <v>-12</v>
          </cell>
          <cell r="F15">
            <v>137645881.58000001</v>
          </cell>
          <cell r="G15">
            <v>88664394.599999994</v>
          </cell>
          <cell r="H15">
            <v>65498993</v>
          </cell>
          <cell r="I15">
            <v>3728844</v>
          </cell>
          <cell r="J15">
            <v>2.71</v>
          </cell>
          <cell r="K15">
            <v>17.600000000000001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64.400000000000006</v>
          </cell>
          <cell r="P15">
            <v>26.3</v>
          </cell>
          <cell r="Q15">
            <v>82086559</v>
          </cell>
          <cell r="R15">
            <v>4109370</v>
          </cell>
          <cell r="S15">
            <v>2.99</v>
          </cell>
        </row>
        <row r="16">
          <cell r="A16" t="str">
            <v xml:space="preserve">312.00 44           </v>
          </cell>
          <cell r="B16">
            <v>49490</v>
          </cell>
          <cell r="C16">
            <v>75</v>
          </cell>
          <cell r="D16" t="str">
            <v xml:space="preserve">   S0</v>
          </cell>
          <cell r="E16">
            <v>-12</v>
          </cell>
          <cell r="F16">
            <v>126930413.23</v>
          </cell>
          <cell r="G16">
            <v>74762985.319999993</v>
          </cell>
          <cell r="H16">
            <v>67399077</v>
          </cell>
          <cell r="I16">
            <v>3825428</v>
          </cell>
          <cell r="J16">
            <v>3.01</v>
          </cell>
          <cell r="K16">
            <v>17.600000000000001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58.9</v>
          </cell>
          <cell r="P16">
            <v>24.3</v>
          </cell>
          <cell r="Q16">
            <v>72613068</v>
          </cell>
          <cell r="R16">
            <v>3946122</v>
          </cell>
          <cell r="S16">
            <v>3.11</v>
          </cell>
        </row>
        <row r="17">
          <cell r="A17" t="str">
            <v xml:space="preserve">312.00 45           </v>
          </cell>
          <cell r="B17">
            <v>46022</v>
          </cell>
          <cell r="C17">
            <v>75</v>
          </cell>
          <cell r="D17" t="str">
            <v xml:space="preserve">   S0</v>
          </cell>
          <cell r="E17">
            <v>-12</v>
          </cell>
          <cell r="F17">
            <v>6043572.0999999996</v>
          </cell>
          <cell r="G17">
            <v>5184006.7300000004</v>
          </cell>
          <cell r="H17">
            <v>1584794</v>
          </cell>
          <cell r="I17">
            <v>179222</v>
          </cell>
          <cell r="J17">
            <v>2.97</v>
          </cell>
          <cell r="K17">
            <v>8.8000000000000007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85.8</v>
          </cell>
          <cell r="P17">
            <v>38.799999999999997</v>
          </cell>
          <cell r="Q17">
            <v>5364029</v>
          </cell>
          <cell r="R17">
            <v>158886</v>
          </cell>
          <cell r="S17">
            <v>2.63</v>
          </cell>
        </row>
        <row r="18">
          <cell r="A18" t="str">
            <v xml:space="preserve">312.00 47           </v>
          </cell>
          <cell r="B18">
            <v>49490</v>
          </cell>
          <cell r="C18">
            <v>75</v>
          </cell>
          <cell r="D18" t="str">
            <v xml:space="preserve">   S0</v>
          </cell>
          <cell r="E18">
            <v>-12</v>
          </cell>
          <cell r="F18">
            <v>15254041.73</v>
          </cell>
          <cell r="G18">
            <v>10094597.470000001</v>
          </cell>
          <cell r="H18">
            <v>6989929</v>
          </cell>
          <cell r="I18">
            <v>404976</v>
          </cell>
          <cell r="J18">
            <v>2.65</v>
          </cell>
          <cell r="K18">
            <v>17.3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66.2</v>
          </cell>
          <cell r="P18">
            <v>30.8</v>
          </cell>
          <cell r="Q18">
            <v>10442054</v>
          </cell>
          <cell r="R18">
            <v>384573</v>
          </cell>
          <cell r="S18">
            <v>2.52</v>
          </cell>
        </row>
        <row r="19">
          <cell r="A19" t="str">
            <v xml:space="preserve">312.00 60           </v>
          </cell>
          <cell r="B19">
            <v>48760</v>
          </cell>
          <cell r="C19">
            <v>75</v>
          </cell>
          <cell r="D19" t="str">
            <v xml:space="preserve">   S0</v>
          </cell>
          <cell r="E19">
            <v>-5</v>
          </cell>
          <cell r="F19">
            <v>42923481.280000001</v>
          </cell>
          <cell r="G19">
            <v>34057590.030000001</v>
          </cell>
          <cell r="H19">
            <v>11012065</v>
          </cell>
          <cell r="I19">
            <v>689589</v>
          </cell>
          <cell r="J19">
            <v>1.61</v>
          </cell>
          <cell r="K19">
            <v>16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79.3</v>
          </cell>
          <cell r="P19">
            <v>16.100000000000001</v>
          </cell>
          <cell r="Q19">
            <v>21846851</v>
          </cell>
          <cell r="R19">
            <v>1454709</v>
          </cell>
          <cell r="S19">
            <v>3.39</v>
          </cell>
        </row>
        <row r="20">
          <cell r="A20" t="str">
            <v xml:space="preserve">312.00 71           </v>
          </cell>
          <cell r="B20">
            <v>52047</v>
          </cell>
          <cell r="C20">
            <v>75</v>
          </cell>
          <cell r="D20" t="str">
            <v xml:space="preserve">   S0</v>
          </cell>
          <cell r="E20">
            <v>-5</v>
          </cell>
          <cell r="F20">
            <v>18138531.280000001</v>
          </cell>
          <cell r="G20">
            <v>7308605.0700000003</v>
          </cell>
          <cell r="H20">
            <v>11736853</v>
          </cell>
          <cell r="I20">
            <v>489745</v>
          </cell>
          <cell r="J20">
            <v>2.7</v>
          </cell>
          <cell r="K20">
            <v>24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40.299999999999997</v>
          </cell>
          <cell r="P20">
            <v>12.2</v>
          </cell>
          <cell r="Q20">
            <v>6143948</v>
          </cell>
          <cell r="R20">
            <v>538035</v>
          </cell>
          <cell r="S20">
            <v>2.97</v>
          </cell>
        </row>
        <row r="21">
          <cell r="A21" t="str">
            <v xml:space="preserve">312.00 72           </v>
          </cell>
          <cell r="B21">
            <v>52778</v>
          </cell>
          <cell r="C21">
            <v>75</v>
          </cell>
          <cell r="D21" t="str">
            <v xml:space="preserve">   S0</v>
          </cell>
          <cell r="E21">
            <v>-5</v>
          </cell>
          <cell r="F21">
            <v>86173649.709999993</v>
          </cell>
          <cell r="G21">
            <v>66841916.810000002</v>
          </cell>
          <cell r="H21">
            <v>23640415</v>
          </cell>
          <cell r="I21">
            <v>914220</v>
          </cell>
          <cell r="J21">
            <v>1.06</v>
          </cell>
          <cell r="K21">
            <v>25.9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77.599999999999994</v>
          </cell>
          <cell r="P21">
            <v>9.1999999999999993</v>
          </cell>
          <cell r="Q21">
            <v>22846712</v>
          </cell>
          <cell r="R21">
            <v>2617482</v>
          </cell>
          <cell r="S21">
            <v>3.04</v>
          </cell>
        </row>
        <row r="22">
          <cell r="A22" t="str">
            <v xml:space="preserve">312.00 74           </v>
          </cell>
          <cell r="B22">
            <v>53873</v>
          </cell>
          <cell r="C22">
            <v>75</v>
          </cell>
          <cell r="D22" t="str">
            <v xml:space="preserve">   S0</v>
          </cell>
          <cell r="E22">
            <v>-5</v>
          </cell>
          <cell r="F22">
            <v>26297846.77</v>
          </cell>
          <cell r="G22">
            <v>3059103.69</v>
          </cell>
          <cell r="H22">
            <v>24553635</v>
          </cell>
          <cell r="I22">
            <v>860987</v>
          </cell>
          <cell r="J22">
            <v>3.27</v>
          </cell>
          <cell r="K22">
            <v>28.5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11.6</v>
          </cell>
          <cell r="P22">
            <v>7.5</v>
          </cell>
          <cell r="Q22">
            <v>5463024</v>
          </cell>
          <cell r="R22">
            <v>777224</v>
          </cell>
          <cell r="S22">
            <v>2.96</v>
          </cell>
        </row>
        <row r="23">
          <cell r="A23" t="str">
            <v xml:space="preserve">312.00 75           </v>
          </cell>
          <cell r="B23">
            <v>48760</v>
          </cell>
          <cell r="C23">
            <v>75</v>
          </cell>
          <cell r="D23" t="str">
            <v xml:space="preserve">   S0</v>
          </cell>
          <cell r="E23">
            <v>-5</v>
          </cell>
          <cell r="F23">
            <v>15704258.640000001</v>
          </cell>
          <cell r="G23">
            <v>13938346.76</v>
          </cell>
          <cell r="H23">
            <v>2551125</v>
          </cell>
          <cell r="I23">
            <v>157672</v>
          </cell>
          <cell r="J23">
            <v>1</v>
          </cell>
          <cell r="K23">
            <v>16.2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88.8</v>
          </cell>
          <cell r="P23">
            <v>8.1999999999999993</v>
          </cell>
          <cell r="Q23">
            <v>5446472</v>
          </cell>
          <cell r="R23">
            <v>682664</v>
          </cell>
          <cell r="S23">
            <v>4.3499999999999996</v>
          </cell>
        </row>
        <row r="24">
          <cell r="A24" t="str">
            <v xml:space="preserve">312.00 97           </v>
          </cell>
          <cell r="B24">
            <v>49125</v>
          </cell>
          <cell r="C24">
            <v>75</v>
          </cell>
          <cell r="D24" t="str">
            <v xml:space="preserve">   S0</v>
          </cell>
          <cell r="E24">
            <v>-5</v>
          </cell>
          <cell r="F24">
            <v>44686467.799999997</v>
          </cell>
          <cell r="G24">
            <v>30590588.719999999</v>
          </cell>
          <cell r="H24">
            <v>16330202</v>
          </cell>
          <cell r="I24">
            <v>947227</v>
          </cell>
          <cell r="J24">
            <v>2.12</v>
          </cell>
          <cell r="K24">
            <v>17.2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68.5</v>
          </cell>
          <cell r="P24">
            <v>4.2</v>
          </cell>
          <cell r="Q24">
            <v>9138763</v>
          </cell>
          <cell r="R24">
            <v>2191201</v>
          </cell>
          <cell r="S24">
            <v>4.9000000000000004</v>
          </cell>
        </row>
        <row r="25">
          <cell r="A25" t="str">
            <v xml:space="preserve">314.00 41           </v>
          </cell>
          <cell r="B25">
            <v>46022</v>
          </cell>
          <cell r="C25">
            <v>45</v>
          </cell>
          <cell r="D25" t="str">
            <v xml:space="preserve"> R1.5</v>
          </cell>
          <cell r="E25">
            <v>-11</v>
          </cell>
          <cell r="F25">
            <v>28781740.460000001</v>
          </cell>
          <cell r="G25">
            <v>9901631.0199999996</v>
          </cell>
          <cell r="H25">
            <v>22046101</v>
          </cell>
          <cell r="I25">
            <v>2519619</v>
          </cell>
          <cell r="J25">
            <v>8.75</v>
          </cell>
          <cell r="K25">
            <v>8.6999999999999993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34.4</v>
          </cell>
          <cell r="P25">
            <v>16.5</v>
          </cell>
          <cell r="Q25">
            <v>16661516</v>
          </cell>
          <cell r="R25">
            <v>1725919</v>
          </cell>
          <cell r="S25">
            <v>6</v>
          </cell>
        </row>
        <row r="26">
          <cell r="A26" t="str">
            <v xml:space="preserve">314.00 42           </v>
          </cell>
          <cell r="B26">
            <v>46022</v>
          </cell>
          <cell r="C26">
            <v>45</v>
          </cell>
          <cell r="D26" t="str">
            <v xml:space="preserve"> R1.5</v>
          </cell>
          <cell r="E26">
            <v>-11</v>
          </cell>
          <cell r="F26">
            <v>34145118.659999996</v>
          </cell>
          <cell r="G26">
            <v>12039662.810000001</v>
          </cell>
          <cell r="H26">
            <v>25861419</v>
          </cell>
          <cell r="I26">
            <v>2946710</v>
          </cell>
          <cell r="J26">
            <v>8.6300000000000008</v>
          </cell>
          <cell r="K26">
            <v>8.8000000000000007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35.299999999999997</v>
          </cell>
          <cell r="P26">
            <v>15.7</v>
          </cell>
          <cell r="Q26">
            <v>19882037</v>
          </cell>
          <cell r="R26">
            <v>2031562</v>
          </cell>
          <cell r="S26">
            <v>5.95</v>
          </cell>
        </row>
        <row r="27">
          <cell r="A27" t="str">
            <v xml:space="preserve">314.00 43           </v>
          </cell>
          <cell r="B27">
            <v>49490</v>
          </cell>
          <cell r="C27">
            <v>45</v>
          </cell>
          <cell r="D27" t="str">
            <v xml:space="preserve"> R1.5</v>
          </cell>
          <cell r="E27">
            <v>-10</v>
          </cell>
          <cell r="F27">
            <v>42228337.039999999</v>
          </cell>
          <cell r="G27">
            <v>15440101.08</v>
          </cell>
          <cell r="H27">
            <v>31011070</v>
          </cell>
          <cell r="I27">
            <v>1919620</v>
          </cell>
          <cell r="J27">
            <v>4.55</v>
          </cell>
          <cell r="K27">
            <v>16.2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36.6</v>
          </cell>
          <cell r="P27">
            <v>21.5</v>
          </cell>
          <cell r="Q27">
            <v>22105557</v>
          </cell>
          <cell r="R27">
            <v>1488042</v>
          </cell>
          <cell r="S27">
            <v>3.52</v>
          </cell>
        </row>
        <row r="28">
          <cell r="A28" t="str">
            <v xml:space="preserve">314.00 44           </v>
          </cell>
          <cell r="B28">
            <v>49490</v>
          </cell>
          <cell r="C28">
            <v>45</v>
          </cell>
          <cell r="D28" t="str">
            <v xml:space="preserve"> R1.5</v>
          </cell>
          <cell r="E28">
            <v>-10</v>
          </cell>
          <cell r="F28">
            <v>39133170.240000002</v>
          </cell>
          <cell r="G28">
            <v>15579408.57</v>
          </cell>
          <cell r="H28">
            <v>27467079</v>
          </cell>
          <cell r="I28">
            <v>1672938</v>
          </cell>
          <cell r="J28">
            <v>4.2699999999999996</v>
          </cell>
          <cell r="K28">
            <v>16.399999999999999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39.799999999999997</v>
          </cell>
          <cell r="P28">
            <v>20</v>
          </cell>
          <cell r="Q28">
            <v>19677171</v>
          </cell>
          <cell r="R28">
            <v>1413332</v>
          </cell>
          <cell r="S28">
            <v>3.61</v>
          </cell>
        </row>
        <row r="29">
          <cell r="A29" t="str">
            <v xml:space="preserve">314.00 45           </v>
          </cell>
          <cell r="B29">
            <v>46022</v>
          </cell>
          <cell r="C29">
            <v>45</v>
          </cell>
          <cell r="D29" t="str">
            <v xml:space="preserve"> R1.5</v>
          </cell>
          <cell r="E29">
            <v>-10</v>
          </cell>
          <cell r="F29">
            <v>3813725.5</v>
          </cell>
          <cell r="G29">
            <v>3575881.91</v>
          </cell>
          <cell r="H29">
            <v>619216</v>
          </cell>
          <cell r="I29">
            <v>76638</v>
          </cell>
          <cell r="J29">
            <v>2.0099999999999998</v>
          </cell>
          <cell r="K29">
            <v>8.1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93.8</v>
          </cell>
          <cell r="P29">
            <v>38.299999999999997</v>
          </cell>
          <cell r="Q29">
            <v>3307521</v>
          </cell>
          <cell r="R29">
            <v>109896</v>
          </cell>
          <cell r="S29">
            <v>2.88</v>
          </cell>
        </row>
        <row r="30">
          <cell r="A30" t="str">
            <v xml:space="preserve">314.00 60           </v>
          </cell>
          <cell r="B30">
            <v>48760</v>
          </cell>
          <cell r="C30">
            <v>45</v>
          </cell>
          <cell r="D30" t="str">
            <v xml:space="preserve"> R1.5</v>
          </cell>
          <cell r="E30">
            <v>-5</v>
          </cell>
          <cell r="F30">
            <v>20710885.199999999</v>
          </cell>
          <cell r="G30">
            <v>16987715.850000001</v>
          </cell>
          <cell r="H30">
            <v>4758714</v>
          </cell>
          <cell r="I30">
            <v>309829</v>
          </cell>
          <cell r="J30">
            <v>1.5</v>
          </cell>
          <cell r="K30">
            <v>15.4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82</v>
          </cell>
          <cell r="P30">
            <v>16</v>
          </cell>
          <cell r="Q30">
            <v>10361245</v>
          </cell>
          <cell r="R30">
            <v>741284</v>
          </cell>
          <cell r="S30">
            <v>3.58</v>
          </cell>
        </row>
        <row r="31">
          <cell r="A31" t="str">
            <v xml:space="preserve">314.00 71           </v>
          </cell>
          <cell r="B31">
            <v>52047</v>
          </cell>
          <cell r="C31">
            <v>45</v>
          </cell>
          <cell r="D31" t="str">
            <v xml:space="preserve"> R1.5</v>
          </cell>
          <cell r="E31">
            <v>-5</v>
          </cell>
          <cell r="F31">
            <v>15800824.039999999</v>
          </cell>
          <cell r="G31">
            <v>6391663.0700000003</v>
          </cell>
          <cell r="H31">
            <v>10199202</v>
          </cell>
          <cell r="I31">
            <v>452092</v>
          </cell>
          <cell r="J31">
            <v>2.86</v>
          </cell>
          <cell r="K31">
            <v>22.6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40.5</v>
          </cell>
          <cell r="P31">
            <v>12.2</v>
          </cell>
          <cell r="Q31">
            <v>5272743</v>
          </cell>
          <cell r="R31">
            <v>501044</v>
          </cell>
          <cell r="S31">
            <v>3.17</v>
          </cell>
        </row>
        <row r="32">
          <cell r="A32" t="str">
            <v xml:space="preserve">314.00 72           </v>
          </cell>
          <cell r="B32">
            <v>52778</v>
          </cell>
          <cell r="C32">
            <v>45</v>
          </cell>
          <cell r="D32" t="str">
            <v xml:space="preserve"> R1.5</v>
          </cell>
          <cell r="E32">
            <v>-5</v>
          </cell>
          <cell r="F32">
            <v>89524456.269999996</v>
          </cell>
          <cell r="G32">
            <v>69143032.489999995</v>
          </cell>
          <cell r="H32">
            <v>24857647</v>
          </cell>
          <cell r="I32">
            <v>1016648</v>
          </cell>
          <cell r="J32">
            <v>1.1399999999999999</v>
          </cell>
          <cell r="K32">
            <v>24.5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77.2</v>
          </cell>
          <cell r="P32">
            <v>9.1</v>
          </cell>
          <cell r="Q32">
            <v>22932359</v>
          </cell>
          <cell r="R32">
            <v>2912882</v>
          </cell>
          <cell r="S32">
            <v>3.25</v>
          </cell>
        </row>
        <row r="33">
          <cell r="A33" t="str">
            <v xml:space="preserve">314.00 74           </v>
          </cell>
          <cell r="B33">
            <v>53873</v>
          </cell>
          <cell r="C33">
            <v>45</v>
          </cell>
          <cell r="D33" t="str">
            <v xml:space="preserve"> R1.5</v>
          </cell>
          <cell r="E33">
            <v>-5</v>
          </cell>
          <cell r="F33">
            <v>24647469.629999999</v>
          </cell>
          <cell r="G33">
            <v>6463275.29</v>
          </cell>
          <cell r="H33">
            <v>19416568</v>
          </cell>
          <cell r="I33">
            <v>728552</v>
          </cell>
          <cell r="J33">
            <v>2.96</v>
          </cell>
          <cell r="K33">
            <v>26.7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26.2</v>
          </cell>
          <cell r="P33">
            <v>8.1999999999999993</v>
          </cell>
          <cell r="Q33">
            <v>5399464</v>
          </cell>
          <cell r="R33">
            <v>769506</v>
          </cell>
          <cell r="S33">
            <v>3.12</v>
          </cell>
        </row>
        <row r="34">
          <cell r="A34" t="str">
            <v xml:space="preserve">314.00 75           </v>
          </cell>
          <cell r="B34">
            <v>48760</v>
          </cell>
          <cell r="C34">
            <v>45</v>
          </cell>
          <cell r="D34" t="str">
            <v xml:space="preserve"> R1.5</v>
          </cell>
          <cell r="E34">
            <v>-5</v>
          </cell>
          <cell r="F34">
            <v>22032534.57</v>
          </cell>
          <cell r="G34">
            <v>17817477.420000002</v>
          </cell>
          <cell r="H34">
            <v>5316684</v>
          </cell>
          <cell r="I34">
            <v>336528</v>
          </cell>
          <cell r="J34">
            <v>1.53</v>
          </cell>
          <cell r="K34">
            <v>15.8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80.900000000000006</v>
          </cell>
          <cell r="P34">
            <v>7.9</v>
          </cell>
          <cell r="Q34">
            <v>7183797</v>
          </cell>
          <cell r="R34">
            <v>1011153</v>
          </cell>
          <cell r="S34">
            <v>4.59</v>
          </cell>
        </row>
        <row r="35">
          <cell r="A35" t="str">
            <v xml:space="preserve">314.00 97           </v>
          </cell>
          <cell r="B35">
            <v>49125</v>
          </cell>
          <cell r="C35">
            <v>45</v>
          </cell>
          <cell r="D35" t="str">
            <v xml:space="preserve"> R1.5</v>
          </cell>
          <cell r="E35">
            <v>-5</v>
          </cell>
          <cell r="F35">
            <v>18176144.670000002</v>
          </cell>
          <cell r="G35">
            <v>11698599.039999999</v>
          </cell>
          <cell r="H35">
            <v>7386353</v>
          </cell>
          <cell r="I35">
            <v>439610</v>
          </cell>
          <cell r="J35">
            <v>2.42</v>
          </cell>
          <cell r="K35">
            <v>16.8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64.400000000000006</v>
          </cell>
          <cell r="P35">
            <v>4.2</v>
          </cell>
          <cell r="Q35">
            <v>3579371</v>
          </cell>
          <cell r="R35">
            <v>923131</v>
          </cell>
          <cell r="S35">
            <v>5.08</v>
          </cell>
        </row>
        <row r="36">
          <cell r="A36" t="str">
            <v xml:space="preserve">315.00 41           </v>
          </cell>
          <cell r="B36">
            <v>46022</v>
          </cell>
          <cell r="C36">
            <v>60</v>
          </cell>
          <cell r="D36" t="str">
            <v xml:space="preserve">   S2</v>
          </cell>
          <cell r="E36">
            <v>-11</v>
          </cell>
          <cell r="F36">
            <v>7465362.6200000001</v>
          </cell>
          <cell r="G36">
            <v>4686399.93</v>
          </cell>
          <cell r="H36">
            <v>3600153</v>
          </cell>
          <cell r="I36">
            <v>405035</v>
          </cell>
          <cell r="J36">
            <v>5.43</v>
          </cell>
          <cell r="K36">
            <v>8.9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62.8</v>
          </cell>
          <cell r="P36">
            <v>29.9</v>
          </cell>
          <cell r="Q36">
            <v>5290780</v>
          </cell>
          <cell r="R36">
            <v>334535</v>
          </cell>
          <cell r="S36">
            <v>4.4800000000000004</v>
          </cell>
        </row>
        <row r="37">
          <cell r="A37" t="str">
            <v xml:space="preserve">315.00 42           </v>
          </cell>
          <cell r="B37">
            <v>46022</v>
          </cell>
          <cell r="C37">
            <v>60</v>
          </cell>
          <cell r="D37" t="str">
            <v xml:space="preserve">   S2</v>
          </cell>
          <cell r="E37">
            <v>-11</v>
          </cell>
          <cell r="F37">
            <v>4167725.42</v>
          </cell>
          <cell r="G37">
            <v>1460587.68</v>
          </cell>
          <cell r="H37">
            <v>3165588</v>
          </cell>
          <cell r="I37">
            <v>352461</v>
          </cell>
          <cell r="J37">
            <v>8.4600000000000009</v>
          </cell>
          <cell r="K37">
            <v>9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35</v>
          </cell>
          <cell r="P37">
            <v>21</v>
          </cell>
          <cell r="Q37">
            <v>2553509</v>
          </cell>
          <cell r="R37">
            <v>227835</v>
          </cell>
          <cell r="S37">
            <v>5.47</v>
          </cell>
        </row>
        <row r="38">
          <cell r="A38" t="str">
            <v xml:space="preserve">315.00 43           </v>
          </cell>
          <cell r="B38">
            <v>49490</v>
          </cell>
          <cell r="C38">
            <v>60</v>
          </cell>
          <cell r="D38" t="str">
            <v xml:space="preserve">   S2</v>
          </cell>
          <cell r="E38">
            <v>-10</v>
          </cell>
          <cell r="F38">
            <v>6769581.5</v>
          </cell>
          <cell r="G38">
            <v>4484209.88</v>
          </cell>
          <cell r="H38">
            <v>2962330</v>
          </cell>
          <cell r="I38">
            <v>175611</v>
          </cell>
          <cell r="J38">
            <v>2.59</v>
          </cell>
          <cell r="K38">
            <v>16.899999999999999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66.2</v>
          </cell>
          <cell r="P38">
            <v>29.7</v>
          </cell>
          <cell r="Q38">
            <v>4511051</v>
          </cell>
          <cell r="R38">
            <v>173782</v>
          </cell>
          <cell r="S38">
            <v>2.57</v>
          </cell>
        </row>
        <row r="39">
          <cell r="A39" t="str">
            <v xml:space="preserve">315.00 44           </v>
          </cell>
          <cell r="B39">
            <v>49490</v>
          </cell>
          <cell r="C39">
            <v>60</v>
          </cell>
          <cell r="D39" t="str">
            <v xml:space="preserve">   S2</v>
          </cell>
          <cell r="E39">
            <v>-11</v>
          </cell>
          <cell r="F39">
            <v>6474413.5999999996</v>
          </cell>
          <cell r="G39">
            <v>3767316.75</v>
          </cell>
          <cell r="H39">
            <v>3419282</v>
          </cell>
          <cell r="I39">
            <v>197994</v>
          </cell>
          <cell r="J39">
            <v>3.06</v>
          </cell>
          <cell r="K39">
            <v>17.3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58.2</v>
          </cell>
          <cell r="P39">
            <v>26.1</v>
          </cell>
          <cell r="Q39">
            <v>3976793</v>
          </cell>
          <cell r="R39">
            <v>185702</v>
          </cell>
          <cell r="S39">
            <v>2.87</v>
          </cell>
        </row>
        <row r="40">
          <cell r="A40" t="str">
            <v xml:space="preserve">315.00 45           </v>
          </cell>
          <cell r="B40">
            <v>46022</v>
          </cell>
          <cell r="C40">
            <v>60</v>
          </cell>
          <cell r="D40" t="str">
            <v xml:space="preserve">   S2</v>
          </cell>
          <cell r="E40">
            <v>-10</v>
          </cell>
          <cell r="F40">
            <v>2272860.64</v>
          </cell>
          <cell r="G40">
            <v>1998202.47</v>
          </cell>
          <cell r="H40">
            <v>501944</v>
          </cell>
          <cell r="I40">
            <v>58744</v>
          </cell>
          <cell r="J40">
            <v>2.58</v>
          </cell>
          <cell r="K40">
            <v>8.5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87.9</v>
          </cell>
          <cell r="P40">
            <v>39.4</v>
          </cell>
          <cell r="Q40">
            <v>2025890</v>
          </cell>
          <cell r="R40">
            <v>55516</v>
          </cell>
          <cell r="S40">
            <v>2.44</v>
          </cell>
        </row>
        <row r="41">
          <cell r="A41" t="str">
            <v xml:space="preserve">315.00 47           </v>
          </cell>
          <cell r="B41">
            <v>49490</v>
          </cell>
          <cell r="C41">
            <v>60</v>
          </cell>
          <cell r="D41" t="str">
            <v xml:space="preserve">   S2</v>
          </cell>
          <cell r="E41">
            <v>-10</v>
          </cell>
          <cell r="F41">
            <v>7639006.2400000002</v>
          </cell>
          <cell r="G41">
            <v>5452900.6699999999</v>
          </cell>
          <cell r="H41">
            <v>2950006</v>
          </cell>
          <cell r="I41">
            <v>176897</v>
          </cell>
          <cell r="J41">
            <v>2.3199999999999998</v>
          </cell>
          <cell r="K41">
            <v>16.7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71.400000000000006</v>
          </cell>
          <cell r="P41">
            <v>30.9</v>
          </cell>
          <cell r="Q41">
            <v>5364330</v>
          </cell>
          <cell r="R41">
            <v>182228</v>
          </cell>
          <cell r="S41">
            <v>2.39</v>
          </cell>
        </row>
        <row r="42">
          <cell r="A42" t="str">
            <v xml:space="preserve">315.00 60           </v>
          </cell>
          <cell r="B42">
            <v>48760</v>
          </cell>
          <cell r="C42">
            <v>60</v>
          </cell>
          <cell r="D42" t="str">
            <v xml:space="preserve">   S2</v>
          </cell>
          <cell r="E42">
            <v>0</v>
          </cell>
          <cell r="F42">
            <v>1678558.68</v>
          </cell>
          <cell r="G42">
            <v>1328205.7</v>
          </cell>
          <cell r="H42">
            <v>350353</v>
          </cell>
          <cell r="I42">
            <v>21481</v>
          </cell>
          <cell r="J42">
            <v>1.28</v>
          </cell>
          <cell r="K42">
            <v>16.3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79.099999999999994</v>
          </cell>
          <cell r="P42">
            <v>16.2</v>
          </cell>
          <cell r="Q42">
            <v>835402</v>
          </cell>
          <cell r="R42">
            <v>51700</v>
          </cell>
          <cell r="S42">
            <v>3.08</v>
          </cell>
        </row>
        <row r="43">
          <cell r="A43" t="str">
            <v xml:space="preserve">315.00 71           </v>
          </cell>
          <cell r="B43">
            <v>52047</v>
          </cell>
          <cell r="C43">
            <v>60</v>
          </cell>
          <cell r="D43" t="str">
            <v xml:space="preserve">   S2</v>
          </cell>
          <cell r="E43">
            <v>0</v>
          </cell>
          <cell r="F43">
            <v>962486.71</v>
          </cell>
          <cell r="G43">
            <v>358861.47</v>
          </cell>
          <cell r="H43">
            <v>603625</v>
          </cell>
          <cell r="I43">
            <v>24389</v>
          </cell>
          <cell r="J43">
            <v>2.5299999999999998</v>
          </cell>
          <cell r="K43">
            <v>24.7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37.299999999999997</v>
          </cell>
          <cell r="P43">
            <v>12.2</v>
          </cell>
          <cell r="Q43">
            <v>317967</v>
          </cell>
          <cell r="R43">
            <v>26083</v>
          </cell>
          <cell r="S43">
            <v>2.71</v>
          </cell>
        </row>
        <row r="44">
          <cell r="A44" t="str">
            <v xml:space="preserve">315.00 72           </v>
          </cell>
          <cell r="B44">
            <v>52778</v>
          </cell>
          <cell r="C44">
            <v>60</v>
          </cell>
          <cell r="D44" t="str">
            <v xml:space="preserve">   S2</v>
          </cell>
          <cell r="E44">
            <v>0</v>
          </cell>
          <cell r="F44">
            <v>7300879</v>
          </cell>
          <cell r="G44">
            <v>5714399.6299999999</v>
          </cell>
          <cell r="H44">
            <v>1586479</v>
          </cell>
          <cell r="I44">
            <v>59087</v>
          </cell>
          <cell r="J44">
            <v>0.81</v>
          </cell>
          <cell r="K44">
            <v>26.8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78.3</v>
          </cell>
          <cell r="P44">
            <v>9.1999999999999993</v>
          </cell>
          <cell r="Q44">
            <v>1869244</v>
          </cell>
          <cell r="R44">
            <v>202234</v>
          </cell>
          <cell r="S44">
            <v>2.77</v>
          </cell>
        </row>
        <row r="45">
          <cell r="A45" t="str">
            <v xml:space="preserve">315.00 74           </v>
          </cell>
          <cell r="B45">
            <v>53873</v>
          </cell>
          <cell r="C45">
            <v>60</v>
          </cell>
          <cell r="D45" t="str">
            <v xml:space="preserve">   S2</v>
          </cell>
          <cell r="E45">
            <v>0</v>
          </cell>
          <cell r="F45">
            <v>2199936</v>
          </cell>
          <cell r="G45">
            <v>586806.03</v>
          </cell>
          <cell r="H45">
            <v>1613130</v>
          </cell>
          <cell r="I45">
            <v>54516</v>
          </cell>
          <cell r="J45">
            <v>2.48</v>
          </cell>
          <cell r="K45">
            <v>29.6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26.7</v>
          </cell>
          <cell r="P45">
            <v>8.1999999999999993</v>
          </cell>
          <cell r="Q45">
            <v>479190</v>
          </cell>
          <cell r="R45">
            <v>58078</v>
          </cell>
          <cell r="S45">
            <v>2.64</v>
          </cell>
        </row>
        <row r="46">
          <cell r="A46" t="str">
            <v xml:space="preserve">315.00 75           </v>
          </cell>
          <cell r="B46">
            <v>48760</v>
          </cell>
          <cell r="C46">
            <v>60</v>
          </cell>
          <cell r="D46" t="str">
            <v xml:space="preserve">   S2</v>
          </cell>
          <cell r="E46">
            <v>0</v>
          </cell>
          <cell r="F46">
            <v>670281.89</v>
          </cell>
          <cell r="G46">
            <v>579011.38</v>
          </cell>
          <cell r="H46">
            <v>91271</v>
          </cell>
          <cell r="I46">
            <v>5491</v>
          </cell>
          <cell r="J46">
            <v>0.82</v>
          </cell>
          <cell r="K46">
            <v>16.600000000000001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86.4</v>
          </cell>
          <cell r="P46">
            <v>8.1999999999999993</v>
          </cell>
          <cell r="Q46">
            <v>221076</v>
          </cell>
          <cell r="R46">
            <v>27019</v>
          </cell>
          <cell r="S46">
            <v>4.03</v>
          </cell>
        </row>
        <row r="47">
          <cell r="A47" t="str">
            <v xml:space="preserve">315.00 97           </v>
          </cell>
          <cell r="B47">
            <v>49125</v>
          </cell>
          <cell r="C47">
            <v>60</v>
          </cell>
          <cell r="D47" t="str">
            <v xml:space="preserve">   S2</v>
          </cell>
          <cell r="E47">
            <v>0</v>
          </cell>
          <cell r="F47">
            <v>1279531</v>
          </cell>
          <cell r="G47">
            <v>862621.84</v>
          </cell>
          <cell r="H47">
            <v>416909</v>
          </cell>
          <cell r="I47">
            <v>23581</v>
          </cell>
          <cell r="J47">
            <v>1.84</v>
          </cell>
          <cell r="K47">
            <v>17.7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67.400000000000006</v>
          </cell>
          <cell r="P47">
            <v>4.2</v>
          </cell>
          <cell r="Q47">
            <v>247973</v>
          </cell>
          <cell r="R47">
            <v>58347</v>
          </cell>
          <cell r="S47">
            <v>4.5599999999999996</v>
          </cell>
        </row>
        <row r="48">
          <cell r="A48" t="str">
            <v xml:space="preserve">316.00 41           </v>
          </cell>
          <cell r="B48">
            <v>46022</v>
          </cell>
          <cell r="C48">
            <v>50</v>
          </cell>
          <cell r="D48" t="str">
            <v xml:space="preserve"> R1.5</v>
          </cell>
          <cell r="E48">
            <v>-11</v>
          </cell>
          <cell r="F48">
            <v>946611.59</v>
          </cell>
          <cell r="G48">
            <v>373568.68</v>
          </cell>
          <cell r="H48">
            <v>677170</v>
          </cell>
          <cell r="I48">
            <v>75581</v>
          </cell>
          <cell r="J48">
            <v>7.98</v>
          </cell>
          <cell r="K48">
            <v>9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39.5</v>
          </cell>
          <cell r="P48">
            <v>13.1</v>
          </cell>
          <cell r="Q48">
            <v>542444</v>
          </cell>
          <cell r="R48">
            <v>56597</v>
          </cell>
          <cell r="S48">
            <v>5.98</v>
          </cell>
        </row>
        <row r="49">
          <cell r="A49" t="str">
            <v xml:space="preserve">316.00 42           </v>
          </cell>
          <cell r="B49">
            <v>46022</v>
          </cell>
          <cell r="C49">
            <v>50</v>
          </cell>
          <cell r="D49" t="str">
            <v xml:space="preserve"> R1.5</v>
          </cell>
          <cell r="E49">
            <v>-11</v>
          </cell>
          <cell r="F49">
            <v>1075704.3200000001</v>
          </cell>
          <cell r="G49">
            <v>483996.02</v>
          </cell>
          <cell r="H49">
            <v>710036</v>
          </cell>
          <cell r="I49">
            <v>79792</v>
          </cell>
          <cell r="J49">
            <v>7.42</v>
          </cell>
          <cell r="K49">
            <v>8.9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45</v>
          </cell>
          <cell r="P49">
            <v>16.5</v>
          </cell>
          <cell r="Q49">
            <v>652964</v>
          </cell>
          <cell r="R49">
            <v>60521</v>
          </cell>
          <cell r="S49">
            <v>5.63</v>
          </cell>
        </row>
        <row r="50">
          <cell r="A50" t="str">
            <v xml:space="preserve">316.00 43           </v>
          </cell>
          <cell r="B50">
            <v>49490</v>
          </cell>
          <cell r="C50">
            <v>50</v>
          </cell>
          <cell r="D50" t="str">
            <v xml:space="preserve"> R1.5</v>
          </cell>
          <cell r="E50">
            <v>-11</v>
          </cell>
          <cell r="F50">
            <v>1043990.99</v>
          </cell>
          <cell r="G50">
            <v>378123.11</v>
          </cell>
          <cell r="H50">
            <v>780707</v>
          </cell>
          <cell r="I50">
            <v>45212</v>
          </cell>
          <cell r="J50">
            <v>4.33</v>
          </cell>
          <cell r="K50">
            <v>17.3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36.200000000000003</v>
          </cell>
          <cell r="P50">
            <v>15.3</v>
          </cell>
          <cell r="Q50">
            <v>432820</v>
          </cell>
          <cell r="R50">
            <v>41897</v>
          </cell>
          <cell r="S50">
            <v>4.01</v>
          </cell>
        </row>
        <row r="51">
          <cell r="A51" t="str">
            <v xml:space="preserve">316.00 44           </v>
          </cell>
          <cell r="B51">
            <v>49490</v>
          </cell>
          <cell r="C51">
            <v>50</v>
          </cell>
          <cell r="D51" t="str">
            <v xml:space="preserve"> R1.5</v>
          </cell>
          <cell r="E51">
            <v>-11</v>
          </cell>
          <cell r="F51">
            <v>1165681.21</v>
          </cell>
          <cell r="G51">
            <v>420604.1</v>
          </cell>
          <cell r="H51">
            <v>873302</v>
          </cell>
          <cell r="I51">
            <v>50848</v>
          </cell>
          <cell r="J51">
            <v>4.3600000000000003</v>
          </cell>
          <cell r="K51">
            <v>17.2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36.1</v>
          </cell>
          <cell r="P51">
            <v>16.600000000000001</v>
          </cell>
          <cell r="Q51">
            <v>513748</v>
          </cell>
          <cell r="R51">
            <v>45241</v>
          </cell>
          <cell r="S51">
            <v>3.88</v>
          </cell>
        </row>
        <row r="52">
          <cell r="A52" t="str">
            <v xml:space="preserve">316.00 45           </v>
          </cell>
          <cell r="B52">
            <v>46022</v>
          </cell>
          <cell r="C52">
            <v>50</v>
          </cell>
          <cell r="D52" t="str">
            <v xml:space="preserve"> R1.5</v>
          </cell>
          <cell r="E52">
            <v>-11</v>
          </cell>
          <cell r="F52">
            <v>6205596.7199999997</v>
          </cell>
          <cell r="G52">
            <v>5331195.47</v>
          </cell>
          <cell r="H52">
            <v>1557017</v>
          </cell>
          <cell r="I52">
            <v>179687</v>
          </cell>
          <cell r="J52">
            <v>2.9</v>
          </cell>
          <cell r="K52">
            <v>8.6999999999999993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85.9</v>
          </cell>
          <cell r="P52">
            <v>29.9</v>
          </cell>
          <cell r="Q52">
            <v>5099391</v>
          </cell>
          <cell r="R52">
            <v>206640</v>
          </cell>
          <cell r="S52">
            <v>3.33</v>
          </cell>
        </row>
        <row r="53">
          <cell r="A53" t="str">
            <v xml:space="preserve">316.00 46           </v>
          </cell>
          <cell r="B53">
            <v>49490</v>
          </cell>
          <cell r="C53">
            <v>50</v>
          </cell>
          <cell r="D53" t="str">
            <v xml:space="preserve"> R1.5</v>
          </cell>
          <cell r="E53">
            <v>-9</v>
          </cell>
          <cell r="F53">
            <v>251533.56</v>
          </cell>
          <cell r="G53">
            <v>195027.13</v>
          </cell>
          <cell r="H53">
            <v>79144</v>
          </cell>
          <cell r="I53">
            <v>4975</v>
          </cell>
          <cell r="J53">
            <v>1.98</v>
          </cell>
          <cell r="K53">
            <v>15.9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77.5</v>
          </cell>
          <cell r="P53">
            <v>31.2</v>
          </cell>
          <cell r="Q53">
            <v>168796</v>
          </cell>
          <cell r="R53">
            <v>6621</v>
          </cell>
          <cell r="S53">
            <v>2.63</v>
          </cell>
        </row>
        <row r="54">
          <cell r="A54" t="str">
            <v xml:space="preserve">316.00 47           </v>
          </cell>
          <cell r="B54">
            <v>49490</v>
          </cell>
          <cell r="C54">
            <v>50</v>
          </cell>
          <cell r="D54" t="str">
            <v xml:space="preserve"> R1.5</v>
          </cell>
          <cell r="E54">
            <v>-10</v>
          </cell>
          <cell r="F54">
            <v>4444375.42</v>
          </cell>
          <cell r="G54">
            <v>2910937.53</v>
          </cell>
          <cell r="H54">
            <v>1977875</v>
          </cell>
          <cell r="I54">
            <v>121076</v>
          </cell>
          <cell r="J54">
            <v>2.72</v>
          </cell>
          <cell r="K54">
            <v>16.3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65.5</v>
          </cell>
          <cell r="P54">
            <v>27.4</v>
          </cell>
          <cell r="Q54">
            <v>2828751</v>
          </cell>
          <cell r="R54">
            <v>126108</v>
          </cell>
          <cell r="S54">
            <v>2.84</v>
          </cell>
        </row>
        <row r="55">
          <cell r="A55" t="str">
            <v xml:space="preserve">316.00 71           </v>
          </cell>
          <cell r="B55">
            <v>52047</v>
          </cell>
          <cell r="C55">
            <v>50</v>
          </cell>
          <cell r="D55" t="str">
            <v xml:space="preserve"> R1.5</v>
          </cell>
          <cell r="E55">
            <v>0</v>
          </cell>
          <cell r="F55">
            <v>336377.91</v>
          </cell>
          <cell r="G55">
            <v>138260.22</v>
          </cell>
          <cell r="H55">
            <v>198118</v>
          </cell>
          <cell r="I55">
            <v>8565</v>
          </cell>
          <cell r="J55">
            <v>2.5499999999999998</v>
          </cell>
          <cell r="K55">
            <v>23.1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41.1</v>
          </cell>
          <cell r="P55">
            <v>12.2</v>
          </cell>
          <cell r="Q55">
            <v>106326</v>
          </cell>
          <cell r="R55">
            <v>9957</v>
          </cell>
          <cell r="S55">
            <v>2.96</v>
          </cell>
        </row>
        <row r="56">
          <cell r="A56" t="str">
            <v xml:space="preserve">316.00 72           </v>
          </cell>
          <cell r="B56">
            <v>52778</v>
          </cell>
          <cell r="C56">
            <v>50</v>
          </cell>
          <cell r="D56" t="str">
            <v xml:space="preserve"> R1.5</v>
          </cell>
          <cell r="E56">
            <v>0</v>
          </cell>
          <cell r="F56">
            <v>6163</v>
          </cell>
          <cell r="G56">
            <v>4823.62</v>
          </cell>
          <cell r="H56">
            <v>1339</v>
          </cell>
          <cell r="I56">
            <v>54</v>
          </cell>
          <cell r="J56">
            <v>0.88</v>
          </cell>
          <cell r="K56">
            <v>24.8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78.3</v>
          </cell>
          <cell r="P56">
            <v>9.1999999999999993</v>
          </cell>
          <cell r="Q56">
            <v>1510</v>
          </cell>
          <cell r="R56">
            <v>186</v>
          </cell>
          <cell r="S56">
            <v>3.02</v>
          </cell>
        </row>
        <row r="57">
          <cell r="A57" t="str">
            <v xml:space="preserve">316.00 74           </v>
          </cell>
          <cell r="B57">
            <v>53873</v>
          </cell>
          <cell r="C57">
            <v>50</v>
          </cell>
          <cell r="D57" t="str">
            <v xml:space="preserve"> R1.5</v>
          </cell>
          <cell r="E57">
            <v>0</v>
          </cell>
          <cell r="F57">
            <v>152757</v>
          </cell>
          <cell r="G57">
            <v>38798.85</v>
          </cell>
          <cell r="H57">
            <v>113958</v>
          </cell>
          <cell r="I57">
            <v>4168</v>
          </cell>
          <cell r="J57">
            <v>2.73</v>
          </cell>
          <cell r="K57">
            <v>27.3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25.4</v>
          </cell>
          <cell r="P57">
            <v>8.1999999999999993</v>
          </cell>
          <cell r="Q57">
            <v>31842</v>
          </cell>
          <cell r="R57">
            <v>4430</v>
          </cell>
          <cell r="S57">
            <v>2.9</v>
          </cell>
        </row>
        <row r="58">
          <cell r="A58" t="str">
            <v xml:space="preserve">316.00 75           </v>
          </cell>
          <cell r="B58">
            <v>48760</v>
          </cell>
          <cell r="C58">
            <v>50</v>
          </cell>
          <cell r="D58" t="str">
            <v xml:space="preserve"> R1.5</v>
          </cell>
          <cell r="E58">
            <v>0</v>
          </cell>
          <cell r="F58">
            <v>123691</v>
          </cell>
          <cell r="G58">
            <v>109782.03</v>
          </cell>
          <cell r="H58">
            <v>13909</v>
          </cell>
          <cell r="I58">
            <v>874</v>
          </cell>
          <cell r="J58">
            <v>0.71</v>
          </cell>
          <cell r="K58">
            <v>15.9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88.8</v>
          </cell>
          <cell r="P58">
            <v>8.1999999999999993</v>
          </cell>
          <cell r="Q58">
            <v>39914</v>
          </cell>
          <cell r="R58">
            <v>5269</v>
          </cell>
          <cell r="S58">
            <v>4.26</v>
          </cell>
        </row>
        <row r="59">
          <cell r="A59" t="str">
            <v xml:space="preserve">316.00 97           </v>
          </cell>
          <cell r="B59">
            <v>49125</v>
          </cell>
          <cell r="C59">
            <v>50</v>
          </cell>
          <cell r="D59" t="str">
            <v xml:space="preserve"> R1.5</v>
          </cell>
          <cell r="E59">
            <v>0</v>
          </cell>
          <cell r="F59">
            <v>62866</v>
          </cell>
          <cell r="G59">
            <v>43035.78</v>
          </cell>
          <cell r="H59">
            <v>19830</v>
          </cell>
          <cell r="I59">
            <v>1171</v>
          </cell>
          <cell r="J59">
            <v>1.86</v>
          </cell>
          <cell r="K59">
            <v>16.899999999999999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68.5</v>
          </cell>
          <cell r="P59">
            <v>4.2</v>
          </cell>
          <cell r="Q59">
            <v>11868</v>
          </cell>
          <cell r="R59">
            <v>3011</v>
          </cell>
          <cell r="S59">
            <v>4.79</v>
          </cell>
        </row>
        <row r="60">
          <cell r="A60">
            <v>330.1</v>
          </cell>
          <cell r="B60">
            <v>54604</v>
          </cell>
          <cell r="C60">
            <v>200</v>
          </cell>
          <cell r="D60" t="str">
            <v xml:space="preserve">   SQ</v>
          </cell>
          <cell r="E60">
            <v>0</v>
          </cell>
          <cell r="F60">
            <v>32898.730000000003</v>
          </cell>
          <cell r="G60">
            <v>11389.88</v>
          </cell>
          <cell r="H60">
            <v>21509</v>
          </cell>
          <cell r="I60">
            <v>657</v>
          </cell>
          <cell r="J60">
            <v>2</v>
          </cell>
          <cell r="K60">
            <v>32.700000000000003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34.6</v>
          </cell>
          <cell r="P60">
            <v>12.2</v>
          </cell>
          <cell r="Q60">
            <v>8956</v>
          </cell>
          <cell r="R60">
            <v>730</v>
          </cell>
          <cell r="S60">
            <v>2.2200000000000002</v>
          </cell>
        </row>
        <row r="61">
          <cell r="A61" t="str">
            <v xml:space="preserve">331.00 10           </v>
          </cell>
          <cell r="B61">
            <v>58014</v>
          </cell>
          <cell r="C61">
            <v>75</v>
          </cell>
          <cell r="D61" t="str">
            <v xml:space="preserve">   S1</v>
          </cell>
          <cell r="E61">
            <v>-6</v>
          </cell>
          <cell r="F61">
            <v>35273454.280000001</v>
          </cell>
          <cell r="G61">
            <v>6306965.7300000004</v>
          </cell>
          <cell r="H61">
            <v>31082896</v>
          </cell>
          <cell r="I61">
            <v>785827</v>
          </cell>
          <cell r="J61">
            <v>2.23</v>
          </cell>
          <cell r="K61">
            <v>39.6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17.899999999999999</v>
          </cell>
          <cell r="P61">
            <v>6.9</v>
          </cell>
          <cell r="Q61">
            <v>4396885</v>
          </cell>
          <cell r="R61">
            <v>839307</v>
          </cell>
          <cell r="S61">
            <v>2.38</v>
          </cell>
        </row>
        <row r="62">
          <cell r="A62" t="str">
            <v xml:space="preserve">331.00 20           </v>
          </cell>
          <cell r="B62">
            <v>58014</v>
          </cell>
          <cell r="C62">
            <v>75</v>
          </cell>
          <cell r="D62" t="str">
            <v xml:space="preserve">   S1</v>
          </cell>
          <cell r="E62">
            <v>-8</v>
          </cell>
          <cell r="F62">
            <v>15612653.91</v>
          </cell>
          <cell r="G62">
            <v>6565230.3499999996</v>
          </cell>
          <cell r="H62">
            <v>10296436</v>
          </cell>
          <cell r="I62">
            <v>264822</v>
          </cell>
          <cell r="J62">
            <v>1.7</v>
          </cell>
          <cell r="K62">
            <v>38.9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42.1</v>
          </cell>
          <cell r="P62">
            <v>14.6</v>
          </cell>
          <cell r="Q62">
            <v>3879941</v>
          </cell>
          <cell r="R62">
            <v>342765</v>
          </cell>
          <cell r="S62">
            <v>2.2000000000000002</v>
          </cell>
        </row>
        <row r="63">
          <cell r="A63" t="str">
            <v xml:space="preserve">331.00 81           </v>
          </cell>
          <cell r="B63">
            <v>52778</v>
          </cell>
          <cell r="C63">
            <v>75</v>
          </cell>
          <cell r="D63" t="str">
            <v xml:space="preserve">   S1</v>
          </cell>
          <cell r="E63">
            <v>-2</v>
          </cell>
          <cell r="F63">
            <v>58654809.259999998</v>
          </cell>
          <cell r="G63">
            <v>5540003.0700000003</v>
          </cell>
          <cell r="H63">
            <v>54287902</v>
          </cell>
          <cell r="I63">
            <v>2009010</v>
          </cell>
          <cell r="J63">
            <v>3.43</v>
          </cell>
          <cell r="K63">
            <v>27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9.4</v>
          </cell>
          <cell r="P63">
            <v>5</v>
          </cell>
          <cell r="Q63">
            <v>8479719</v>
          </cell>
          <cell r="R63">
            <v>1898941</v>
          </cell>
          <cell r="S63">
            <v>3.24</v>
          </cell>
        </row>
        <row r="64">
          <cell r="A64" t="str">
            <v xml:space="preserve">331.00 82           </v>
          </cell>
          <cell r="B64">
            <v>52778</v>
          </cell>
          <cell r="C64">
            <v>75</v>
          </cell>
          <cell r="D64" t="str">
            <v xml:space="preserve">   S1</v>
          </cell>
          <cell r="E64">
            <v>-2</v>
          </cell>
          <cell r="F64">
            <v>54612246.020000003</v>
          </cell>
          <cell r="G64">
            <v>5903871.9000000004</v>
          </cell>
          <cell r="H64">
            <v>49800619</v>
          </cell>
          <cell r="I64">
            <v>1834277</v>
          </cell>
          <cell r="J64">
            <v>3.36</v>
          </cell>
          <cell r="K64">
            <v>27.1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10.8</v>
          </cell>
          <cell r="P64">
            <v>3.2</v>
          </cell>
          <cell r="Q64">
            <v>5955367</v>
          </cell>
          <cell r="R64">
            <v>1832678</v>
          </cell>
          <cell r="S64">
            <v>3.36</v>
          </cell>
        </row>
        <row r="65">
          <cell r="A65" t="str">
            <v xml:space="preserve">332.00 10           </v>
          </cell>
          <cell r="B65">
            <v>58014</v>
          </cell>
          <cell r="C65">
            <v>90</v>
          </cell>
          <cell r="D65" t="str">
            <v xml:space="preserve"> R1.5</v>
          </cell>
          <cell r="E65">
            <v>-10</v>
          </cell>
          <cell r="F65">
            <v>115624469.95999999</v>
          </cell>
          <cell r="G65">
            <v>22402337.16</v>
          </cell>
          <cell r="H65">
            <v>104784580</v>
          </cell>
          <cell r="I65">
            <v>2666580</v>
          </cell>
          <cell r="J65">
            <v>2.31</v>
          </cell>
          <cell r="K65">
            <v>39.299999999999997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19.399999999999999</v>
          </cell>
          <cell r="P65">
            <v>10.5</v>
          </cell>
          <cell r="Q65">
            <v>17955742</v>
          </cell>
          <cell r="R65">
            <v>2799354</v>
          </cell>
          <cell r="S65">
            <v>2.42</v>
          </cell>
        </row>
        <row r="66">
          <cell r="A66" t="str">
            <v xml:space="preserve">332.00 20           </v>
          </cell>
          <cell r="B66">
            <v>58014</v>
          </cell>
          <cell r="C66">
            <v>90</v>
          </cell>
          <cell r="D66" t="str">
            <v xml:space="preserve"> R1.5</v>
          </cell>
          <cell r="E66">
            <v>-13</v>
          </cell>
          <cell r="F66">
            <v>119603565.13</v>
          </cell>
          <cell r="G66">
            <v>59809737.759999998</v>
          </cell>
          <cell r="H66">
            <v>75342291</v>
          </cell>
          <cell r="I66">
            <v>1932759</v>
          </cell>
          <cell r="J66">
            <v>1.62</v>
          </cell>
          <cell r="K66">
            <v>39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50</v>
          </cell>
          <cell r="P66">
            <v>22.6</v>
          </cell>
          <cell r="Q66">
            <v>37921210</v>
          </cell>
          <cell r="R66">
            <v>2547361</v>
          </cell>
          <cell r="S66">
            <v>2.13</v>
          </cell>
        </row>
        <row r="67">
          <cell r="A67" t="str">
            <v xml:space="preserve">332.00 81           </v>
          </cell>
          <cell r="B67">
            <v>52778</v>
          </cell>
          <cell r="C67">
            <v>90</v>
          </cell>
          <cell r="D67" t="str">
            <v xml:space="preserve"> R1.5</v>
          </cell>
          <cell r="E67">
            <v>-4</v>
          </cell>
          <cell r="F67">
            <v>53492873.450000003</v>
          </cell>
          <cell r="G67">
            <v>4795759.13</v>
          </cell>
          <cell r="H67">
            <v>50836829</v>
          </cell>
          <cell r="I67">
            <v>1899379</v>
          </cell>
          <cell r="J67">
            <v>3.55</v>
          </cell>
          <cell r="K67">
            <v>26.8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9</v>
          </cell>
          <cell r="P67">
            <v>3.5</v>
          </cell>
          <cell r="Q67">
            <v>5987655</v>
          </cell>
          <cell r="R67">
            <v>1853559</v>
          </cell>
          <cell r="S67">
            <v>3.47</v>
          </cell>
        </row>
        <row r="68">
          <cell r="A68" t="str">
            <v xml:space="preserve">332.00 82           </v>
          </cell>
          <cell r="B68">
            <v>52778</v>
          </cell>
          <cell r="C68">
            <v>90</v>
          </cell>
          <cell r="D68" t="str">
            <v xml:space="preserve"> R1.5</v>
          </cell>
          <cell r="E68">
            <v>-4</v>
          </cell>
          <cell r="F68">
            <v>60540016.920000002</v>
          </cell>
          <cell r="G68">
            <v>4528235</v>
          </cell>
          <cell r="H68">
            <v>58433383</v>
          </cell>
          <cell r="I68">
            <v>2184265</v>
          </cell>
          <cell r="J68">
            <v>3.61</v>
          </cell>
          <cell r="K68">
            <v>26.8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7.5</v>
          </cell>
          <cell r="P68">
            <v>3.6</v>
          </cell>
          <cell r="Q68">
            <v>6597851</v>
          </cell>
          <cell r="R68">
            <v>2104689</v>
          </cell>
          <cell r="S68">
            <v>3.48</v>
          </cell>
        </row>
        <row r="69">
          <cell r="A69" t="str">
            <v xml:space="preserve">333.00 10           </v>
          </cell>
          <cell r="B69">
            <v>58014</v>
          </cell>
          <cell r="C69">
            <v>75</v>
          </cell>
          <cell r="D69" t="str">
            <v xml:space="preserve">   S1</v>
          </cell>
          <cell r="E69">
            <v>-6</v>
          </cell>
          <cell r="F69">
            <v>41634914.700000003</v>
          </cell>
          <cell r="G69">
            <v>9000675.2200000007</v>
          </cell>
          <cell r="H69">
            <v>35132334</v>
          </cell>
          <cell r="I69">
            <v>893215</v>
          </cell>
          <cell r="J69">
            <v>2.15</v>
          </cell>
          <cell r="K69">
            <v>39.299999999999997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21.6</v>
          </cell>
          <cell r="P69">
            <v>8.1999999999999993</v>
          </cell>
          <cell r="Q69">
            <v>6252361</v>
          </cell>
          <cell r="R69">
            <v>969282</v>
          </cell>
          <cell r="S69">
            <v>2.33</v>
          </cell>
        </row>
        <row r="70">
          <cell r="A70" t="str">
            <v xml:space="preserve">333.00 20           </v>
          </cell>
          <cell r="B70">
            <v>58014</v>
          </cell>
          <cell r="C70">
            <v>75</v>
          </cell>
          <cell r="D70" t="str">
            <v xml:space="preserve">   S1</v>
          </cell>
          <cell r="E70">
            <v>-12</v>
          </cell>
          <cell r="F70">
            <v>13128270.76</v>
          </cell>
          <cell r="G70">
            <v>9227177.9600000009</v>
          </cell>
          <cell r="H70">
            <v>5476485</v>
          </cell>
          <cell r="I70">
            <v>136109</v>
          </cell>
          <cell r="J70">
            <v>1.04</v>
          </cell>
          <cell r="K70">
            <v>40.200000000000003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70.3</v>
          </cell>
          <cell r="P70">
            <v>24.3</v>
          </cell>
          <cell r="Q70">
            <v>4450117</v>
          </cell>
          <cell r="R70">
            <v>283020</v>
          </cell>
          <cell r="S70">
            <v>2.16</v>
          </cell>
        </row>
        <row r="71">
          <cell r="A71" t="str">
            <v xml:space="preserve">333.00 81           </v>
          </cell>
          <cell r="B71">
            <v>52778</v>
          </cell>
          <cell r="C71">
            <v>75</v>
          </cell>
          <cell r="D71" t="str">
            <v xml:space="preserve">   S1</v>
          </cell>
          <cell r="E71">
            <v>-2</v>
          </cell>
          <cell r="F71">
            <v>36614585.439999998</v>
          </cell>
          <cell r="G71">
            <v>3022250.83</v>
          </cell>
          <cell r="H71">
            <v>34324626</v>
          </cell>
          <cell r="I71">
            <v>1266049</v>
          </cell>
          <cell r="J71">
            <v>3.46</v>
          </cell>
          <cell r="K71">
            <v>27.1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8.3000000000000007</v>
          </cell>
          <cell r="P71">
            <v>3.7</v>
          </cell>
          <cell r="Q71">
            <v>4104660</v>
          </cell>
          <cell r="R71">
            <v>1225459</v>
          </cell>
          <cell r="S71">
            <v>3.35</v>
          </cell>
        </row>
        <row r="72">
          <cell r="A72" t="str">
            <v xml:space="preserve">333.00 82           </v>
          </cell>
          <cell r="B72">
            <v>52778</v>
          </cell>
          <cell r="C72">
            <v>75</v>
          </cell>
          <cell r="D72" t="str">
            <v xml:space="preserve">   S1</v>
          </cell>
          <cell r="E72">
            <v>-2</v>
          </cell>
          <cell r="F72">
            <v>35031623.57</v>
          </cell>
          <cell r="G72">
            <v>2768921.16</v>
          </cell>
          <cell r="H72">
            <v>32963335</v>
          </cell>
          <cell r="I72">
            <v>1222346</v>
          </cell>
          <cell r="J72">
            <v>3.49</v>
          </cell>
          <cell r="K72">
            <v>27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7.9</v>
          </cell>
          <cell r="P72">
            <v>5.4</v>
          </cell>
          <cell r="Q72">
            <v>4943064</v>
          </cell>
          <cell r="R72">
            <v>1139127</v>
          </cell>
          <cell r="S72">
            <v>3.25</v>
          </cell>
        </row>
        <row r="73">
          <cell r="A73" t="str">
            <v xml:space="preserve">334.00 10           </v>
          </cell>
          <cell r="B73">
            <v>58014</v>
          </cell>
          <cell r="C73">
            <v>60</v>
          </cell>
          <cell r="D73" t="str">
            <v xml:space="preserve"> R2.5</v>
          </cell>
          <cell r="E73">
            <v>-3</v>
          </cell>
          <cell r="F73">
            <v>15578198.470000001</v>
          </cell>
          <cell r="G73">
            <v>2648683.04</v>
          </cell>
          <cell r="H73">
            <v>13396861</v>
          </cell>
          <cell r="I73">
            <v>343909</v>
          </cell>
          <cell r="J73">
            <v>2.21</v>
          </cell>
          <cell r="K73">
            <v>39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17</v>
          </cell>
          <cell r="P73">
            <v>5.9</v>
          </cell>
          <cell r="Q73">
            <v>1805922</v>
          </cell>
          <cell r="R73">
            <v>369393</v>
          </cell>
          <cell r="S73">
            <v>2.37</v>
          </cell>
        </row>
        <row r="74">
          <cell r="A74" t="str">
            <v xml:space="preserve">334.00 20           </v>
          </cell>
          <cell r="B74">
            <v>58014</v>
          </cell>
          <cell r="C74">
            <v>60</v>
          </cell>
          <cell r="D74" t="str">
            <v xml:space="preserve"> R2.5</v>
          </cell>
          <cell r="E74">
            <v>-4</v>
          </cell>
          <cell r="F74">
            <v>2738077.7</v>
          </cell>
          <cell r="G74">
            <v>1380697.6</v>
          </cell>
          <cell r="H74">
            <v>1466903</v>
          </cell>
          <cell r="I74">
            <v>38385</v>
          </cell>
          <cell r="J74">
            <v>1.4</v>
          </cell>
          <cell r="K74">
            <v>38.200000000000003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50.4</v>
          </cell>
          <cell r="P74">
            <v>20</v>
          </cell>
          <cell r="Q74">
            <v>862574</v>
          </cell>
          <cell r="R74">
            <v>58601</v>
          </cell>
          <cell r="S74">
            <v>2.14</v>
          </cell>
        </row>
        <row r="75">
          <cell r="A75" t="str">
            <v xml:space="preserve">334.00 81           </v>
          </cell>
          <cell r="B75">
            <v>52778</v>
          </cell>
          <cell r="C75">
            <v>60</v>
          </cell>
          <cell r="D75" t="str">
            <v xml:space="preserve"> R2.5</v>
          </cell>
          <cell r="E75">
            <v>-1</v>
          </cell>
          <cell r="F75">
            <v>16156295.24</v>
          </cell>
          <cell r="G75">
            <v>1231152.81</v>
          </cell>
          <cell r="H75">
            <v>15086705</v>
          </cell>
          <cell r="I75">
            <v>561261</v>
          </cell>
          <cell r="J75">
            <v>3.47</v>
          </cell>
          <cell r="K75">
            <v>26.9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7.6</v>
          </cell>
          <cell r="P75">
            <v>3.2</v>
          </cell>
          <cell r="Q75">
            <v>1716476</v>
          </cell>
          <cell r="R75">
            <v>543385</v>
          </cell>
          <cell r="S75">
            <v>3.36</v>
          </cell>
        </row>
        <row r="76">
          <cell r="A76" t="str">
            <v xml:space="preserve">334.00 82           </v>
          </cell>
          <cell r="B76">
            <v>52778</v>
          </cell>
          <cell r="C76">
            <v>60</v>
          </cell>
          <cell r="D76" t="str">
            <v xml:space="preserve"> R2.5</v>
          </cell>
          <cell r="E76">
            <v>-1</v>
          </cell>
          <cell r="F76">
            <v>11055386.449999999</v>
          </cell>
          <cell r="G76">
            <v>725092.46</v>
          </cell>
          <cell r="H76">
            <v>10440848</v>
          </cell>
          <cell r="I76">
            <v>388424</v>
          </cell>
          <cell r="J76">
            <v>3.51</v>
          </cell>
          <cell r="K76">
            <v>26.9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6.6</v>
          </cell>
          <cell r="P76">
            <v>3.2</v>
          </cell>
          <cell r="Q76">
            <v>1174545</v>
          </cell>
          <cell r="R76">
            <v>371826</v>
          </cell>
          <cell r="S76">
            <v>3.36</v>
          </cell>
        </row>
        <row r="77">
          <cell r="A77" t="str">
            <v xml:space="preserve">335.00 10           </v>
          </cell>
          <cell r="B77">
            <v>58014</v>
          </cell>
          <cell r="C77">
            <v>45</v>
          </cell>
          <cell r="D77" t="str">
            <v xml:space="preserve">   S1</v>
          </cell>
          <cell r="E77">
            <v>-4</v>
          </cell>
          <cell r="F77">
            <v>8012780.46</v>
          </cell>
          <cell r="G77">
            <v>1065748.8899999999</v>
          </cell>
          <cell r="H77">
            <v>7267543</v>
          </cell>
          <cell r="I77">
            <v>216627</v>
          </cell>
          <cell r="J77">
            <v>2.7</v>
          </cell>
          <cell r="K77">
            <v>33.5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13.3</v>
          </cell>
          <cell r="P77">
            <v>6.2</v>
          </cell>
          <cell r="Q77">
            <v>1058370</v>
          </cell>
          <cell r="R77">
            <v>217266</v>
          </cell>
          <cell r="S77">
            <v>2.71</v>
          </cell>
        </row>
        <row r="78">
          <cell r="A78" t="str">
            <v xml:space="preserve">335.00 20           </v>
          </cell>
          <cell r="B78">
            <v>58014</v>
          </cell>
          <cell r="C78">
            <v>45</v>
          </cell>
          <cell r="D78" t="str">
            <v xml:space="preserve">   S1</v>
          </cell>
          <cell r="E78">
            <v>-4</v>
          </cell>
          <cell r="F78">
            <v>1115022.1000000001</v>
          </cell>
          <cell r="G78">
            <v>447518.47</v>
          </cell>
          <cell r="H78">
            <v>712105</v>
          </cell>
          <cell r="I78">
            <v>22020</v>
          </cell>
          <cell r="J78">
            <v>1.97</v>
          </cell>
          <cell r="K78">
            <v>32.299999999999997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40.1</v>
          </cell>
          <cell r="P78">
            <v>10.7</v>
          </cell>
          <cell r="Q78">
            <v>261016</v>
          </cell>
          <cell r="R78">
            <v>28819</v>
          </cell>
          <cell r="S78">
            <v>2.58</v>
          </cell>
        </row>
        <row r="79">
          <cell r="A79" t="str">
            <v xml:space="preserve">335.00 81           </v>
          </cell>
          <cell r="B79">
            <v>52778</v>
          </cell>
          <cell r="C79">
            <v>45</v>
          </cell>
          <cell r="D79" t="str">
            <v xml:space="preserve">   S1</v>
          </cell>
          <cell r="E79">
            <v>-1</v>
          </cell>
          <cell r="F79">
            <v>1548648.53</v>
          </cell>
          <cell r="G79">
            <v>129676.29</v>
          </cell>
          <cell r="H79">
            <v>1434459</v>
          </cell>
          <cell r="I79">
            <v>56004</v>
          </cell>
          <cell r="J79">
            <v>3.62</v>
          </cell>
          <cell r="K79">
            <v>25.6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8.4</v>
          </cell>
          <cell r="P79">
            <v>3.3</v>
          </cell>
          <cell r="Q79">
            <v>176593</v>
          </cell>
          <cell r="R79">
            <v>54247</v>
          </cell>
          <cell r="S79">
            <v>3.5</v>
          </cell>
        </row>
        <row r="80">
          <cell r="A80" t="str">
            <v xml:space="preserve">335.00 82           </v>
          </cell>
          <cell r="B80">
            <v>52778</v>
          </cell>
          <cell r="C80">
            <v>45</v>
          </cell>
          <cell r="D80" t="str">
            <v xml:space="preserve">   S1</v>
          </cell>
          <cell r="E80">
            <v>-2</v>
          </cell>
          <cell r="F80">
            <v>1592310.85</v>
          </cell>
          <cell r="G80">
            <v>173198.84</v>
          </cell>
          <cell r="H80">
            <v>1450958</v>
          </cell>
          <cell r="I80">
            <v>56628</v>
          </cell>
          <cell r="J80">
            <v>3.56</v>
          </cell>
          <cell r="K80">
            <v>25.6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10.9</v>
          </cell>
          <cell r="P80">
            <v>3.2</v>
          </cell>
          <cell r="Q80">
            <v>181744</v>
          </cell>
          <cell r="R80">
            <v>56375</v>
          </cell>
          <cell r="S80">
            <v>3.54</v>
          </cell>
        </row>
        <row r="81">
          <cell r="A81" t="str">
            <v xml:space="preserve">335.10 10           </v>
          </cell>
          <cell r="B81">
            <v>58014</v>
          </cell>
          <cell r="C81">
            <v>18</v>
          </cell>
          <cell r="D81" t="str">
            <v xml:space="preserve">   S4</v>
          </cell>
          <cell r="E81">
            <v>0</v>
          </cell>
          <cell r="F81">
            <v>846482.91</v>
          </cell>
          <cell r="G81">
            <v>637395.13</v>
          </cell>
          <cell r="H81">
            <v>209088</v>
          </cell>
          <cell r="I81">
            <v>15022</v>
          </cell>
          <cell r="J81">
            <v>1.77</v>
          </cell>
          <cell r="K81">
            <v>13.9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75.3</v>
          </cell>
          <cell r="P81">
            <v>13.2</v>
          </cell>
          <cell r="Q81">
            <v>488949</v>
          </cell>
          <cell r="R81">
            <v>42644</v>
          </cell>
          <cell r="S81">
            <v>5.04</v>
          </cell>
        </row>
        <row r="82">
          <cell r="A82" t="str">
            <v xml:space="preserve">335.10 20           </v>
          </cell>
          <cell r="B82">
            <v>58014</v>
          </cell>
          <cell r="C82">
            <v>18</v>
          </cell>
          <cell r="D82" t="str">
            <v xml:space="preserve">   S4</v>
          </cell>
          <cell r="E82">
            <v>0</v>
          </cell>
          <cell r="F82">
            <v>597432.9</v>
          </cell>
          <cell r="G82">
            <v>140377.26</v>
          </cell>
          <cell r="H82">
            <v>457056</v>
          </cell>
          <cell r="I82">
            <v>61911</v>
          </cell>
          <cell r="J82">
            <v>10.36</v>
          </cell>
          <cell r="K82">
            <v>7.4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23.5</v>
          </cell>
          <cell r="P82">
            <v>8.4</v>
          </cell>
          <cell r="Q82">
            <v>253118</v>
          </cell>
          <cell r="R82">
            <v>33217</v>
          </cell>
          <cell r="S82">
            <v>5.56</v>
          </cell>
        </row>
        <row r="83">
          <cell r="A83" t="str">
            <v xml:space="preserve">335.10 81           </v>
          </cell>
          <cell r="B83">
            <v>52778</v>
          </cell>
          <cell r="C83">
            <v>18</v>
          </cell>
          <cell r="D83" t="str">
            <v xml:space="preserve">   S4</v>
          </cell>
          <cell r="E83">
            <v>0</v>
          </cell>
          <cell r="F83">
            <v>674571.58</v>
          </cell>
          <cell r="G83">
            <v>542234.84</v>
          </cell>
          <cell r="H83">
            <v>132337</v>
          </cell>
          <cell r="I83">
            <v>8883</v>
          </cell>
          <cell r="J83">
            <v>1.32</v>
          </cell>
          <cell r="K83">
            <v>14.9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80.400000000000006</v>
          </cell>
          <cell r="P83">
            <v>12.9</v>
          </cell>
          <cell r="Q83">
            <v>359405</v>
          </cell>
          <cell r="R83">
            <v>35958</v>
          </cell>
          <cell r="S83">
            <v>5.33</v>
          </cell>
        </row>
        <row r="84">
          <cell r="A84" t="str">
            <v xml:space="preserve">335.10 82           </v>
          </cell>
          <cell r="B84">
            <v>52778</v>
          </cell>
          <cell r="C84">
            <v>18</v>
          </cell>
          <cell r="D84" t="str">
            <v xml:space="preserve">   S4</v>
          </cell>
          <cell r="E84">
            <v>0</v>
          </cell>
          <cell r="F84">
            <v>80300.259999999995</v>
          </cell>
          <cell r="G84">
            <v>77265.070000000007</v>
          </cell>
          <cell r="H84">
            <v>3035</v>
          </cell>
          <cell r="I84">
            <v>206</v>
          </cell>
          <cell r="J84">
            <v>0.26</v>
          </cell>
          <cell r="K84">
            <v>14.7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96.2</v>
          </cell>
          <cell r="P84">
            <v>15.1</v>
          </cell>
          <cell r="Q84">
            <v>51909</v>
          </cell>
          <cell r="R84">
            <v>4465</v>
          </cell>
          <cell r="S84">
            <v>5.56</v>
          </cell>
        </row>
        <row r="85">
          <cell r="A85" t="str">
            <v xml:space="preserve">336.00 10           </v>
          </cell>
          <cell r="B85">
            <v>58014</v>
          </cell>
          <cell r="C85">
            <v>75</v>
          </cell>
          <cell r="D85" t="str">
            <v xml:space="preserve"> S0.5</v>
          </cell>
          <cell r="E85">
            <v>-1</v>
          </cell>
          <cell r="F85">
            <v>1588315.74</v>
          </cell>
          <cell r="G85">
            <v>188571.47</v>
          </cell>
          <cell r="H85">
            <v>1415627</v>
          </cell>
          <cell r="I85">
            <v>36505</v>
          </cell>
          <cell r="J85">
            <v>2.2999999999999998</v>
          </cell>
          <cell r="K85">
            <v>38.799999999999997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11.9</v>
          </cell>
          <cell r="P85">
            <v>5.3</v>
          </cell>
          <cell r="Q85">
            <v>155643</v>
          </cell>
          <cell r="R85">
            <v>37375</v>
          </cell>
          <cell r="S85">
            <v>2.35</v>
          </cell>
        </row>
        <row r="86">
          <cell r="A86" t="str">
            <v xml:space="preserve">336.00 20           </v>
          </cell>
          <cell r="B86">
            <v>58014</v>
          </cell>
          <cell r="C86">
            <v>75</v>
          </cell>
          <cell r="D86" t="str">
            <v xml:space="preserve"> S0.5</v>
          </cell>
          <cell r="E86">
            <v>-2</v>
          </cell>
          <cell r="F86">
            <v>2648181.67</v>
          </cell>
          <cell r="G86">
            <v>245575.23</v>
          </cell>
          <cell r="H86">
            <v>2455570</v>
          </cell>
          <cell r="I86">
            <v>66943</v>
          </cell>
          <cell r="J86">
            <v>2.5299999999999998</v>
          </cell>
          <cell r="K86">
            <v>36.700000000000003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9.3000000000000007</v>
          </cell>
          <cell r="P86">
            <v>15</v>
          </cell>
          <cell r="Q86">
            <v>586654</v>
          </cell>
          <cell r="R86">
            <v>56770</v>
          </cell>
          <cell r="S86">
            <v>2.14</v>
          </cell>
        </row>
        <row r="87">
          <cell r="A87" t="str">
            <v xml:space="preserve">336.00 81           </v>
          </cell>
          <cell r="B87">
            <v>52778</v>
          </cell>
          <cell r="C87">
            <v>75</v>
          </cell>
          <cell r="D87" t="str">
            <v xml:space="preserve"> S0.5</v>
          </cell>
          <cell r="E87">
            <v>0</v>
          </cell>
          <cell r="F87">
            <v>637500.65</v>
          </cell>
          <cell r="G87">
            <v>60851.95</v>
          </cell>
          <cell r="H87">
            <v>576649</v>
          </cell>
          <cell r="I87">
            <v>21557</v>
          </cell>
          <cell r="J87">
            <v>3.38</v>
          </cell>
          <cell r="K87">
            <v>26.7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9.5</v>
          </cell>
          <cell r="P87">
            <v>3.2</v>
          </cell>
          <cell r="Q87">
            <v>68111</v>
          </cell>
          <cell r="R87">
            <v>21293</v>
          </cell>
          <cell r="S87">
            <v>3.34</v>
          </cell>
        </row>
        <row r="88">
          <cell r="A88" t="str">
            <v xml:space="preserve">336.00 82           </v>
          </cell>
          <cell r="B88">
            <v>52778</v>
          </cell>
          <cell r="C88">
            <v>75</v>
          </cell>
          <cell r="D88" t="str">
            <v xml:space="preserve"> S0.5</v>
          </cell>
          <cell r="E88">
            <v>0</v>
          </cell>
          <cell r="F88">
            <v>157935.07</v>
          </cell>
          <cell r="G88">
            <v>15049.7</v>
          </cell>
          <cell r="H88">
            <v>142885</v>
          </cell>
          <cell r="I88">
            <v>5341</v>
          </cell>
          <cell r="J88">
            <v>3.38</v>
          </cell>
          <cell r="K88">
            <v>26.8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9.5</v>
          </cell>
          <cell r="P88">
            <v>3.2</v>
          </cell>
          <cell r="Q88">
            <v>16874</v>
          </cell>
          <cell r="R88">
            <v>5275</v>
          </cell>
          <cell r="S88">
            <v>3.34</v>
          </cell>
        </row>
        <row r="89">
          <cell r="A89">
            <v>340.1</v>
          </cell>
          <cell r="B89">
            <v>47664</v>
          </cell>
          <cell r="C89">
            <v>200</v>
          </cell>
          <cell r="D89" t="str">
            <v xml:space="preserve">   SQ</v>
          </cell>
          <cell r="E89">
            <v>-5</v>
          </cell>
          <cell r="F89">
            <v>221928.75</v>
          </cell>
          <cell r="G89">
            <v>197424.65</v>
          </cell>
          <cell r="H89">
            <v>35601</v>
          </cell>
          <cell r="I89">
            <v>2589</v>
          </cell>
          <cell r="J89">
            <v>1.17</v>
          </cell>
          <cell r="K89">
            <v>13.8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89</v>
          </cell>
          <cell r="P89">
            <v>33.200000000000003</v>
          </cell>
          <cell r="Q89">
            <v>164844</v>
          </cell>
          <cell r="R89">
            <v>4964</v>
          </cell>
          <cell r="S89">
            <v>2.2400000000000002</v>
          </cell>
        </row>
        <row r="90">
          <cell r="A90" t="str">
            <v xml:space="preserve">341.00 60           </v>
          </cell>
          <cell r="B90">
            <v>48760</v>
          </cell>
          <cell r="C90">
            <v>55</v>
          </cell>
          <cell r="D90" t="str">
            <v xml:space="preserve">   R4</v>
          </cell>
          <cell r="E90">
            <v>-5</v>
          </cell>
          <cell r="F90">
            <v>9238362.0500000007</v>
          </cell>
          <cell r="G90">
            <v>5850367.3600000003</v>
          </cell>
          <cell r="H90">
            <v>3849913</v>
          </cell>
          <cell r="I90">
            <v>231822</v>
          </cell>
          <cell r="J90">
            <v>2.5099999999999998</v>
          </cell>
          <cell r="K90">
            <v>16.600000000000001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63.3</v>
          </cell>
          <cell r="P90">
            <v>13.5</v>
          </cell>
          <cell r="Q90">
            <v>4193178</v>
          </cell>
          <cell r="R90">
            <v>332101</v>
          </cell>
          <cell r="S90">
            <v>3.59</v>
          </cell>
        </row>
        <row r="91">
          <cell r="A91" t="str">
            <v xml:space="preserve">341.00 71           </v>
          </cell>
          <cell r="B91">
            <v>52047</v>
          </cell>
          <cell r="C91">
            <v>55</v>
          </cell>
          <cell r="D91" t="str">
            <v xml:space="preserve">   R4</v>
          </cell>
          <cell r="E91">
            <v>-5</v>
          </cell>
          <cell r="F91">
            <v>5774386.75</v>
          </cell>
          <cell r="G91">
            <v>2475066.12</v>
          </cell>
          <cell r="H91">
            <v>3588040</v>
          </cell>
          <cell r="I91">
            <v>142439</v>
          </cell>
          <cell r="J91">
            <v>2.4700000000000002</v>
          </cell>
          <cell r="K91">
            <v>25.2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42.9</v>
          </cell>
          <cell r="P91">
            <v>12.2</v>
          </cell>
          <cell r="Q91">
            <v>1980514</v>
          </cell>
          <cell r="R91">
            <v>161885</v>
          </cell>
          <cell r="S91">
            <v>2.8</v>
          </cell>
        </row>
        <row r="92">
          <cell r="A92" t="str">
            <v xml:space="preserve">341.00 72           </v>
          </cell>
          <cell r="B92">
            <v>52778</v>
          </cell>
          <cell r="C92">
            <v>55</v>
          </cell>
          <cell r="D92" t="str">
            <v xml:space="preserve">   R4</v>
          </cell>
          <cell r="E92">
            <v>-5</v>
          </cell>
          <cell r="F92">
            <v>34450809.719999999</v>
          </cell>
          <cell r="G92">
            <v>26661589.050000001</v>
          </cell>
          <cell r="H92">
            <v>9511761</v>
          </cell>
          <cell r="I92">
            <v>348886</v>
          </cell>
          <cell r="J92">
            <v>1.01</v>
          </cell>
          <cell r="K92">
            <v>27.3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77.400000000000006</v>
          </cell>
          <cell r="P92">
            <v>9.1999999999999993</v>
          </cell>
          <cell r="Q92">
            <v>9124880</v>
          </cell>
          <cell r="R92">
            <v>992007</v>
          </cell>
          <cell r="S92">
            <v>2.88</v>
          </cell>
        </row>
        <row r="93">
          <cell r="A93" t="str">
            <v xml:space="preserve">341.00 74           </v>
          </cell>
          <cell r="B93">
            <v>53873</v>
          </cell>
          <cell r="C93">
            <v>55</v>
          </cell>
          <cell r="D93" t="str">
            <v xml:space="preserve">   R4</v>
          </cell>
          <cell r="E93">
            <v>-5</v>
          </cell>
          <cell r="F93">
            <v>11003157.439999999</v>
          </cell>
          <cell r="G93">
            <v>2980385.99</v>
          </cell>
          <cell r="H93">
            <v>8572929</v>
          </cell>
          <cell r="I93">
            <v>284891</v>
          </cell>
          <cell r="J93">
            <v>2.59</v>
          </cell>
          <cell r="K93">
            <v>30.1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27.1</v>
          </cell>
          <cell r="P93">
            <v>8.1</v>
          </cell>
          <cell r="Q93">
            <v>2447558</v>
          </cell>
          <cell r="R93">
            <v>302624</v>
          </cell>
          <cell r="S93">
            <v>2.75</v>
          </cell>
        </row>
        <row r="94">
          <cell r="A94" t="str">
            <v xml:space="preserve">341.00 75           </v>
          </cell>
          <cell r="B94">
            <v>48760</v>
          </cell>
          <cell r="C94">
            <v>55</v>
          </cell>
          <cell r="D94" t="str">
            <v xml:space="preserve">   R4</v>
          </cell>
          <cell r="E94">
            <v>-5</v>
          </cell>
          <cell r="F94">
            <v>2897941.9</v>
          </cell>
          <cell r="G94">
            <v>2321056.67</v>
          </cell>
          <cell r="H94">
            <v>721782</v>
          </cell>
          <cell r="I94">
            <v>43243</v>
          </cell>
          <cell r="J94">
            <v>1.49</v>
          </cell>
          <cell r="K94">
            <v>16.7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80.099999999999994</v>
          </cell>
          <cell r="P94">
            <v>8.1</v>
          </cell>
          <cell r="Q94">
            <v>995948</v>
          </cell>
          <cell r="R94">
            <v>122611</v>
          </cell>
          <cell r="S94">
            <v>4.2300000000000004</v>
          </cell>
        </row>
        <row r="95">
          <cell r="A95" t="str">
            <v xml:space="preserve">341.00 91           </v>
          </cell>
          <cell r="B95">
            <v>46934</v>
          </cell>
          <cell r="C95">
            <v>55</v>
          </cell>
          <cell r="D95" t="str">
            <v xml:space="preserve">   R4</v>
          </cell>
          <cell r="E95">
            <v>-5</v>
          </cell>
          <cell r="F95">
            <v>811209.69</v>
          </cell>
          <cell r="G95">
            <v>372742.74</v>
          </cell>
          <cell r="H95">
            <v>479027</v>
          </cell>
          <cell r="I95">
            <v>40935</v>
          </cell>
          <cell r="J95">
            <v>5.05</v>
          </cell>
          <cell r="K95">
            <v>11.7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45.9</v>
          </cell>
          <cell r="P95">
            <v>9.6</v>
          </cell>
          <cell r="Q95">
            <v>363476</v>
          </cell>
          <cell r="R95">
            <v>41758</v>
          </cell>
          <cell r="S95">
            <v>5.15</v>
          </cell>
        </row>
        <row r="96">
          <cell r="A96" t="str">
            <v xml:space="preserve">341.00 92           </v>
          </cell>
          <cell r="B96">
            <v>47664</v>
          </cell>
          <cell r="C96">
            <v>55</v>
          </cell>
          <cell r="D96" t="str">
            <v xml:space="preserve">   R4</v>
          </cell>
          <cell r="E96">
            <v>-5</v>
          </cell>
          <cell r="F96">
            <v>5035526.76</v>
          </cell>
          <cell r="G96">
            <v>4058710.98</v>
          </cell>
          <cell r="H96">
            <v>1228592</v>
          </cell>
          <cell r="I96">
            <v>90676</v>
          </cell>
          <cell r="J96">
            <v>1.8</v>
          </cell>
          <cell r="K96">
            <v>13.5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80.599999999999994</v>
          </cell>
          <cell r="P96">
            <v>23.8</v>
          </cell>
          <cell r="Q96">
            <v>3084304</v>
          </cell>
          <cell r="R96">
            <v>165867</v>
          </cell>
          <cell r="S96">
            <v>3.29</v>
          </cell>
        </row>
        <row r="97">
          <cell r="A97" t="str">
            <v xml:space="preserve">341.00 93           </v>
          </cell>
          <cell r="B97">
            <v>47664</v>
          </cell>
          <cell r="C97">
            <v>55</v>
          </cell>
          <cell r="D97" t="str">
            <v xml:space="preserve">   R4</v>
          </cell>
          <cell r="E97">
            <v>-5</v>
          </cell>
          <cell r="F97">
            <v>2735279.15</v>
          </cell>
          <cell r="G97">
            <v>2532961.56</v>
          </cell>
          <cell r="H97">
            <v>339082</v>
          </cell>
          <cell r="I97">
            <v>24785</v>
          </cell>
          <cell r="J97">
            <v>0.91</v>
          </cell>
          <cell r="K97">
            <v>13.7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92.6</v>
          </cell>
          <cell r="P97">
            <v>26.4</v>
          </cell>
          <cell r="Q97">
            <v>1800732</v>
          </cell>
          <cell r="R97">
            <v>81314</v>
          </cell>
          <cell r="S97">
            <v>2.97</v>
          </cell>
        </row>
        <row r="98">
          <cell r="A98" t="str">
            <v xml:space="preserve">341.00 95           </v>
          </cell>
          <cell r="B98">
            <v>50586</v>
          </cell>
          <cell r="C98">
            <v>55</v>
          </cell>
          <cell r="D98" t="str">
            <v xml:space="preserve">   R4</v>
          </cell>
          <cell r="E98">
            <v>-5</v>
          </cell>
          <cell r="F98">
            <v>1010183.43</v>
          </cell>
          <cell r="G98">
            <v>442590.24</v>
          </cell>
          <cell r="H98">
            <v>618102</v>
          </cell>
          <cell r="I98">
            <v>28546</v>
          </cell>
          <cell r="J98">
            <v>2.83</v>
          </cell>
          <cell r="K98">
            <v>21.7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43.8</v>
          </cell>
          <cell r="P98">
            <v>7.3</v>
          </cell>
          <cell r="Q98">
            <v>231263</v>
          </cell>
          <cell r="R98">
            <v>38576</v>
          </cell>
          <cell r="S98">
            <v>3.82</v>
          </cell>
        </row>
        <row r="99">
          <cell r="A99" t="str">
            <v xml:space="preserve">341.00 97           </v>
          </cell>
          <cell r="B99">
            <v>49125</v>
          </cell>
          <cell r="C99">
            <v>55</v>
          </cell>
          <cell r="D99" t="str">
            <v xml:space="preserve">   R4</v>
          </cell>
          <cell r="E99">
            <v>-5</v>
          </cell>
          <cell r="F99">
            <v>5927075</v>
          </cell>
          <cell r="G99">
            <v>3829888.98</v>
          </cell>
          <cell r="H99">
            <v>2393540</v>
          </cell>
          <cell r="I99">
            <v>135152</v>
          </cell>
          <cell r="J99">
            <v>2.2799999999999998</v>
          </cell>
          <cell r="K99">
            <v>17.7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64.599999999999994</v>
          </cell>
          <cell r="P99">
            <v>4.2</v>
          </cell>
          <cell r="Q99">
            <v>1204420</v>
          </cell>
          <cell r="R99">
            <v>283166</v>
          </cell>
          <cell r="S99">
            <v>4.78</v>
          </cell>
        </row>
        <row r="100">
          <cell r="A100" t="str">
            <v xml:space="preserve">341.01 73           </v>
          </cell>
          <cell r="B100">
            <v>50221</v>
          </cell>
          <cell r="C100">
            <v>55</v>
          </cell>
          <cell r="D100" t="str">
            <v xml:space="preserve">   R4</v>
          </cell>
          <cell r="E100">
            <v>-5</v>
          </cell>
          <cell r="F100">
            <v>31416965.73</v>
          </cell>
          <cell r="G100">
            <v>4583746.24</v>
          </cell>
          <cell r="H100">
            <v>28404068</v>
          </cell>
          <cell r="I100">
            <v>1373504</v>
          </cell>
          <cell r="J100">
            <v>4.37</v>
          </cell>
          <cell r="K100">
            <v>20.7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14.6</v>
          </cell>
          <cell r="P100">
            <v>4.2</v>
          </cell>
          <cell r="Q100">
            <v>5623763</v>
          </cell>
          <cell r="R100">
            <v>1322811</v>
          </cell>
          <cell r="S100">
            <v>4.21</v>
          </cell>
        </row>
        <row r="101">
          <cell r="A101" t="str">
            <v xml:space="preserve">341.01 94           </v>
          </cell>
          <cell r="B101">
            <v>47664</v>
          </cell>
          <cell r="C101">
            <v>55</v>
          </cell>
          <cell r="D101" t="str">
            <v xml:space="preserve">   R4</v>
          </cell>
          <cell r="E101">
            <v>-5</v>
          </cell>
          <cell r="F101">
            <v>3413471.97</v>
          </cell>
          <cell r="G101">
            <v>368034</v>
          </cell>
          <cell r="H101">
            <v>3216112</v>
          </cell>
          <cell r="I101">
            <v>234724</v>
          </cell>
          <cell r="J101">
            <v>6.88</v>
          </cell>
          <cell r="K101">
            <v>13.7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10.8</v>
          </cell>
          <cell r="P101">
            <v>10.199999999999999</v>
          </cell>
          <cell r="Q101">
            <v>1521213</v>
          </cell>
          <cell r="R101">
            <v>150619</v>
          </cell>
          <cell r="S101">
            <v>4.41</v>
          </cell>
        </row>
        <row r="102">
          <cell r="A102" t="str">
            <v xml:space="preserve">341.01 96           </v>
          </cell>
          <cell r="B102">
            <v>48029</v>
          </cell>
          <cell r="C102">
            <v>55</v>
          </cell>
          <cell r="D102" t="str">
            <v xml:space="preserve">   R4</v>
          </cell>
          <cell r="E102">
            <v>-5</v>
          </cell>
          <cell r="F102">
            <v>15120072.09</v>
          </cell>
          <cell r="G102">
            <v>3203467.94</v>
          </cell>
          <cell r="H102">
            <v>12672608</v>
          </cell>
          <cell r="I102">
            <v>862193</v>
          </cell>
          <cell r="J102">
            <v>5.7</v>
          </cell>
          <cell r="K102">
            <v>14.7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21.2</v>
          </cell>
          <cell r="P102">
            <v>9.4</v>
          </cell>
          <cell r="Q102">
            <v>6158262</v>
          </cell>
          <cell r="R102">
            <v>660874</v>
          </cell>
          <cell r="S102">
            <v>4.37</v>
          </cell>
        </row>
        <row r="103">
          <cell r="A103" t="str">
            <v xml:space="preserve">342.00 60           </v>
          </cell>
          <cell r="B103">
            <v>48760</v>
          </cell>
          <cell r="C103">
            <v>45</v>
          </cell>
          <cell r="D103" t="str">
            <v xml:space="preserve">   R3</v>
          </cell>
          <cell r="E103">
            <v>-5</v>
          </cell>
          <cell r="F103">
            <v>8121641.0800000001</v>
          </cell>
          <cell r="G103">
            <v>6540475.2699999996</v>
          </cell>
          <cell r="H103">
            <v>1987248</v>
          </cell>
          <cell r="I103">
            <v>125475</v>
          </cell>
          <cell r="J103">
            <v>1.54</v>
          </cell>
          <cell r="K103">
            <v>15.8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80.5</v>
          </cell>
          <cell r="P103">
            <v>16.100000000000001</v>
          </cell>
          <cell r="Q103">
            <v>4218287</v>
          </cell>
          <cell r="R103">
            <v>272354</v>
          </cell>
          <cell r="S103">
            <v>3.35</v>
          </cell>
        </row>
        <row r="104">
          <cell r="A104" t="str">
            <v xml:space="preserve">342.00 71           </v>
          </cell>
          <cell r="B104">
            <v>52047</v>
          </cell>
          <cell r="C104">
            <v>45</v>
          </cell>
          <cell r="D104" t="str">
            <v xml:space="preserve">   R3</v>
          </cell>
          <cell r="E104">
            <v>-5</v>
          </cell>
          <cell r="F104">
            <v>1804662.8</v>
          </cell>
          <cell r="G104">
            <v>697151.93</v>
          </cell>
          <cell r="H104">
            <v>1197744</v>
          </cell>
          <cell r="I104">
            <v>50752</v>
          </cell>
          <cell r="J104">
            <v>2.81</v>
          </cell>
          <cell r="K104">
            <v>23.6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38.6</v>
          </cell>
          <cell r="P104">
            <v>12.2</v>
          </cell>
          <cell r="Q104">
            <v>634828</v>
          </cell>
          <cell r="R104">
            <v>53436</v>
          </cell>
          <cell r="S104">
            <v>2.96</v>
          </cell>
        </row>
        <row r="105">
          <cell r="A105" t="str">
            <v xml:space="preserve">342.00 72           </v>
          </cell>
          <cell r="B105">
            <v>52778</v>
          </cell>
          <cell r="C105">
            <v>45</v>
          </cell>
          <cell r="D105" t="str">
            <v xml:space="preserve">   R3</v>
          </cell>
          <cell r="E105">
            <v>-5</v>
          </cell>
          <cell r="F105">
            <v>1887875</v>
          </cell>
          <cell r="G105">
            <v>1477641</v>
          </cell>
          <cell r="H105">
            <v>504628</v>
          </cell>
          <cell r="I105">
            <v>19635</v>
          </cell>
          <cell r="J105">
            <v>1.04</v>
          </cell>
          <cell r="K105">
            <v>25.7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78.3</v>
          </cell>
          <cell r="P105">
            <v>9.1999999999999993</v>
          </cell>
          <cell r="Q105">
            <v>515826</v>
          </cell>
          <cell r="R105">
            <v>57089</v>
          </cell>
          <cell r="S105">
            <v>3.02</v>
          </cell>
        </row>
        <row r="106">
          <cell r="A106" t="str">
            <v xml:space="preserve">342.00 74           </v>
          </cell>
          <cell r="B106">
            <v>53873</v>
          </cell>
          <cell r="C106">
            <v>45</v>
          </cell>
          <cell r="D106" t="str">
            <v xml:space="preserve">   R3</v>
          </cell>
          <cell r="E106">
            <v>-5</v>
          </cell>
          <cell r="F106">
            <v>1457862</v>
          </cell>
          <cell r="G106">
            <v>419774.87</v>
          </cell>
          <cell r="H106">
            <v>1110980</v>
          </cell>
          <cell r="I106">
            <v>39466</v>
          </cell>
          <cell r="J106">
            <v>2.71</v>
          </cell>
          <cell r="K106">
            <v>28.2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28.8</v>
          </cell>
          <cell r="P106">
            <v>8.1999999999999993</v>
          </cell>
          <cell r="Q106">
            <v>341068</v>
          </cell>
          <cell r="R106">
            <v>42249</v>
          </cell>
          <cell r="S106">
            <v>2.9</v>
          </cell>
        </row>
        <row r="107">
          <cell r="A107" t="str">
            <v xml:space="preserve">342.00 75           </v>
          </cell>
          <cell r="B107">
            <v>48760</v>
          </cell>
          <cell r="C107">
            <v>45</v>
          </cell>
          <cell r="D107" t="str">
            <v xml:space="preserve">   R3</v>
          </cell>
          <cell r="E107">
            <v>-5</v>
          </cell>
          <cell r="F107">
            <v>3889943.37</v>
          </cell>
          <cell r="G107">
            <v>3452527.24</v>
          </cell>
          <cell r="H107">
            <v>631913</v>
          </cell>
          <cell r="I107">
            <v>38673</v>
          </cell>
          <cell r="J107">
            <v>0.99</v>
          </cell>
          <cell r="K107">
            <v>16.3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88.8</v>
          </cell>
          <cell r="P107">
            <v>8.1999999999999993</v>
          </cell>
          <cell r="Q107">
            <v>1357015</v>
          </cell>
          <cell r="R107">
            <v>167054</v>
          </cell>
          <cell r="S107">
            <v>4.29</v>
          </cell>
        </row>
        <row r="108">
          <cell r="A108" t="str">
            <v xml:space="preserve">342.00 91           </v>
          </cell>
          <cell r="B108">
            <v>46934</v>
          </cell>
          <cell r="C108">
            <v>45</v>
          </cell>
          <cell r="D108" t="str">
            <v xml:space="preserve">   R3</v>
          </cell>
          <cell r="E108">
            <v>-5</v>
          </cell>
          <cell r="F108">
            <v>476309.45</v>
          </cell>
          <cell r="G108">
            <v>67263.19</v>
          </cell>
          <cell r="H108">
            <v>432862</v>
          </cell>
          <cell r="I108">
            <v>37348</v>
          </cell>
          <cell r="J108">
            <v>7.84</v>
          </cell>
          <cell r="K108">
            <v>11.6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14.1</v>
          </cell>
          <cell r="P108">
            <v>8.1999999999999993</v>
          </cell>
          <cell r="Q108">
            <v>206632</v>
          </cell>
          <cell r="R108">
            <v>25306</v>
          </cell>
          <cell r="S108">
            <v>5.31</v>
          </cell>
        </row>
        <row r="109">
          <cell r="A109" t="str">
            <v xml:space="preserve">342.00 92           </v>
          </cell>
          <cell r="B109">
            <v>47664</v>
          </cell>
          <cell r="C109">
            <v>45</v>
          </cell>
          <cell r="D109" t="str">
            <v xml:space="preserve">   R3</v>
          </cell>
          <cell r="E109">
            <v>-5</v>
          </cell>
          <cell r="F109">
            <v>3739991.62</v>
          </cell>
          <cell r="G109">
            <v>2415322.15</v>
          </cell>
          <cell r="H109">
            <v>1511669</v>
          </cell>
          <cell r="I109">
            <v>122288</v>
          </cell>
          <cell r="J109">
            <v>3.27</v>
          </cell>
          <cell r="K109">
            <v>12.4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64.599999999999994</v>
          </cell>
          <cell r="P109">
            <v>25.2</v>
          </cell>
          <cell r="Q109">
            <v>2389249</v>
          </cell>
          <cell r="R109">
            <v>124613</v>
          </cell>
          <cell r="S109">
            <v>3.33</v>
          </cell>
        </row>
        <row r="110">
          <cell r="A110" t="str">
            <v xml:space="preserve">342.00 93           </v>
          </cell>
          <cell r="B110">
            <v>47664</v>
          </cell>
          <cell r="C110">
            <v>45</v>
          </cell>
          <cell r="D110" t="str">
            <v xml:space="preserve">   R3</v>
          </cell>
          <cell r="E110">
            <v>-5</v>
          </cell>
          <cell r="F110">
            <v>3702107.48</v>
          </cell>
          <cell r="G110">
            <v>3642779</v>
          </cell>
          <cell r="H110">
            <v>244434</v>
          </cell>
          <cell r="I110">
            <v>20693</v>
          </cell>
          <cell r="J110">
            <v>0.56000000000000005</v>
          </cell>
          <cell r="K110">
            <v>11.8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98.4</v>
          </cell>
          <cell r="P110">
            <v>32.4</v>
          </cell>
          <cell r="Q110">
            <v>2791331</v>
          </cell>
          <cell r="R110">
            <v>96685</v>
          </cell>
          <cell r="S110">
            <v>2.61</v>
          </cell>
        </row>
        <row r="111">
          <cell r="A111" t="str">
            <v xml:space="preserve">342.00 95           </v>
          </cell>
          <cell r="B111">
            <v>50586</v>
          </cell>
          <cell r="C111">
            <v>45</v>
          </cell>
          <cell r="D111" t="str">
            <v xml:space="preserve">   R3</v>
          </cell>
          <cell r="E111">
            <v>-5</v>
          </cell>
          <cell r="F111">
            <v>134194.70000000001</v>
          </cell>
          <cell r="G111">
            <v>138223</v>
          </cell>
          <cell r="H111">
            <v>2681</v>
          </cell>
          <cell r="I111">
            <v>134</v>
          </cell>
          <cell r="J111">
            <v>0.1</v>
          </cell>
          <cell r="K111">
            <v>20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103</v>
          </cell>
          <cell r="P111">
            <v>35</v>
          </cell>
          <cell r="Q111">
            <v>96331</v>
          </cell>
          <cell r="R111">
            <v>3285</v>
          </cell>
          <cell r="S111">
            <v>2.4500000000000002</v>
          </cell>
        </row>
        <row r="112">
          <cell r="A112" t="str">
            <v xml:space="preserve">342.00 97           </v>
          </cell>
          <cell r="B112">
            <v>49125</v>
          </cell>
          <cell r="C112">
            <v>45</v>
          </cell>
          <cell r="D112" t="str">
            <v xml:space="preserve">   R3</v>
          </cell>
          <cell r="E112">
            <v>-5</v>
          </cell>
          <cell r="F112">
            <v>418443</v>
          </cell>
          <cell r="G112">
            <v>286449.33</v>
          </cell>
          <cell r="H112">
            <v>152916</v>
          </cell>
          <cell r="I112">
            <v>8763</v>
          </cell>
          <cell r="J112">
            <v>2.09</v>
          </cell>
          <cell r="K112">
            <v>17.5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68.5</v>
          </cell>
          <cell r="P112">
            <v>4.2</v>
          </cell>
          <cell r="Q112">
            <v>85399</v>
          </cell>
          <cell r="R112">
            <v>20299</v>
          </cell>
          <cell r="S112">
            <v>4.8499999999999996</v>
          </cell>
        </row>
        <row r="113">
          <cell r="A113" t="str">
            <v xml:space="preserve">344.00 91           </v>
          </cell>
          <cell r="B113">
            <v>46934</v>
          </cell>
          <cell r="C113">
            <v>60</v>
          </cell>
          <cell r="D113" t="str">
            <v xml:space="preserve">   R3</v>
          </cell>
          <cell r="E113">
            <v>-5</v>
          </cell>
          <cell r="F113">
            <v>575842.91</v>
          </cell>
          <cell r="G113">
            <v>405828.63</v>
          </cell>
          <cell r="H113">
            <v>198806</v>
          </cell>
          <cell r="I113">
            <v>17279</v>
          </cell>
          <cell r="J113">
            <v>3</v>
          </cell>
          <cell r="K113">
            <v>11.5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70.5</v>
          </cell>
          <cell r="P113">
            <v>23.8</v>
          </cell>
          <cell r="Q113">
            <v>356767</v>
          </cell>
          <cell r="R113">
            <v>21752</v>
          </cell>
          <cell r="S113">
            <v>3.78</v>
          </cell>
        </row>
        <row r="114">
          <cell r="A114" t="str">
            <v xml:space="preserve">344.00 92           </v>
          </cell>
          <cell r="B114">
            <v>47664</v>
          </cell>
          <cell r="C114">
            <v>60</v>
          </cell>
          <cell r="D114" t="str">
            <v xml:space="preserve">   R3</v>
          </cell>
          <cell r="E114">
            <v>-5</v>
          </cell>
          <cell r="F114">
            <v>99010602.659999996</v>
          </cell>
          <cell r="G114">
            <v>66636896.340000004</v>
          </cell>
          <cell r="H114">
            <v>37324236</v>
          </cell>
          <cell r="I114">
            <v>2738639</v>
          </cell>
          <cell r="J114">
            <v>2.77</v>
          </cell>
          <cell r="K114">
            <v>13.6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67.3</v>
          </cell>
          <cell r="P114">
            <v>16.7</v>
          </cell>
          <cell r="Q114">
            <v>48682384</v>
          </cell>
          <cell r="R114">
            <v>4095755</v>
          </cell>
          <cell r="S114">
            <v>4.1399999999999997</v>
          </cell>
        </row>
        <row r="115">
          <cell r="A115" t="str">
            <v xml:space="preserve">344.00 93           </v>
          </cell>
          <cell r="B115">
            <v>47664</v>
          </cell>
          <cell r="C115">
            <v>60</v>
          </cell>
          <cell r="D115" t="str">
            <v xml:space="preserve">   R3</v>
          </cell>
          <cell r="E115">
            <v>-5</v>
          </cell>
          <cell r="F115">
            <v>30004024.960000001</v>
          </cell>
          <cell r="G115">
            <v>24750966</v>
          </cell>
          <cell r="H115">
            <v>6753260</v>
          </cell>
          <cell r="I115">
            <v>506008</v>
          </cell>
          <cell r="J115">
            <v>1.69</v>
          </cell>
          <cell r="K115">
            <v>13.3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82.5</v>
          </cell>
          <cell r="P115">
            <v>28.4</v>
          </cell>
          <cell r="Q115">
            <v>19749096</v>
          </cell>
          <cell r="R115">
            <v>893918</v>
          </cell>
          <cell r="S115">
            <v>2.98</v>
          </cell>
        </row>
        <row r="116">
          <cell r="A116" t="str">
            <v xml:space="preserve">344.00 95           </v>
          </cell>
          <cell r="B116">
            <v>50586</v>
          </cell>
          <cell r="C116">
            <v>60</v>
          </cell>
          <cell r="D116" t="str">
            <v xml:space="preserve">   R3</v>
          </cell>
          <cell r="E116">
            <v>-5</v>
          </cell>
          <cell r="F116">
            <v>33087674.329999998</v>
          </cell>
          <cell r="G116">
            <v>30119678</v>
          </cell>
          <cell r="H116">
            <v>4622380</v>
          </cell>
          <cell r="I116">
            <v>216097</v>
          </cell>
          <cell r="J116">
            <v>0.65</v>
          </cell>
          <cell r="K116">
            <v>21.4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91</v>
          </cell>
          <cell r="P116">
            <v>7.4</v>
          </cell>
          <cell r="Q116">
            <v>8847274</v>
          </cell>
          <cell r="R116">
            <v>1210617</v>
          </cell>
          <cell r="S116">
            <v>3.66</v>
          </cell>
        </row>
        <row r="117">
          <cell r="A117" t="str">
            <v xml:space="preserve">344.01 73           </v>
          </cell>
          <cell r="B117">
            <v>50221</v>
          </cell>
          <cell r="C117">
            <v>40</v>
          </cell>
          <cell r="D117" t="str">
            <v xml:space="preserve"> R2.5</v>
          </cell>
          <cell r="E117">
            <v>-5</v>
          </cell>
          <cell r="F117">
            <v>583581424.75999999</v>
          </cell>
          <cell r="G117">
            <v>112902902.83</v>
          </cell>
          <cell r="H117">
            <v>499857593</v>
          </cell>
          <cell r="I117">
            <v>25258090</v>
          </cell>
          <cell r="J117">
            <v>4.33</v>
          </cell>
          <cell r="K117">
            <v>19.8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19.3</v>
          </cell>
          <cell r="P117">
            <v>4.2</v>
          </cell>
          <cell r="Q117">
            <v>104947490</v>
          </cell>
          <cell r="R117">
            <v>25674665</v>
          </cell>
          <cell r="S117">
            <v>4.4000000000000004</v>
          </cell>
        </row>
        <row r="118">
          <cell r="A118" t="str">
            <v xml:space="preserve">344.01 94           </v>
          </cell>
          <cell r="B118">
            <v>47664</v>
          </cell>
          <cell r="C118">
            <v>40</v>
          </cell>
          <cell r="D118" t="str">
            <v xml:space="preserve"> R2.5</v>
          </cell>
          <cell r="E118">
            <v>-5</v>
          </cell>
          <cell r="F118">
            <v>153525782.00999999</v>
          </cell>
          <cell r="G118">
            <v>62513564</v>
          </cell>
          <cell r="H118">
            <v>98688507</v>
          </cell>
          <cell r="I118">
            <v>7495174</v>
          </cell>
          <cell r="J118">
            <v>4.88</v>
          </cell>
          <cell r="K118">
            <v>13.2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40.700000000000003</v>
          </cell>
          <cell r="P118">
            <v>10.6</v>
          </cell>
          <cell r="Q118">
            <v>69123174</v>
          </cell>
          <cell r="R118">
            <v>6996141</v>
          </cell>
          <cell r="S118">
            <v>4.5599999999999996</v>
          </cell>
        </row>
        <row r="119">
          <cell r="A119" t="str">
            <v xml:space="preserve">344.01 96           </v>
          </cell>
          <cell r="B119">
            <v>48029</v>
          </cell>
          <cell r="C119">
            <v>40</v>
          </cell>
          <cell r="D119" t="str">
            <v xml:space="preserve"> R2.5</v>
          </cell>
          <cell r="E119">
            <v>-5</v>
          </cell>
          <cell r="F119">
            <v>372345403.38</v>
          </cell>
          <cell r="G119">
            <v>136231904.43000001</v>
          </cell>
          <cell r="H119">
            <v>254730769</v>
          </cell>
          <cell r="I119">
            <v>18030523</v>
          </cell>
          <cell r="J119">
            <v>4.84</v>
          </cell>
          <cell r="K119">
            <v>14.1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36.6</v>
          </cell>
          <cell r="P119">
            <v>9.4</v>
          </cell>
          <cell r="Q119">
            <v>150896939</v>
          </cell>
          <cell r="R119">
            <v>17000280</v>
          </cell>
          <cell r="S119">
            <v>4.57</v>
          </cell>
        </row>
        <row r="120">
          <cell r="A120" t="str">
            <v xml:space="preserve">344.20 60           </v>
          </cell>
          <cell r="B120">
            <v>48760</v>
          </cell>
          <cell r="C120">
            <v>12</v>
          </cell>
          <cell r="D120" t="str">
            <v xml:space="preserve"> L0.5</v>
          </cell>
          <cell r="E120">
            <v>20</v>
          </cell>
          <cell r="F120">
            <v>74375981.069999993</v>
          </cell>
          <cell r="G120">
            <v>56434886.100000001</v>
          </cell>
          <cell r="H120">
            <v>3065899</v>
          </cell>
          <cell r="I120">
            <v>540356</v>
          </cell>
          <cell r="J120">
            <v>0.73</v>
          </cell>
          <cell r="K120">
            <v>5.7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75.900000000000006</v>
          </cell>
          <cell r="P120">
            <v>15.8</v>
          </cell>
          <cell r="Q120">
            <v>33770295</v>
          </cell>
          <cell r="R120">
            <v>4965816</v>
          </cell>
          <cell r="S120">
            <v>6.68</v>
          </cell>
        </row>
        <row r="121">
          <cell r="A121" t="str">
            <v xml:space="preserve">344.20 71           </v>
          </cell>
          <cell r="B121">
            <v>52047</v>
          </cell>
          <cell r="C121">
            <v>12</v>
          </cell>
          <cell r="D121" t="str">
            <v xml:space="preserve"> L0.5</v>
          </cell>
          <cell r="E121">
            <v>20</v>
          </cell>
          <cell r="F121">
            <v>26006934.52</v>
          </cell>
          <cell r="G121">
            <v>1397214.18</v>
          </cell>
          <cell r="H121">
            <v>19408333</v>
          </cell>
          <cell r="I121">
            <v>2999348</v>
          </cell>
          <cell r="J121">
            <v>11.53</v>
          </cell>
          <cell r="K121">
            <v>6.5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5.4</v>
          </cell>
          <cell r="P121">
            <v>11.2</v>
          </cell>
          <cell r="Q121">
            <v>9485052</v>
          </cell>
          <cell r="R121">
            <v>1733551</v>
          </cell>
          <cell r="S121">
            <v>6.67</v>
          </cell>
        </row>
        <row r="122">
          <cell r="A122" t="str">
            <v xml:space="preserve">344.20 72           </v>
          </cell>
          <cell r="B122">
            <v>52778</v>
          </cell>
          <cell r="C122">
            <v>12</v>
          </cell>
          <cell r="D122" t="str">
            <v xml:space="preserve"> L0.5</v>
          </cell>
          <cell r="E122">
            <v>20</v>
          </cell>
          <cell r="F122">
            <v>83514274.030000001</v>
          </cell>
          <cell r="G122">
            <v>8066153.1100000003</v>
          </cell>
          <cell r="H122">
            <v>58745266</v>
          </cell>
          <cell r="I122">
            <v>7147793</v>
          </cell>
          <cell r="J122">
            <v>8.56</v>
          </cell>
          <cell r="K122">
            <v>8.1999999999999993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9.6999999999999993</v>
          </cell>
          <cell r="P122">
            <v>6.5</v>
          </cell>
          <cell r="Q122">
            <v>19433408</v>
          </cell>
          <cell r="R122">
            <v>5575398</v>
          </cell>
          <cell r="S122">
            <v>6.68</v>
          </cell>
        </row>
        <row r="123">
          <cell r="A123" t="str">
            <v xml:space="preserve">344.20 74           </v>
          </cell>
          <cell r="B123">
            <v>53873</v>
          </cell>
          <cell r="C123">
            <v>12</v>
          </cell>
          <cell r="D123" t="str">
            <v xml:space="preserve"> L0.5</v>
          </cell>
          <cell r="E123">
            <v>20</v>
          </cell>
          <cell r="F123">
            <v>32380061.68</v>
          </cell>
          <cell r="G123">
            <v>2715653.77</v>
          </cell>
          <cell r="H123">
            <v>23188396</v>
          </cell>
          <cell r="I123">
            <v>2902863</v>
          </cell>
          <cell r="J123">
            <v>8.9600000000000009</v>
          </cell>
          <cell r="K123">
            <v>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8.4</v>
          </cell>
          <cell r="P123">
            <v>6.9</v>
          </cell>
          <cell r="Q123">
            <v>8442189</v>
          </cell>
          <cell r="R123">
            <v>2158425</v>
          </cell>
          <cell r="S123">
            <v>6.67</v>
          </cell>
        </row>
        <row r="124">
          <cell r="A124" t="str">
            <v xml:space="preserve">344.20 75           </v>
          </cell>
          <cell r="B124">
            <v>48760</v>
          </cell>
          <cell r="C124">
            <v>12</v>
          </cell>
          <cell r="D124" t="str">
            <v xml:space="preserve"> L0.5</v>
          </cell>
          <cell r="E124">
            <v>20</v>
          </cell>
          <cell r="F124">
            <v>27973570.460000001</v>
          </cell>
          <cell r="G124">
            <v>20284083.969999999</v>
          </cell>
          <cell r="H124">
            <v>2094772</v>
          </cell>
          <cell r="I124">
            <v>267769</v>
          </cell>
          <cell r="J124">
            <v>0.96</v>
          </cell>
          <cell r="K124">
            <v>7.8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72.5</v>
          </cell>
          <cell r="P124">
            <v>7.9</v>
          </cell>
          <cell r="Q124">
            <v>8403382</v>
          </cell>
          <cell r="R124">
            <v>1895966</v>
          </cell>
          <cell r="S124">
            <v>6.78</v>
          </cell>
        </row>
        <row r="125">
          <cell r="A125" t="str">
            <v xml:space="preserve">344.20 97           </v>
          </cell>
          <cell r="B125">
            <v>49125</v>
          </cell>
          <cell r="C125">
            <v>12</v>
          </cell>
          <cell r="D125" t="str">
            <v xml:space="preserve"> L0.5</v>
          </cell>
          <cell r="E125">
            <v>20</v>
          </cell>
          <cell r="F125">
            <v>53610403.710000001</v>
          </cell>
          <cell r="G125">
            <v>35341321.460000001</v>
          </cell>
          <cell r="H125">
            <v>7547002</v>
          </cell>
          <cell r="I125">
            <v>854758</v>
          </cell>
          <cell r="J125">
            <v>1.59</v>
          </cell>
          <cell r="K125">
            <v>8.8000000000000007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65.900000000000006</v>
          </cell>
          <cell r="P125">
            <v>4.2</v>
          </cell>
          <cell r="Q125">
            <v>10628841</v>
          </cell>
          <cell r="R125">
            <v>3687212</v>
          </cell>
          <cell r="S125">
            <v>6.88</v>
          </cell>
        </row>
        <row r="126">
          <cell r="A126" t="str">
            <v xml:space="preserve">345.00 60           </v>
          </cell>
          <cell r="B126">
            <v>48760</v>
          </cell>
          <cell r="C126">
            <v>45</v>
          </cell>
          <cell r="D126" t="str">
            <v xml:space="preserve"> S1.5</v>
          </cell>
          <cell r="E126">
            <v>-5</v>
          </cell>
          <cell r="F126">
            <v>2021517.63</v>
          </cell>
          <cell r="G126">
            <v>1613489.89</v>
          </cell>
          <cell r="H126">
            <v>509104</v>
          </cell>
          <cell r="I126">
            <v>33297</v>
          </cell>
          <cell r="J126">
            <v>1.65</v>
          </cell>
          <cell r="K126">
            <v>15.3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79.8</v>
          </cell>
          <cell r="P126">
            <v>16.2</v>
          </cell>
          <cell r="Q126">
            <v>1072631</v>
          </cell>
          <cell r="R126">
            <v>68772</v>
          </cell>
          <cell r="S126">
            <v>3.4</v>
          </cell>
        </row>
        <row r="127">
          <cell r="A127" t="str">
            <v xml:space="preserve">345.00 71           </v>
          </cell>
          <cell r="B127">
            <v>52047</v>
          </cell>
          <cell r="C127">
            <v>45</v>
          </cell>
          <cell r="D127" t="str">
            <v xml:space="preserve"> S1.5</v>
          </cell>
          <cell r="E127">
            <v>-5</v>
          </cell>
          <cell r="F127">
            <v>296766.71999999997</v>
          </cell>
          <cell r="G127">
            <v>111118.95</v>
          </cell>
          <cell r="H127">
            <v>200486</v>
          </cell>
          <cell r="I127">
            <v>8875</v>
          </cell>
          <cell r="J127">
            <v>2.99</v>
          </cell>
          <cell r="K127">
            <v>22.6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37.4</v>
          </cell>
          <cell r="P127">
            <v>12.2</v>
          </cell>
          <cell r="Q127">
            <v>107395</v>
          </cell>
          <cell r="R127">
            <v>9037</v>
          </cell>
          <cell r="S127">
            <v>3.05</v>
          </cell>
        </row>
        <row r="128">
          <cell r="A128" t="str">
            <v xml:space="preserve">345.00 72           </v>
          </cell>
          <cell r="B128">
            <v>52778</v>
          </cell>
          <cell r="C128">
            <v>45</v>
          </cell>
          <cell r="D128" t="str">
            <v xml:space="preserve"> S1.5</v>
          </cell>
          <cell r="E128">
            <v>-5</v>
          </cell>
          <cell r="F128">
            <v>9468135</v>
          </cell>
          <cell r="G128">
            <v>7420970.2599999998</v>
          </cell>
          <cell r="H128">
            <v>2520571</v>
          </cell>
          <cell r="I128">
            <v>101965</v>
          </cell>
          <cell r="J128">
            <v>1.08</v>
          </cell>
          <cell r="K128">
            <v>24.7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78.400000000000006</v>
          </cell>
          <cell r="P128">
            <v>9.1999999999999993</v>
          </cell>
          <cell r="Q128">
            <v>2670696</v>
          </cell>
          <cell r="R128">
            <v>294270</v>
          </cell>
          <cell r="S128">
            <v>3.11</v>
          </cell>
        </row>
        <row r="129">
          <cell r="A129" t="str">
            <v xml:space="preserve">345.00 74           </v>
          </cell>
          <cell r="B129">
            <v>53873</v>
          </cell>
          <cell r="C129">
            <v>45</v>
          </cell>
          <cell r="D129" t="str">
            <v xml:space="preserve"> S1.5</v>
          </cell>
          <cell r="E129">
            <v>-5</v>
          </cell>
          <cell r="F129">
            <v>2823972</v>
          </cell>
          <cell r="G129">
            <v>810921.32</v>
          </cell>
          <cell r="H129">
            <v>2154249</v>
          </cell>
          <cell r="I129">
            <v>79787</v>
          </cell>
          <cell r="J129">
            <v>2.83</v>
          </cell>
          <cell r="K129">
            <v>27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28.7</v>
          </cell>
          <cell r="P129">
            <v>8.1999999999999993</v>
          </cell>
          <cell r="Q129">
            <v>685577</v>
          </cell>
          <cell r="R129">
            <v>84507</v>
          </cell>
          <cell r="S129">
            <v>2.99</v>
          </cell>
        </row>
        <row r="130">
          <cell r="A130" t="str">
            <v xml:space="preserve">345.00 75           </v>
          </cell>
          <cell r="B130">
            <v>48760</v>
          </cell>
          <cell r="C130">
            <v>45</v>
          </cell>
          <cell r="D130" t="str">
            <v xml:space="preserve"> S1.5</v>
          </cell>
          <cell r="E130">
            <v>-5</v>
          </cell>
          <cell r="F130">
            <v>4392925.1399999997</v>
          </cell>
          <cell r="G130">
            <v>3714712.25</v>
          </cell>
          <cell r="H130">
            <v>897859</v>
          </cell>
          <cell r="I130">
            <v>55659</v>
          </cell>
          <cell r="J130">
            <v>1.27</v>
          </cell>
          <cell r="K130">
            <v>16.100000000000001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84.6</v>
          </cell>
          <cell r="P130">
            <v>8.1</v>
          </cell>
          <cell r="Q130">
            <v>1533399</v>
          </cell>
          <cell r="R130">
            <v>191083</v>
          </cell>
          <cell r="S130">
            <v>4.3499999999999996</v>
          </cell>
        </row>
        <row r="131">
          <cell r="A131" t="str">
            <v xml:space="preserve">345.00 91           </v>
          </cell>
          <cell r="B131">
            <v>46934</v>
          </cell>
          <cell r="C131">
            <v>45</v>
          </cell>
          <cell r="D131" t="str">
            <v xml:space="preserve"> S1.5</v>
          </cell>
          <cell r="E131">
            <v>-5</v>
          </cell>
          <cell r="F131">
            <v>406679.71</v>
          </cell>
          <cell r="G131">
            <v>188926.64</v>
          </cell>
          <cell r="H131">
            <v>238087</v>
          </cell>
          <cell r="I131">
            <v>20822</v>
          </cell>
          <cell r="J131">
            <v>5.12</v>
          </cell>
          <cell r="K131">
            <v>11.4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46.5</v>
          </cell>
          <cell r="P131">
            <v>10.4</v>
          </cell>
          <cell r="Q131">
            <v>188690</v>
          </cell>
          <cell r="R131">
            <v>20854</v>
          </cell>
          <cell r="S131">
            <v>5.13</v>
          </cell>
        </row>
        <row r="132">
          <cell r="A132" t="str">
            <v xml:space="preserve">345.00 92           </v>
          </cell>
          <cell r="B132">
            <v>47664</v>
          </cell>
          <cell r="C132">
            <v>45</v>
          </cell>
          <cell r="D132" t="str">
            <v xml:space="preserve"> S1.5</v>
          </cell>
          <cell r="E132">
            <v>-5</v>
          </cell>
          <cell r="F132">
            <v>7187907.9199999999</v>
          </cell>
          <cell r="G132">
            <v>3377314.53</v>
          </cell>
          <cell r="H132">
            <v>4169989</v>
          </cell>
          <cell r="I132">
            <v>309159</v>
          </cell>
          <cell r="J132">
            <v>4.3</v>
          </cell>
          <cell r="K132">
            <v>13.5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47</v>
          </cell>
          <cell r="P132">
            <v>8.1</v>
          </cell>
          <cell r="Q132">
            <v>2495585</v>
          </cell>
          <cell r="R132">
            <v>377317</v>
          </cell>
          <cell r="S132">
            <v>5.25</v>
          </cell>
        </row>
        <row r="133">
          <cell r="A133" t="str">
            <v xml:space="preserve">345.00 93           </v>
          </cell>
          <cell r="B133">
            <v>47664</v>
          </cell>
          <cell r="C133">
            <v>45</v>
          </cell>
          <cell r="D133" t="str">
            <v xml:space="preserve"> S1.5</v>
          </cell>
          <cell r="E133">
            <v>-5</v>
          </cell>
          <cell r="F133">
            <v>2438637.16</v>
          </cell>
          <cell r="G133">
            <v>1763154.56</v>
          </cell>
          <cell r="H133">
            <v>797414</v>
          </cell>
          <cell r="I133">
            <v>59300</v>
          </cell>
          <cell r="J133">
            <v>2.4300000000000002</v>
          </cell>
          <cell r="K133">
            <v>13.4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72.3</v>
          </cell>
          <cell r="P133">
            <v>14.6</v>
          </cell>
          <cell r="Q133">
            <v>1147772</v>
          </cell>
          <cell r="R133">
            <v>108366</v>
          </cell>
          <cell r="S133">
            <v>4.4400000000000004</v>
          </cell>
        </row>
        <row r="134">
          <cell r="A134" t="str">
            <v xml:space="preserve">345.00 95           </v>
          </cell>
          <cell r="B134">
            <v>50586</v>
          </cell>
          <cell r="C134">
            <v>45</v>
          </cell>
          <cell r="D134" t="str">
            <v xml:space="preserve"> S1.5</v>
          </cell>
          <cell r="E134">
            <v>-5</v>
          </cell>
          <cell r="F134">
            <v>201938.39</v>
          </cell>
          <cell r="G134">
            <v>172084.92</v>
          </cell>
          <cell r="H134">
            <v>39950</v>
          </cell>
          <cell r="I134">
            <v>2007</v>
          </cell>
          <cell r="J134">
            <v>0.99</v>
          </cell>
          <cell r="K134">
            <v>19.899999999999999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85.2</v>
          </cell>
          <cell r="P134">
            <v>21.6</v>
          </cell>
          <cell r="Q134">
            <v>105087</v>
          </cell>
          <cell r="R134">
            <v>5955</v>
          </cell>
          <cell r="S134">
            <v>2.95</v>
          </cell>
        </row>
        <row r="135">
          <cell r="A135" t="str">
            <v xml:space="preserve">345.00 97           </v>
          </cell>
          <cell r="B135">
            <v>49125</v>
          </cell>
          <cell r="C135">
            <v>45</v>
          </cell>
          <cell r="D135" t="str">
            <v xml:space="preserve"> S1.5</v>
          </cell>
          <cell r="E135">
            <v>-5</v>
          </cell>
          <cell r="F135">
            <v>3521060.99</v>
          </cell>
          <cell r="G135">
            <v>2410379.06</v>
          </cell>
          <cell r="H135">
            <v>1286735</v>
          </cell>
          <cell r="I135">
            <v>74292</v>
          </cell>
          <cell r="J135">
            <v>2.11</v>
          </cell>
          <cell r="K135">
            <v>17.3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68.5</v>
          </cell>
          <cell r="P135">
            <v>4.2</v>
          </cell>
          <cell r="Q135">
            <v>727074</v>
          </cell>
          <cell r="R135">
            <v>171546</v>
          </cell>
          <cell r="S135">
            <v>4.87</v>
          </cell>
        </row>
        <row r="136">
          <cell r="A136" t="str">
            <v xml:space="preserve">345.01 73           </v>
          </cell>
          <cell r="B136">
            <v>50221</v>
          </cell>
          <cell r="C136">
            <v>45</v>
          </cell>
          <cell r="D136" t="str">
            <v xml:space="preserve"> S1.5</v>
          </cell>
          <cell r="E136">
            <v>-5</v>
          </cell>
          <cell r="F136">
            <v>68432625.079999998</v>
          </cell>
          <cell r="G136">
            <v>13311770.689999999</v>
          </cell>
          <cell r="H136">
            <v>58542486</v>
          </cell>
          <cell r="I136">
            <v>2921282</v>
          </cell>
          <cell r="J136">
            <v>4.2699999999999996</v>
          </cell>
          <cell r="K136">
            <v>20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19.5</v>
          </cell>
          <cell r="P136">
            <v>4.2</v>
          </cell>
          <cell r="Q136">
            <v>12547909</v>
          </cell>
          <cell r="R136">
            <v>2960395</v>
          </cell>
          <cell r="S136">
            <v>4.33</v>
          </cell>
        </row>
        <row r="137">
          <cell r="A137" t="str">
            <v xml:space="preserve">345.01 94           </v>
          </cell>
          <cell r="B137">
            <v>47664</v>
          </cell>
          <cell r="C137">
            <v>45</v>
          </cell>
          <cell r="D137" t="str">
            <v xml:space="preserve"> S1.5</v>
          </cell>
          <cell r="E137">
            <v>-5</v>
          </cell>
          <cell r="F137">
            <v>13903072.539999999</v>
          </cell>
          <cell r="G137">
            <v>5771432.5</v>
          </cell>
          <cell r="H137">
            <v>8826794</v>
          </cell>
          <cell r="I137">
            <v>665811</v>
          </cell>
          <cell r="J137">
            <v>4.79</v>
          </cell>
          <cell r="K137">
            <v>13.3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41.5</v>
          </cell>
          <cell r="P137">
            <v>10.5</v>
          </cell>
          <cell r="Q137">
            <v>6306477</v>
          </cell>
          <cell r="R137">
            <v>625594</v>
          </cell>
          <cell r="S137">
            <v>4.5</v>
          </cell>
        </row>
        <row r="138">
          <cell r="A138" t="str">
            <v xml:space="preserve">345.01 96           </v>
          </cell>
          <cell r="B138">
            <v>48029</v>
          </cell>
          <cell r="C138">
            <v>45</v>
          </cell>
          <cell r="D138" t="str">
            <v xml:space="preserve"> S1.5</v>
          </cell>
          <cell r="E138">
            <v>-5</v>
          </cell>
          <cell r="F138">
            <v>36997247.700000003</v>
          </cell>
          <cell r="G138">
            <v>13607936.76</v>
          </cell>
          <cell r="H138">
            <v>25239173</v>
          </cell>
          <cell r="I138">
            <v>1772155</v>
          </cell>
          <cell r="J138">
            <v>4.79</v>
          </cell>
          <cell r="K138">
            <v>14.2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36.799999999999997</v>
          </cell>
          <cell r="P138">
            <v>9.1999999999999993</v>
          </cell>
          <cell r="Q138">
            <v>15050265</v>
          </cell>
          <cell r="R138">
            <v>1671687</v>
          </cell>
          <cell r="S138">
            <v>4.5199999999999996</v>
          </cell>
        </row>
        <row r="139">
          <cell r="A139" t="str">
            <v xml:space="preserve">346.00 60           </v>
          </cell>
          <cell r="B139">
            <v>48760</v>
          </cell>
          <cell r="C139">
            <v>45</v>
          </cell>
          <cell r="D139" t="str">
            <v xml:space="preserve"> S1.5</v>
          </cell>
          <cell r="E139">
            <v>-5</v>
          </cell>
          <cell r="F139">
            <v>792720.88</v>
          </cell>
          <cell r="G139">
            <v>114830.56</v>
          </cell>
          <cell r="H139">
            <v>717526</v>
          </cell>
          <cell r="I139">
            <v>45000</v>
          </cell>
          <cell r="J139">
            <v>5.68</v>
          </cell>
          <cell r="K139">
            <v>15.9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14.5</v>
          </cell>
          <cell r="P139">
            <v>9.4</v>
          </cell>
          <cell r="Q139">
            <v>276085</v>
          </cell>
          <cell r="R139">
            <v>34725</v>
          </cell>
          <cell r="S139">
            <v>4.38</v>
          </cell>
        </row>
        <row r="140">
          <cell r="A140" t="str">
            <v xml:space="preserve">346.00 72           </v>
          </cell>
          <cell r="B140">
            <v>52778</v>
          </cell>
          <cell r="C140">
            <v>45</v>
          </cell>
          <cell r="D140" t="str">
            <v xml:space="preserve"> S1.5</v>
          </cell>
          <cell r="E140">
            <v>-5</v>
          </cell>
          <cell r="F140">
            <v>2134388</v>
          </cell>
          <cell r="G140">
            <v>1670586.7</v>
          </cell>
          <cell r="H140">
            <v>570521</v>
          </cell>
          <cell r="I140">
            <v>23079</v>
          </cell>
          <cell r="J140">
            <v>1.08</v>
          </cell>
          <cell r="K140">
            <v>24.7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78.3</v>
          </cell>
          <cell r="P140">
            <v>9.1999999999999993</v>
          </cell>
          <cell r="Q140">
            <v>602051</v>
          </cell>
          <cell r="R140">
            <v>66337</v>
          </cell>
          <cell r="S140">
            <v>3.11</v>
          </cell>
        </row>
        <row r="141">
          <cell r="A141" t="str">
            <v xml:space="preserve">346.00 74           </v>
          </cell>
          <cell r="B141">
            <v>53873</v>
          </cell>
          <cell r="C141">
            <v>45</v>
          </cell>
          <cell r="D141" t="str">
            <v xml:space="preserve"> S1.5</v>
          </cell>
          <cell r="E141">
            <v>-5</v>
          </cell>
          <cell r="F141">
            <v>717365.05</v>
          </cell>
          <cell r="G141">
            <v>200277.77</v>
          </cell>
          <cell r="H141">
            <v>552956</v>
          </cell>
          <cell r="I141">
            <v>20425</v>
          </cell>
          <cell r="J141">
            <v>2.85</v>
          </cell>
          <cell r="K141">
            <v>27.1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27.9</v>
          </cell>
          <cell r="P141">
            <v>8</v>
          </cell>
          <cell r="Q141">
            <v>170079</v>
          </cell>
          <cell r="R141">
            <v>21560</v>
          </cell>
          <cell r="S141">
            <v>3.01</v>
          </cell>
        </row>
        <row r="142">
          <cell r="A142" t="str">
            <v xml:space="preserve">346.00 75           </v>
          </cell>
          <cell r="B142">
            <v>48760</v>
          </cell>
          <cell r="C142">
            <v>45</v>
          </cell>
          <cell r="D142" t="str">
            <v xml:space="preserve"> S1.5</v>
          </cell>
          <cell r="E142">
            <v>-5</v>
          </cell>
          <cell r="F142">
            <v>2005074.48</v>
          </cell>
          <cell r="G142">
            <v>1775641.78</v>
          </cell>
          <cell r="H142">
            <v>329686</v>
          </cell>
          <cell r="I142">
            <v>20465</v>
          </cell>
          <cell r="J142">
            <v>1.02</v>
          </cell>
          <cell r="K142">
            <v>16.100000000000001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88.6</v>
          </cell>
          <cell r="P142">
            <v>8.1999999999999993</v>
          </cell>
          <cell r="Q142">
            <v>708422</v>
          </cell>
          <cell r="R142">
            <v>86740</v>
          </cell>
          <cell r="S142">
            <v>4.33</v>
          </cell>
        </row>
        <row r="143">
          <cell r="A143" t="str">
            <v xml:space="preserve">346.00 92           </v>
          </cell>
          <cell r="B143">
            <v>47664</v>
          </cell>
          <cell r="C143">
            <v>45</v>
          </cell>
          <cell r="D143" t="str">
            <v xml:space="preserve"> S1.5</v>
          </cell>
          <cell r="E143">
            <v>-5</v>
          </cell>
          <cell r="F143">
            <v>353337.64</v>
          </cell>
          <cell r="G143">
            <v>265750.21999999997</v>
          </cell>
          <cell r="H143">
            <v>105254</v>
          </cell>
          <cell r="I143">
            <v>7885</v>
          </cell>
          <cell r="J143">
            <v>2.23</v>
          </cell>
          <cell r="K143">
            <v>13.3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75.2</v>
          </cell>
          <cell r="P143">
            <v>19.7</v>
          </cell>
          <cell r="Q143">
            <v>194125</v>
          </cell>
          <cell r="R143">
            <v>13958</v>
          </cell>
          <cell r="S143">
            <v>3.95</v>
          </cell>
        </row>
        <row r="144">
          <cell r="A144" t="str">
            <v xml:space="preserve">346.00 93           </v>
          </cell>
          <cell r="B144">
            <v>47664</v>
          </cell>
          <cell r="C144">
            <v>45</v>
          </cell>
          <cell r="D144" t="str">
            <v xml:space="preserve"> S1.5</v>
          </cell>
          <cell r="E144">
            <v>-5</v>
          </cell>
          <cell r="F144">
            <v>156087.78</v>
          </cell>
          <cell r="G144">
            <v>158502.48000000001</v>
          </cell>
          <cell r="H144">
            <v>5390</v>
          </cell>
          <cell r="I144">
            <v>421</v>
          </cell>
          <cell r="J144">
            <v>0.27</v>
          </cell>
          <cell r="K144">
            <v>12.8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101.5</v>
          </cell>
          <cell r="P144">
            <v>21.8</v>
          </cell>
          <cell r="Q144">
            <v>99948</v>
          </cell>
          <cell r="R144">
            <v>5171</v>
          </cell>
          <cell r="S144">
            <v>3.31</v>
          </cell>
        </row>
        <row r="145">
          <cell r="A145" t="str">
            <v xml:space="preserve">346.00 95           </v>
          </cell>
          <cell r="B145">
            <v>50586</v>
          </cell>
          <cell r="C145">
            <v>45</v>
          </cell>
          <cell r="D145" t="str">
            <v xml:space="preserve"> S1.5</v>
          </cell>
          <cell r="E145">
            <v>-5</v>
          </cell>
          <cell r="F145">
            <v>46462.34</v>
          </cell>
          <cell r="G145">
            <v>28649.66</v>
          </cell>
          <cell r="H145">
            <v>20136</v>
          </cell>
          <cell r="I145">
            <v>1180</v>
          </cell>
          <cell r="J145">
            <v>2.54</v>
          </cell>
          <cell r="K145">
            <v>17.100000000000001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61.7</v>
          </cell>
          <cell r="P145">
            <v>25.1</v>
          </cell>
          <cell r="Q145">
            <v>27338</v>
          </cell>
          <cell r="R145">
            <v>1258</v>
          </cell>
          <cell r="S145">
            <v>2.71</v>
          </cell>
        </row>
        <row r="146">
          <cell r="A146" t="str">
            <v xml:space="preserve">346.00 97           </v>
          </cell>
          <cell r="B146">
            <v>49125</v>
          </cell>
          <cell r="C146">
            <v>45</v>
          </cell>
          <cell r="D146" t="str">
            <v xml:space="preserve"> S1.5</v>
          </cell>
          <cell r="E146">
            <v>-5</v>
          </cell>
          <cell r="F146">
            <v>665876</v>
          </cell>
          <cell r="G146">
            <v>455832.41</v>
          </cell>
          <cell r="H146">
            <v>243337</v>
          </cell>
          <cell r="I146">
            <v>14049</v>
          </cell>
          <cell r="J146">
            <v>2.11</v>
          </cell>
          <cell r="K146">
            <v>17.3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68.5</v>
          </cell>
          <cell r="P146">
            <v>4.2</v>
          </cell>
          <cell r="Q146">
            <v>137499</v>
          </cell>
          <cell r="R146">
            <v>32441</v>
          </cell>
          <cell r="S146">
            <v>4.87</v>
          </cell>
        </row>
        <row r="147">
          <cell r="A147" t="str">
            <v xml:space="preserve">346.01 73           </v>
          </cell>
          <cell r="B147">
            <v>50221</v>
          </cell>
          <cell r="C147">
            <v>50</v>
          </cell>
          <cell r="D147" t="str">
            <v xml:space="preserve"> R2.5</v>
          </cell>
          <cell r="E147">
            <v>-5</v>
          </cell>
          <cell r="F147">
            <v>2820158.96</v>
          </cell>
          <cell r="G147">
            <v>548420.67000000004</v>
          </cell>
          <cell r="H147">
            <v>2412746</v>
          </cell>
          <cell r="I147">
            <v>119799</v>
          </cell>
          <cell r="J147">
            <v>4.25</v>
          </cell>
          <cell r="K147">
            <v>20.100000000000001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19.399999999999999</v>
          </cell>
          <cell r="P147">
            <v>4.2</v>
          </cell>
          <cell r="Q147">
            <v>503902</v>
          </cell>
          <cell r="R147">
            <v>122000</v>
          </cell>
          <cell r="S147">
            <v>4.33</v>
          </cell>
        </row>
        <row r="148">
          <cell r="A148" t="str">
            <v xml:space="preserve">346.01 94           </v>
          </cell>
          <cell r="B148">
            <v>47664</v>
          </cell>
          <cell r="C148">
            <v>50</v>
          </cell>
          <cell r="D148" t="str">
            <v xml:space="preserve"> R2.5</v>
          </cell>
          <cell r="E148">
            <v>-5</v>
          </cell>
          <cell r="F148">
            <v>479164.8</v>
          </cell>
          <cell r="G148">
            <v>120444.56</v>
          </cell>
          <cell r="H148">
            <v>382678</v>
          </cell>
          <cell r="I148">
            <v>28324</v>
          </cell>
          <cell r="J148">
            <v>5.91</v>
          </cell>
          <cell r="K148">
            <v>13.5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25.1</v>
          </cell>
          <cell r="P148">
            <v>5.7</v>
          </cell>
          <cell r="Q148">
            <v>146570</v>
          </cell>
          <cell r="R148">
            <v>26380</v>
          </cell>
          <cell r="S148">
            <v>5.51</v>
          </cell>
        </row>
        <row r="149">
          <cell r="A149" t="str">
            <v xml:space="preserve">346.01 96           </v>
          </cell>
          <cell r="B149">
            <v>48029</v>
          </cell>
          <cell r="C149">
            <v>50</v>
          </cell>
          <cell r="D149" t="str">
            <v xml:space="preserve"> R2.5</v>
          </cell>
          <cell r="E149">
            <v>-5</v>
          </cell>
          <cell r="F149">
            <v>706082.18</v>
          </cell>
          <cell r="G149">
            <v>166936.09</v>
          </cell>
          <cell r="H149">
            <v>574450</v>
          </cell>
          <cell r="I149">
            <v>39712</v>
          </cell>
          <cell r="J149">
            <v>5.62</v>
          </cell>
          <cell r="K149">
            <v>14.5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23.6</v>
          </cell>
          <cell r="P149">
            <v>5.5</v>
          </cell>
          <cell r="Q149">
            <v>200215</v>
          </cell>
          <cell r="R149">
            <v>37413</v>
          </cell>
          <cell r="S149">
            <v>5.3</v>
          </cell>
        </row>
        <row r="150">
          <cell r="A150" t="str">
            <v xml:space="preserve">346.10 60           </v>
          </cell>
          <cell r="B150">
            <v>46934</v>
          </cell>
          <cell r="C150">
            <v>15</v>
          </cell>
          <cell r="D150" t="str">
            <v xml:space="preserve">   L4</v>
          </cell>
          <cell r="E150">
            <v>0</v>
          </cell>
          <cell r="F150">
            <v>387249.85</v>
          </cell>
          <cell r="G150">
            <v>108494.59</v>
          </cell>
          <cell r="H150">
            <v>278755</v>
          </cell>
          <cell r="I150">
            <v>35473</v>
          </cell>
          <cell r="J150">
            <v>9.16</v>
          </cell>
          <cell r="K150">
            <v>7.9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28</v>
          </cell>
          <cell r="P150">
            <v>6.4</v>
          </cell>
          <cell r="Q150">
            <v>166766</v>
          </cell>
          <cell r="R150">
            <v>27048</v>
          </cell>
          <cell r="S150">
            <v>6.98</v>
          </cell>
        </row>
        <row r="151">
          <cell r="A151" t="str">
            <v xml:space="preserve">346.10 71           </v>
          </cell>
          <cell r="B151">
            <v>52047</v>
          </cell>
          <cell r="C151">
            <v>15</v>
          </cell>
          <cell r="D151" t="str">
            <v xml:space="preserve">   L4</v>
          </cell>
          <cell r="E151">
            <v>0</v>
          </cell>
          <cell r="F151">
            <v>44161.55</v>
          </cell>
          <cell r="G151">
            <v>12906.64</v>
          </cell>
          <cell r="H151">
            <v>31255</v>
          </cell>
          <cell r="I151">
            <v>3992</v>
          </cell>
          <cell r="J151">
            <v>9.0399999999999991</v>
          </cell>
          <cell r="K151">
            <v>7.8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29.2</v>
          </cell>
          <cell r="P151">
            <v>7.2</v>
          </cell>
          <cell r="Q151">
            <v>21109</v>
          </cell>
          <cell r="R151">
            <v>2946</v>
          </cell>
          <cell r="S151">
            <v>6.67</v>
          </cell>
        </row>
        <row r="152">
          <cell r="A152" t="str">
            <v xml:space="preserve">346.10 72           </v>
          </cell>
          <cell r="B152">
            <v>52778</v>
          </cell>
          <cell r="C152">
            <v>15</v>
          </cell>
          <cell r="D152" t="str">
            <v xml:space="preserve">   L4</v>
          </cell>
          <cell r="E152">
            <v>0</v>
          </cell>
          <cell r="F152">
            <v>469809.97</v>
          </cell>
          <cell r="G152">
            <v>36213.03</v>
          </cell>
          <cell r="H152">
            <v>433597</v>
          </cell>
          <cell r="I152">
            <v>46133</v>
          </cell>
          <cell r="J152">
            <v>9.82</v>
          </cell>
          <cell r="K152">
            <v>9.4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7.7</v>
          </cell>
          <cell r="P152">
            <v>5.2</v>
          </cell>
          <cell r="Q152">
            <v>159450</v>
          </cell>
          <cell r="R152">
            <v>31336</v>
          </cell>
          <cell r="S152">
            <v>6.67</v>
          </cell>
        </row>
        <row r="153">
          <cell r="A153" t="str">
            <v xml:space="preserve">346.10 74           </v>
          </cell>
          <cell r="B153">
            <v>53873</v>
          </cell>
          <cell r="C153">
            <v>15</v>
          </cell>
          <cell r="D153" t="str">
            <v xml:space="preserve">   L4</v>
          </cell>
          <cell r="E153">
            <v>0</v>
          </cell>
          <cell r="F153">
            <v>363626.33</v>
          </cell>
          <cell r="G153">
            <v>61077.14</v>
          </cell>
          <cell r="H153">
            <v>302549</v>
          </cell>
          <cell r="I153">
            <v>33962</v>
          </cell>
          <cell r="J153">
            <v>9.34</v>
          </cell>
          <cell r="K153">
            <v>8.9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16.8</v>
          </cell>
          <cell r="P153">
            <v>6</v>
          </cell>
          <cell r="Q153">
            <v>143788</v>
          </cell>
          <cell r="R153">
            <v>24254</v>
          </cell>
          <cell r="S153">
            <v>6.67</v>
          </cell>
        </row>
        <row r="154">
          <cell r="A154" t="str">
            <v xml:space="preserve">346.10 75           </v>
          </cell>
          <cell r="B154">
            <v>48760</v>
          </cell>
          <cell r="C154">
            <v>15</v>
          </cell>
          <cell r="D154" t="str">
            <v xml:space="preserve">   L4</v>
          </cell>
          <cell r="E154">
            <v>0</v>
          </cell>
          <cell r="F154">
            <v>310501.03000000003</v>
          </cell>
          <cell r="G154">
            <v>29325.599999999999</v>
          </cell>
          <cell r="H154">
            <v>281175</v>
          </cell>
          <cell r="I154">
            <v>30586</v>
          </cell>
          <cell r="J154">
            <v>9.85</v>
          </cell>
          <cell r="K154">
            <v>9.1999999999999993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9.4</v>
          </cell>
          <cell r="P154">
            <v>5.6</v>
          </cell>
          <cell r="Q154">
            <v>114628</v>
          </cell>
          <cell r="R154">
            <v>20815</v>
          </cell>
          <cell r="S154">
            <v>6.7</v>
          </cell>
        </row>
        <row r="155">
          <cell r="A155" t="str">
            <v xml:space="preserve">346.10 91           </v>
          </cell>
          <cell r="B155">
            <v>46934</v>
          </cell>
          <cell r="C155">
            <v>15</v>
          </cell>
          <cell r="D155" t="str">
            <v xml:space="preserve">   L4</v>
          </cell>
          <cell r="E155">
            <v>0</v>
          </cell>
          <cell r="F155">
            <v>10249.280000000001</v>
          </cell>
          <cell r="G155">
            <v>2694.32</v>
          </cell>
          <cell r="H155">
            <v>7555</v>
          </cell>
          <cell r="I155">
            <v>2041</v>
          </cell>
          <cell r="J155">
            <v>19.91</v>
          </cell>
          <cell r="K155">
            <v>3.7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26.3</v>
          </cell>
          <cell r="P155">
            <v>13.3</v>
          </cell>
          <cell r="Q155">
            <v>7213</v>
          </cell>
          <cell r="R155">
            <v>687</v>
          </cell>
          <cell r="S155">
            <v>6.7</v>
          </cell>
        </row>
        <row r="156">
          <cell r="A156" t="str">
            <v xml:space="preserve">346.10 92           </v>
          </cell>
          <cell r="B156">
            <v>47664</v>
          </cell>
          <cell r="C156">
            <v>15</v>
          </cell>
          <cell r="D156" t="str">
            <v xml:space="preserve">   L4</v>
          </cell>
          <cell r="E156">
            <v>0</v>
          </cell>
          <cell r="F156">
            <v>500057.41</v>
          </cell>
          <cell r="G156">
            <v>141521.12</v>
          </cell>
          <cell r="H156">
            <v>358536</v>
          </cell>
          <cell r="I156">
            <v>80315</v>
          </cell>
          <cell r="J156">
            <v>16.059999999999999</v>
          </cell>
          <cell r="K156">
            <v>4.5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28.3</v>
          </cell>
          <cell r="P156">
            <v>10.6</v>
          </cell>
          <cell r="Q156">
            <v>288327</v>
          </cell>
          <cell r="R156">
            <v>33742</v>
          </cell>
          <cell r="S156">
            <v>6.75</v>
          </cell>
        </row>
        <row r="157">
          <cell r="A157" t="str">
            <v xml:space="preserve">346.10 93           </v>
          </cell>
          <cell r="B157">
            <v>47664</v>
          </cell>
          <cell r="C157">
            <v>15</v>
          </cell>
          <cell r="D157" t="str">
            <v xml:space="preserve">   L4</v>
          </cell>
          <cell r="E157">
            <v>0</v>
          </cell>
          <cell r="F157">
            <v>313151.40000000002</v>
          </cell>
          <cell r="G157">
            <v>63835.98</v>
          </cell>
          <cell r="H157">
            <v>249315</v>
          </cell>
          <cell r="I157">
            <v>38756</v>
          </cell>
          <cell r="J157">
            <v>12.38</v>
          </cell>
          <cell r="K157">
            <v>6.4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20.399999999999999</v>
          </cell>
          <cell r="P157">
            <v>8.5</v>
          </cell>
          <cell r="Q157">
            <v>171658</v>
          </cell>
          <cell r="R157">
            <v>21011</v>
          </cell>
          <cell r="S157">
            <v>6.71</v>
          </cell>
        </row>
        <row r="158">
          <cell r="A158" t="str">
            <v xml:space="preserve">346.10 95           </v>
          </cell>
          <cell r="B158">
            <v>50586</v>
          </cell>
          <cell r="C158">
            <v>15</v>
          </cell>
          <cell r="D158" t="str">
            <v xml:space="preserve">   L4</v>
          </cell>
          <cell r="E158">
            <v>0</v>
          </cell>
          <cell r="F158">
            <v>252402.76</v>
          </cell>
          <cell r="G158">
            <v>85234.65</v>
          </cell>
          <cell r="H158">
            <v>167168</v>
          </cell>
          <cell r="I158">
            <v>27048</v>
          </cell>
          <cell r="J158">
            <v>10.72</v>
          </cell>
          <cell r="K158">
            <v>6.2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33.799999999999997</v>
          </cell>
          <cell r="P158">
            <v>8.9</v>
          </cell>
          <cell r="Q158">
            <v>129517</v>
          </cell>
          <cell r="R158">
            <v>16837</v>
          </cell>
          <cell r="S158">
            <v>6.67</v>
          </cell>
        </row>
        <row r="159">
          <cell r="A159" t="str">
            <v xml:space="preserve">346.11 73           </v>
          </cell>
          <cell r="B159">
            <v>50221</v>
          </cell>
          <cell r="C159">
            <v>15</v>
          </cell>
          <cell r="D159" t="str">
            <v xml:space="preserve">   L4</v>
          </cell>
          <cell r="E159">
            <v>0</v>
          </cell>
          <cell r="F159">
            <v>124261.07</v>
          </cell>
          <cell r="G159">
            <v>9773.49</v>
          </cell>
          <cell r="H159">
            <v>114488</v>
          </cell>
          <cell r="I159">
            <v>8911</v>
          </cell>
          <cell r="J159">
            <v>7.17</v>
          </cell>
          <cell r="K159">
            <v>12.8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7.9</v>
          </cell>
          <cell r="P159">
            <v>2.1</v>
          </cell>
          <cell r="Q159">
            <v>17550</v>
          </cell>
          <cell r="R159">
            <v>8302</v>
          </cell>
          <cell r="S159">
            <v>6.68</v>
          </cell>
        </row>
        <row r="160">
          <cell r="A160" t="str">
            <v xml:space="preserve">346.11 94           </v>
          </cell>
          <cell r="B160">
            <v>47664</v>
          </cell>
          <cell r="C160">
            <v>15</v>
          </cell>
          <cell r="D160" t="str">
            <v xml:space="preserve">   L4</v>
          </cell>
          <cell r="E160">
            <v>0</v>
          </cell>
          <cell r="F160">
            <v>324714.64</v>
          </cell>
          <cell r="G160">
            <v>95474.36</v>
          </cell>
          <cell r="H160">
            <v>229240</v>
          </cell>
          <cell r="I160">
            <v>32087</v>
          </cell>
          <cell r="J160">
            <v>9.8800000000000008</v>
          </cell>
          <cell r="K160">
            <v>7.1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29.4</v>
          </cell>
          <cell r="P160">
            <v>7.2</v>
          </cell>
          <cell r="Q160">
            <v>150879</v>
          </cell>
          <cell r="R160">
            <v>22170</v>
          </cell>
          <cell r="S160">
            <v>6.83</v>
          </cell>
        </row>
        <row r="161">
          <cell r="A161" t="str">
            <v xml:space="preserve">346.11 96           </v>
          </cell>
          <cell r="B161">
            <v>48029</v>
          </cell>
          <cell r="C161">
            <v>15</v>
          </cell>
          <cell r="D161" t="str">
            <v xml:space="preserve">   L4</v>
          </cell>
          <cell r="E161">
            <v>0</v>
          </cell>
          <cell r="F161">
            <v>333519.96999999997</v>
          </cell>
          <cell r="G161">
            <v>46845.66</v>
          </cell>
          <cell r="H161">
            <v>286674</v>
          </cell>
          <cell r="I161">
            <v>25531</v>
          </cell>
          <cell r="J161">
            <v>7.66</v>
          </cell>
          <cell r="K161">
            <v>11.2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14</v>
          </cell>
          <cell r="P161">
            <v>3</v>
          </cell>
          <cell r="Q161">
            <v>66956</v>
          </cell>
          <cell r="R161">
            <v>23305</v>
          </cell>
          <cell r="S161">
            <v>6.99</v>
          </cell>
        </row>
        <row r="162">
          <cell r="A162">
            <v>348</v>
          </cell>
          <cell r="B162" t="str">
            <v xml:space="preserve">          </v>
          </cell>
          <cell r="C162">
            <v>20</v>
          </cell>
          <cell r="D162" t="str">
            <v xml:space="preserve">   S3</v>
          </cell>
          <cell r="E162">
            <v>0</v>
          </cell>
          <cell r="F162">
            <v>4776731.5599999996</v>
          </cell>
          <cell r="G162">
            <v>95635.37</v>
          </cell>
          <cell r="H162">
            <v>4681096</v>
          </cell>
          <cell r="I162">
            <v>238466</v>
          </cell>
          <cell r="J162">
            <v>4.99</v>
          </cell>
          <cell r="K162">
            <v>19.600000000000001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2</v>
          </cell>
          <cell r="P162">
            <v>0.4</v>
          </cell>
          <cell r="Q162">
            <v>88370</v>
          </cell>
          <cell r="R162">
            <v>238837</v>
          </cell>
          <cell r="S162">
            <v>5</v>
          </cell>
        </row>
        <row r="163">
          <cell r="A163">
            <v>350.1</v>
          </cell>
          <cell r="B163" t="str">
            <v xml:space="preserve">          </v>
          </cell>
          <cell r="C163">
            <v>75</v>
          </cell>
          <cell r="D163" t="str">
            <v xml:space="preserve">   R4</v>
          </cell>
          <cell r="E163">
            <v>0</v>
          </cell>
          <cell r="F163">
            <v>13037871.039999999</v>
          </cell>
          <cell r="G163">
            <v>3769177.55</v>
          </cell>
          <cell r="H163">
            <v>9268693</v>
          </cell>
          <cell r="I163">
            <v>143445</v>
          </cell>
          <cell r="J163">
            <v>1.1000000000000001</v>
          </cell>
          <cell r="K163">
            <v>64.599999999999994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28.9</v>
          </cell>
          <cell r="P163">
            <v>15.8</v>
          </cell>
          <cell r="Q163">
            <v>2653251</v>
          </cell>
          <cell r="R163">
            <v>173404</v>
          </cell>
          <cell r="S163">
            <v>1.33</v>
          </cell>
        </row>
        <row r="164">
          <cell r="A164">
            <v>350.16</v>
          </cell>
          <cell r="B164" t="str">
            <v xml:space="preserve">          </v>
          </cell>
          <cell r="C164">
            <v>75</v>
          </cell>
          <cell r="D164" t="str">
            <v xml:space="preserve">   R4</v>
          </cell>
          <cell r="E164">
            <v>0</v>
          </cell>
          <cell r="F164">
            <v>2478317.94</v>
          </cell>
          <cell r="G164">
            <v>-34424.42</v>
          </cell>
          <cell r="H164">
            <v>2512742</v>
          </cell>
          <cell r="I164">
            <v>34956</v>
          </cell>
          <cell r="J164">
            <v>1.41</v>
          </cell>
          <cell r="K164">
            <v>71.900000000000006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-1.4</v>
          </cell>
          <cell r="P164">
            <v>3.1</v>
          </cell>
          <cell r="Q164">
            <v>102923</v>
          </cell>
          <cell r="R164">
            <v>32962</v>
          </cell>
          <cell r="S164">
            <v>1.33</v>
          </cell>
        </row>
        <row r="165">
          <cell r="A165">
            <v>350.17</v>
          </cell>
          <cell r="B165" t="str">
            <v xml:space="preserve">          </v>
          </cell>
          <cell r="C165">
            <v>75</v>
          </cell>
          <cell r="D165" t="str">
            <v xml:space="preserve">   R4</v>
          </cell>
          <cell r="E165">
            <v>0</v>
          </cell>
          <cell r="F165">
            <v>20438119.84</v>
          </cell>
          <cell r="G165">
            <v>9201695.75</v>
          </cell>
          <cell r="H165">
            <v>11236424</v>
          </cell>
          <cell r="I165">
            <v>216465</v>
          </cell>
          <cell r="J165">
            <v>1.06</v>
          </cell>
          <cell r="K165">
            <v>51.9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45</v>
          </cell>
          <cell r="P165">
            <v>25.6</v>
          </cell>
          <cell r="Q165">
            <v>6833661</v>
          </cell>
          <cell r="R165">
            <v>271827</v>
          </cell>
          <cell r="S165">
            <v>1.33</v>
          </cell>
        </row>
        <row r="166">
          <cell r="A166">
            <v>350.99</v>
          </cell>
          <cell r="B166" t="str">
            <v xml:space="preserve">          </v>
          </cell>
          <cell r="C166">
            <v>75</v>
          </cell>
          <cell r="D166" t="str">
            <v xml:space="preserve">   R4</v>
          </cell>
          <cell r="E166">
            <v>0</v>
          </cell>
          <cell r="F166">
            <v>172388.53</v>
          </cell>
          <cell r="G166">
            <v>39558.92</v>
          </cell>
          <cell r="H166">
            <v>132830</v>
          </cell>
          <cell r="I166">
            <v>2066</v>
          </cell>
          <cell r="J166">
            <v>1.2</v>
          </cell>
          <cell r="K166">
            <v>64.3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22.9</v>
          </cell>
          <cell r="P166">
            <v>11.3</v>
          </cell>
          <cell r="Q166">
            <v>25731</v>
          </cell>
          <cell r="R166">
            <v>2293</v>
          </cell>
          <cell r="S166">
            <v>1.33</v>
          </cell>
        </row>
        <row r="167">
          <cell r="A167">
            <v>352</v>
          </cell>
          <cell r="B167" t="str">
            <v xml:space="preserve">          </v>
          </cell>
          <cell r="C167">
            <v>65</v>
          </cell>
          <cell r="D167" t="str">
            <v xml:space="preserve">   R4</v>
          </cell>
          <cell r="E167">
            <v>-5</v>
          </cell>
          <cell r="F167">
            <v>3818787.78</v>
          </cell>
          <cell r="G167">
            <v>1232450.67</v>
          </cell>
          <cell r="H167">
            <v>2777276</v>
          </cell>
          <cell r="I167">
            <v>58188</v>
          </cell>
          <cell r="J167">
            <v>1.52</v>
          </cell>
          <cell r="K167">
            <v>47.7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32.299999999999997</v>
          </cell>
          <cell r="P167">
            <v>18.600000000000001</v>
          </cell>
          <cell r="Q167">
            <v>1116343</v>
          </cell>
          <cell r="R167">
            <v>61750</v>
          </cell>
          <cell r="S167">
            <v>1.62</v>
          </cell>
        </row>
        <row r="168">
          <cell r="A168">
            <v>352.6</v>
          </cell>
          <cell r="B168" t="str">
            <v xml:space="preserve">          </v>
          </cell>
          <cell r="C168">
            <v>65</v>
          </cell>
          <cell r="D168" t="str">
            <v xml:space="preserve">   R4</v>
          </cell>
          <cell r="E168">
            <v>-5</v>
          </cell>
          <cell r="F168">
            <v>1759633.82</v>
          </cell>
          <cell r="G168">
            <v>68051.58</v>
          </cell>
          <cell r="H168">
            <v>1779564</v>
          </cell>
          <cell r="I168">
            <v>28096</v>
          </cell>
          <cell r="J168">
            <v>1.6</v>
          </cell>
          <cell r="K168">
            <v>63.3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3.9</v>
          </cell>
          <cell r="P168">
            <v>1.7</v>
          </cell>
          <cell r="Q168">
            <v>47896</v>
          </cell>
          <cell r="R168">
            <v>28453</v>
          </cell>
          <cell r="S168">
            <v>1.62</v>
          </cell>
        </row>
        <row r="169">
          <cell r="A169">
            <v>352.7</v>
          </cell>
          <cell r="B169" t="str">
            <v xml:space="preserve">          </v>
          </cell>
          <cell r="C169">
            <v>65</v>
          </cell>
          <cell r="D169" t="str">
            <v xml:space="preserve">   R4</v>
          </cell>
          <cell r="E169">
            <v>-5</v>
          </cell>
          <cell r="F169">
            <v>2270219.17</v>
          </cell>
          <cell r="G169">
            <v>1182926.1399999999</v>
          </cell>
          <cell r="H169">
            <v>1200804</v>
          </cell>
          <cell r="I169">
            <v>29883</v>
          </cell>
          <cell r="J169">
            <v>1.32</v>
          </cell>
          <cell r="K169">
            <v>40.200000000000003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52.1</v>
          </cell>
          <cell r="P169">
            <v>30.5</v>
          </cell>
          <cell r="Q169">
            <v>1047746</v>
          </cell>
          <cell r="R169">
            <v>36705</v>
          </cell>
          <cell r="S169">
            <v>1.62</v>
          </cell>
        </row>
        <row r="170">
          <cell r="A170">
            <v>352.9</v>
          </cell>
          <cell r="B170" t="str">
            <v xml:space="preserve">          </v>
          </cell>
          <cell r="C170">
            <v>65</v>
          </cell>
          <cell r="D170" t="str">
            <v xml:space="preserve">   R4</v>
          </cell>
          <cell r="E170">
            <v>-5</v>
          </cell>
          <cell r="F170">
            <v>1956303.54</v>
          </cell>
          <cell r="G170">
            <v>298137.78999999998</v>
          </cell>
          <cell r="H170">
            <v>1755981</v>
          </cell>
          <cell r="I170">
            <v>29470</v>
          </cell>
          <cell r="J170">
            <v>1.51</v>
          </cell>
          <cell r="K170">
            <v>59.6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15.2</v>
          </cell>
          <cell r="P170">
            <v>6.6</v>
          </cell>
          <cell r="Q170">
            <v>205901</v>
          </cell>
          <cell r="R170">
            <v>31633</v>
          </cell>
          <cell r="S170">
            <v>1.62</v>
          </cell>
        </row>
        <row r="171">
          <cell r="A171">
            <v>353</v>
          </cell>
          <cell r="B171" t="str">
            <v xml:space="preserve">          </v>
          </cell>
          <cell r="C171">
            <v>45</v>
          </cell>
          <cell r="D171" t="str">
            <v xml:space="preserve"> R1.5</v>
          </cell>
          <cell r="E171">
            <v>-10</v>
          </cell>
          <cell r="F171">
            <v>157933119.28999999</v>
          </cell>
          <cell r="G171">
            <v>45791173.810000002</v>
          </cell>
          <cell r="H171">
            <v>127935257</v>
          </cell>
          <cell r="I171">
            <v>3642533</v>
          </cell>
          <cell r="J171">
            <v>2.31</v>
          </cell>
          <cell r="K171">
            <v>35.1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29</v>
          </cell>
          <cell r="P171">
            <v>13.5</v>
          </cell>
          <cell r="Q171">
            <v>39914859</v>
          </cell>
          <cell r="R171">
            <v>3856727</v>
          </cell>
          <cell r="S171">
            <v>2.44</v>
          </cell>
        </row>
        <row r="172">
          <cell r="A172">
            <v>353.6</v>
          </cell>
          <cell r="B172" t="str">
            <v xml:space="preserve">          </v>
          </cell>
          <cell r="C172">
            <v>45</v>
          </cell>
          <cell r="D172" t="str">
            <v xml:space="preserve"> R1.5</v>
          </cell>
          <cell r="E172">
            <v>-10</v>
          </cell>
          <cell r="F172">
            <v>108797057.09</v>
          </cell>
          <cell r="G172">
            <v>6534012.4800000004</v>
          </cell>
          <cell r="H172">
            <v>113142750</v>
          </cell>
          <cell r="I172">
            <v>2669975</v>
          </cell>
          <cell r="J172">
            <v>2.4500000000000002</v>
          </cell>
          <cell r="K172">
            <v>42.4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6</v>
          </cell>
          <cell r="P172">
            <v>3.2</v>
          </cell>
          <cell r="Q172">
            <v>6959035</v>
          </cell>
          <cell r="R172">
            <v>2656824</v>
          </cell>
          <cell r="S172">
            <v>2.44</v>
          </cell>
        </row>
        <row r="173">
          <cell r="A173">
            <v>353.7</v>
          </cell>
          <cell r="B173" t="str">
            <v xml:space="preserve">          </v>
          </cell>
          <cell r="C173">
            <v>45</v>
          </cell>
          <cell r="D173" t="str">
            <v xml:space="preserve"> R1.5</v>
          </cell>
          <cell r="E173">
            <v>-10</v>
          </cell>
          <cell r="F173">
            <v>198771431.59999999</v>
          </cell>
          <cell r="G173">
            <v>67306052.129999995</v>
          </cell>
          <cell r="H173">
            <v>151342523</v>
          </cell>
          <cell r="I173">
            <v>4951422</v>
          </cell>
          <cell r="J173">
            <v>2.4900000000000002</v>
          </cell>
          <cell r="K173">
            <v>30.6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33.9</v>
          </cell>
          <cell r="P173">
            <v>19.3</v>
          </cell>
          <cell r="Q173">
            <v>69294011</v>
          </cell>
          <cell r="R173">
            <v>4853812</v>
          </cell>
          <cell r="S173">
            <v>2.44</v>
          </cell>
        </row>
        <row r="174">
          <cell r="A174">
            <v>353.8</v>
          </cell>
          <cell r="B174" t="str">
            <v xml:space="preserve">          </v>
          </cell>
          <cell r="C174">
            <v>45</v>
          </cell>
          <cell r="D174" t="str">
            <v xml:space="preserve"> R1.5</v>
          </cell>
          <cell r="E174">
            <v>-10</v>
          </cell>
          <cell r="F174">
            <v>405246.36</v>
          </cell>
          <cell r="G174">
            <v>193972.31</v>
          </cell>
          <cell r="H174">
            <v>251799</v>
          </cell>
          <cell r="I174">
            <v>9978</v>
          </cell>
          <cell r="J174">
            <v>2.46</v>
          </cell>
          <cell r="K174">
            <v>25.2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47.9</v>
          </cell>
          <cell r="P174">
            <v>26.2</v>
          </cell>
          <cell r="Q174">
            <v>195787</v>
          </cell>
          <cell r="R174">
            <v>9896</v>
          </cell>
          <cell r="S174">
            <v>2.44</v>
          </cell>
        </row>
        <row r="175">
          <cell r="A175">
            <v>353.9</v>
          </cell>
          <cell r="B175" t="str">
            <v xml:space="preserve">          </v>
          </cell>
          <cell r="C175">
            <v>45</v>
          </cell>
          <cell r="D175" t="str">
            <v xml:space="preserve"> R1.5</v>
          </cell>
          <cell r="E175">
            <v>-10</v>
          </cell>
          <cell r="F175">
            <v>129568728.68000001</v>
          </cell>
          <cell r="G175">
            <v>38323241.859999999</v>
          </cell>
          <cell r="H175">
            <v>104202360</v>
          </cell>
          <cell r="I175">
            <v>2697721</v>
          </cell>
          <cell r="J175">
            <v>2.08</v>
          </cell>
          <cell r="K175">
            <v>38.6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29.6</v>
          </cell>
          <cell r="P175">
            <v>9.6</v>
          </cell>
          <cell r="Q175">
            <v>23801838</v>
          </cell>
          <cell r="R175">
            <v>3164068</v>
          </cell>
          <cell r="S175">
            <v>2.44</v>
          </cell>
        </row>
        <row r="176">
          <cell r="A176">
            <v>354</v>
          </cell>
          <cell r="B176" t="str">
            <v xml:space="preserve">          </v>
          </cell>
          <cell r="C176">
            <v>75</v>
          </cell>
          <cell r="D176" t="str">
            <v xml:space="preserve">   R4</v>
          </cell>
          <cell r="E176">
            <v>-15</v>
          </cell>
          <cell r="F176">
            <v>90563275.939999998</v>
          </cell>
          <cell r="G176">
            <v>43514474.619999997</v>
          </cell>
          <cell r="H176">
            <v>60633293</v>
          </cell>
          <cell r="I176">
            <v>1136178</v>
          </cell>
          <cell r="J176">
            <v>1.25</v>
          </cell>
          <cell r="K176">
            <v>53.4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48</v>
          </cell>
          <cell r="P176">
            <v>23.4</v>
          </cell>
          <cell r="Q176">
            <v>32015164</v>
          </cell>
          <cell r="R176">
            <v>1385165</v>
          </cell>
          <cell r="S176">
            <v>1.53</v>
          </cell>
        </row>
        <row r="177">
          <cell r="A177">
            <v>354.7</v>
          </cell>
          <cell r="B177" t="str">
            <v xml:space="preserve">          </v>
          </cell>
          <cell r="C177">
            <v>75</v>
          </cell>
          <cell r="D177" t="str">
            <v xml:space="preserve">   R4</v>
          </cell>
          <cell r="E177">
            <v>-15</v>
          </cell>
          <cell r="F177">
            <v>1507252.65</v>
          </cell>
          <cell r="G177">
            <v>896631.28</v>
          </cell>
          <cell r="H177">
            <v>836709</v>
          </cell>
          <cell r="I177">
            <v>16945</v>
          </cell>
          <cell r="J177">
            <v>1.1200000000000001</v>
          </cell>
          <cell r="K177">
            <v>49.4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59.5</v>
          </cell>
          <cell r="P177">
            <v>30.9</v>
          </cell>
          <cell r="Q177">
            <v>688128</v>
          </cell>
          <cell r="R177">
            <v>23053</v>
          </cell>
          <cell r="S177">
            <v>1.53</v>
          </cell>
        </row>
        <row r="178">
          <cell r="A178">
            <v>354.9</v>
          </cell>
          <cell r="B178" t="str">
            <v xml:space="preserve">          </v>
          </cell>
          <cell r="C178">
            <v>75</v>
          </cell>
          <cell r="D178" t="str">
            <v xml:space="preserve">   R4</v>
          </cell>
          <cell r="E178">
            <v>-15</v>
          </cell>
          <cell r="F178">
            <v>133399.28</v>
          </cell>
          <cell r="G178">
            <v>110351.05</v>
          </cell>
          <cell r="H178">
            <v>43058</v>
          </cell>
          <cell r="I178">
            <v>609</v>
          </cell>
          <cell r="J178">
            <v>0.46</v>
          </cell>
          <cell r="K178">
            <v>70.7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82.7</v>
          </cell>
          <cell r="P178">
            <v>28.3</v>
          </cell>
          <cell r="Q178">
            <v>56365</v>
          </cell>
          <cell r="R178">
            <v>2040</v>
          </cell>
          <cell r="S178">
            <v>1.53</v>
          </cell>
        </row>
        <row r="179">
          <cell r="A179">
            <v>355</v>
          </cell>
          <cell r="B179" t="str">
            <v xml:space="preserve">          </v>
          </cell>
          <cell r="C179">
            <v>43</v>
          </cell>
          <cell r="D179" t="str">
            <v xml:space="preserve">   R1</v>
          </cell>
          <cell r="E179">
            <v>-40</v>
          </cell>
          <cell r="F179">
            <v>85130847.549999997</v>
          </cell>
          <cell r="G179">
            <v>27928205.609999999</v>
          </cell>
          <cell r="H179">
            <v>91254981</v>
          </cell>
          <cell r="I179">
            <v>2587052</v>
          </cell>
          <cell r="J179">
            <v>3.04</v>
          </cell>
          <cell r="K179">
            <v>35.299999999999997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32.799999999999997</v>
          </cell>
          <cell r="P179">
            <v>12.8</v>
          </cell>
          <cell r="Q179">
            <v>23917601</v>
          </cell>
          <cell r="R179">
            <v>2776531</v>
          </cell>
          <cell r="S179">
            <v>3.26</v>
          </cell>
        </row>
        <row r="180">
          <cell r="A180">
            <v>355.6</v>
          </cell>
          <cell r="B180" t="str">
            <v xml:space="preserve">          </v>
          </cell>
          <cell r="C180">
            <v>43</v>
          </cell>
          <cell r="D180" t="str">
            <v xml:space="preserve">   R1</v>
          </cell>
          <cell r="E180">
            <v>-40</v>
          </cell>
          <cell r="F180">
            <v>78708415.219999999</v>
          </cell>
          <cell r="G180">
            <v>4825665.6500000004</v>
          </cell>
          <cell r="H180">
            <v>105366116</v>
          </cell>
          <cell r="I180">
            <v>2559412</v>
          </cell>
          <cell r="J180">
            <v>3.25</v>
          </cell>
          <cell r="K180">
            <v>41.2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6.1</v>
          </cell>
          <cell r="P180">
            <v>2.5</v>
          </cell>
          <cell r="Q180">
            <v>4696213</v>
          </cell>
          <cell r="R180">
            <v>2567468</v>
          </cell>
          <cell r="S180">
            <v>3.26</v>
          </cell>
        </row>
        <row r="181">
          <cell r="A181">
            <v>355.7</v>
          </cell>
          <cell r="B181" t="str">
            <v xml:space="preserve">          </v>
          </cell>
          <cell r="C181">
            <v>43</v>
          </cell>
          <cell r="D181" t="str">
            <v xml:space="preserve">   R1</v>
          </cell>
          <cell r="E181">
            <v>-40</v>
          </cell>
          <cell r="F181">
            <v>170738423.63</v>
          </cell>
          <cell r="G181">
            <v>47576642.549999997</v>
          </cell>
          <cell r="H181">
            <v>191457151</v>
          </cell>
          <cell r="I181">
            <v>5810001</v>
          </cell>
          <cell r="J181">
            <v>3.4</v>
          </cell>
          <cell r="K181">
            <v>33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27.9</v>
          </cell>
          <cell r="P181">
            <v>14.1</v>
          </cell>
          <cell r="Q181">
            <v>54005286</v>
          </cell>
          <cell r="R181">
            <v>5569285</v>
          </cell>
          <cell r="S181">
            <v>3.26</v>
          </cell>
        </row>
        <row r="182">
          <cell r="A182">
            <v>355.9</v>
          </cell>
          <cell r="B182" t="str">
            <v xml:space="preserve">          </v>
          </cell>
          <cell r="C182">
            <v>43</v>
          </cell>
          <cell r="D182" t="str">
            <v xml:space="preserve">   R1</v>
          </cell>
          <cell r="E182">
            <v>-40</v>
          </cell>
          <cell r="F182">
            <v>8879281.0700000003</v>
          </cell>
          <cell r="G182">
            <v>2097318.0099999998</v>
          </cell>
          <cell r="H182">
            <v>10333675</v>
          </cell>
          <cell r="I182">
            <v>274655</v>
          </cell>
          <cell r="J182">
            <v>3.09</v>
          </cell>
          <cell r="K182">
            <v>37.6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23.6</v>
          </cell>
          <cell r="P182">
            <v>7.8</v>
          </cell>
          <cell r="Q182">
            <v>1609909</v>
          </cell>
          <cell r="R182">
            <v>289642</v>
          </cell>
          <cell r="S182">
            <v>3.26</v>
          </cell>
        </row>
        <row r="183">
          <cell r="A183">
            <v>356</v>
          </cell>
          <cell r="B183" t="str">
            <v xml:space="preserve">          </v>
          </cell>
          <cell r="C183">
            <v>60</v>
          </cell>
          <cell r="D183" t="str">
            <v xml:space="preserve"> R2.5</v>
          </cell>
          <cell r="E183">
            <v>-10</v>
          </cell>
          <cell r="F183">
            <v>127496954.51000001</v>
          </cell>
          <cell r="G183">
            <v>69844695.090000004</v>
          </cell>
          <cell r="H183">
            <v>70401955</v>
          </cell>
          <cell r="I183">
            <v>1643066</v>
          </cell>
          <cell r="J183">
            <v>1.29</v>
          </cell>
          <cell r="K183">
            <v>42.8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54.8</v>
          </cell>
          <cell r="P183">
            <v>23</v>
          </cell>
          <cell r="Q183">
            <v>47150208</v>
          </cell>
          <cell r="R183">
            <v>2342119</v>
          </cell>
          <cell r="S183">
            <v>1.84</v>
          </cell>
        </row>
        <row r="184">
          <cell r="A184">
            <v>356.6</v>
          </cell>
          <cell r="B184" t="str">
            <v xml:space="preserve">          </v>
          </cell>
          <cell r="C184">
            <v>60</v>
          </cell>
          <cell r="D184" t="str">
            <v xml:space="preserve"> R2.5</v>
          </cell>
          <cell r="E184">
            <v>-10</v>
          </cell>
          <cell r="F184">
            <v>25127105.969999999</v>
          </cell>
          <cell r="G184">
            <v>1384143.75</v>
          </cell>
          <cell r="H184">
            <v>26255673</v>
          </cell>
          <cell r="I184">
            <v>455609</v>
          </cell>
          <cell r="J184">
            <v>1.81</v>
          </cell>
          <cell r="K184">
            <v>57.6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5.5</v>
          </cell>
          <cell r="P184">
            <v>2.5</v>
          </cell>
          <cell r="Q184">
            <v>1097467</v>
          </cell>
          <cell r="R184">
            <v>461585</v>
          </cell>
          <cell r="S184">
            <v>1.84</v>
          </cell>
        </row>
        <row r="185">
          <cell r="A185">
            <v>356.7</v>
          </cell>
          <cell r="B185" t="str">
            <v xml:space="preserve">          </v>
          </cell>
          <cell r="C185">
            <v>60</v>
          </cell>
          <cell r="D185" t="str">
            <v xml:space="preserve"> R2.5</v>
          </cell>
          <cell r="E185">
            <v>-10</v>
          </cell>
          <cell r="F185">
            <v>132747968.58</v>
          </cell>
          <cell r="G185">
            <v>70324577.640000001</v>
          </cell>
          <cell r="H185">
            <v>75698188</v>
          </cell>
          <cell r="I185">
            <v>1743446</v>
          </cell>
          <cell r="J185">
            <v>1.31</v>
          </cell>
          <cell r="K185">
            <v>43.4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53</v>
          </cell>
          <cell r="P185">
            <v>22.9</v>
          </cell>
          <cell r="Q185">
            <v>48526194</v>
          </cell>
          <cell r="R185">
            <v>2438580</v>
          </cell>
          <cell r="S185">
            <v>1.84</v>
          </cell>
        </row>
        <row r="186">
          <cell r="A186">
            <v>356.9</v>
          </cell>
          <cell r="B186" t="str">
            <v xml:space="preserve">          </v>
          </cell>
          <cell r="C186">
            <v>60</v>
          </cell>
          <cell r="D186" t="str">
            <v xml:space="preserve"> R2.5</v>
          </cell>
          <cell r="E186">
            <v>-10</v>
          </cell>
          <cell r="F186">
            <v>6269537.6799999997</v>
          </cell>
          <cell r="G186">
            <v>1610719.94</v>
          </cell>
          <cell r="H186">
            <v>5285772</v>
          </cell>
          <cell r="I186">
            <v>100331</v>
          </cell>
          <cell r="J186">
            <v>1.6</v>
          </cell>
          <cell r="K186">
            <v>52.7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25.7</v>
          </cell>
          <cell r="P186">
            <v>9.1</v>
          </cell>
          <cell r="Q186">
            <v>959707</v>
          </cell>
          <cell r="R186">
            <v>115171</v>
          </cell>
          <cell r="S186">
            <v>1.84</v>
          </cell>
        </row>
        <row r="187">
          <cell r="A187">
            <v>357.7</v>
          </cell>
          <cell r="B187" t="str">
            <v xml:space="preserve">          </v>
          </cell>
          <cell r="C187">
            <v>55</v>
          </cell>
          <cell r="D187" t="str">
            <v xml:space="preserve">   R4</v>
          </cell>
          <cell r="E187">
            <v>0</v>
          </cell>
          <cell r="F187">
            <v>700574.85</v>
          </cell>
          <cell r="G187">
            <v>375466.72</v>
          </cell>
          <cell r="H187">
            <v>325108</v>
          </cell>
          <cell r="I187">
            <v>17834</v>
          </cell>
          <cell r="J187">
            <v>2.5499999999999998</v>
          </cell>
          <cell r="K187">
            <v>18.2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53.6</v>
          </cell>
          <cell r="P187">
            <v>39.200000000000003</v>
          </cell>
          <cell r="Q187">
            <v>468369</v>
          </cell>
          <cell r="R187">
            <v>12750</v>
          </cell>
          <cell r="S187">
            <v>1.82</v>
          </cell>
        </row>
        <row r="188">
          <cell r="A188">
            <v>357.9</v>
          </cell>
          <cell r="B188" t="str">
            <v xml:space="preserve">          </v>
          </cell>
          <cell r="C188">
            <v>55</v>
          </cell>
          <cell r="D188" t="str">
            <v xml:space="preserve">   R4</v>
          </cell>
          <cell r="E188">
            <v>0</v>
          </cell>
          <cell r="F188">
            <v>510284.37</v>
          </cell>
          <cell r="G188">
            <v>114485.82</v>
          </cell>
          <cell r="H188">
            <v>395799</v>
          </cell>
          <cell r="I188">
            <v>8839</v>
          </cell>
          <cell r="J188">
            <v>1.73</v>
          </cell>
          <cell r="K188">
            <v>44.8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22.4</v>
          </cell>
          <cell r="P188">
            <v>10.199999999999999</v>
          </cell>
          <cell r="Q188">
            <v>94821</v>
          </cell>
          <cell r="R188">
            <v>9287</v>
          </cell>
          <cell r="S188">
            <v>1.82</v>
          </cell>
        </row>
        <row r="189">
          <cell r="A189">
            <v>358.7</v>
          </cell>
          <cell r="B189" t="str">
            <v xml:space="preserve">          </v>
          </cell>
          <cell r="C189">
            <v>55</v>
          </cell>
          <cell r="D189" t="str">
            <v xml:space="preserve">   R4</v>
          </cell>
          <cell r="E189">
            <v>0</v>
          </cell>
          <cell r="F189">
            <v>2932873.15</v>
          </cell>
          <cell r="G189">
            <v>2515857.46</v>
          </cell>
          <cell r="H189">
            <v>417016</v>
          </cell>
          <cell r="I189">
            <v>21673</v>
          </cell>
          <cell r="J189">
            <v>0.74</v>
          </cell>
          <cell r="K189">
            <v>19.2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85.8</v>
          </cell>
          <cell r="P189">
            <v>45</v>
          </cell>
          <cell r="Q189">
            <v>2151421</v>
          </cell>
          <cell r="R189">
            <v>53378</v>
          </cell>
          <cell r="S189">
            <v>1.82</v>
          </cell>
        </row>
        <row r="190">
          <cell r="A190">
            <v>358.9</v>
          </cell>
          <cell r="B190" t="str">
            <v xml:space="preserve">          </v>
          </cell>
          <cell r="C190">
            <v>55</v>
          </cell>
          <cell r="D190" t="str">
            <v xml:space="preserve">   R4</v>
          </cell>
          <cell r="E190">
            <v>0</v>
          </cell>
          <cell r="F190">
            <v>34023856.659999996</v>
          </cell>
          <cell r="G190">
            <v>8177268.2800000003</v>
          </cell>
          <cell r="H190">
            <v>25846588</v>
          </cell>
          <cell r="I190">
            <v>527144</v>
          </cell>
          <cell r="J190">
            <v>1.55</v>
          </cell>
          <cell r="K190">
            <v>49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24</v>
          </cell>
          <cell r="P190">
            <v>6.3</v>
          </cell>
          <cell r="Q190">
            <v>3880906</v>
          </cell>
          <cell r="R190">
            <v>619234</v>
          </cell>
          <cell r="S190">
            <v>1.82</v>
          </cell>
        </row>
        <row r="191">
          <cell r="A191">
            <v>359</v>
          </cell>
          <cell r="B191" t="str">
            <v xml:space="preserve">          </v>
          </cell>
          <cell r="C191">
            <v>65</v>
          </cell>
          <cell r="D191" t="str">
            <v xml:space="preserve">   R4</v>
          </cell>
          <cell r="E191">
            <v>0</v>
          </cell>
          <cell r="F191">
            <v>1379629.34</v>
          </cell>
          <cell r="G191">
            <v>397493.76000000001</v>
          </cell>
          <cell r="H191">
            <v>982136</v>
          </cell>
          <cell r="I191">
            <v>19310</v>
          </cell>
          <cell r="J191">
            <v>1.4</v>
          </cell>
          <cell r="K191">
            <v>50.9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28.8</v>
          </cell>
          <cell r="P191">
            <v>16.100000000000001</v>
          </cell>
          <cell r="Q191">
            <v>332895</v>
          </cell>
          <cell r="R191">
            <v>21246</v>
          </cell>
          <cell r="S191">
            <v>1.54</v>
          </cell>
        </row>
        <row r="192">
          <cell r="A192">
            <v>359.7</v>
          </cell>
          <cell r="B192" t="str">
            <v xml:space="preserve">          </v>
          </cell>
          <cell r="C192">
            <v>65</v>
          </cell>
          <cell r="D192" t="str">
            <v xml:space="preserve">   R4</v>
          </cell>
          <cell r="E192">
            <v>0</v>
          </cell>
          <cell r="F192">
            <v>568185.43000000005</v>
          </cell>
          <cell r="G192">
            <v>279528.76</v>
          </cell>
          <cell r="H192">
            <v>288657</v>
          </cell>
          <cell r="I192">
            <v>9535</v>
          </cell>
          <cell r="J192">
            <v>1.68</v>
          </cell>
          <cell r="K192">
            <v>30.3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49.2</v>
          </cell>
          <cell r="P192">
            <v>35.799999999999997</v>
          </cell>
          <cell r="Q192">
            <v>299321</v>
          </cell>
          <cell r="R192">
            <v>8750</v>
          </cell>
          <cell r="S192">
            <v>1.54</v>
          </cell>
        </row>
        <row r="193">
          <cell r="A193">
            <v>359.9</v>
          </cell>
          <cell r="B193" t="str">
            <v xml:space="preserve">          </v>
          </cell>
          <cell r="C193">
            <v>65</v>
          </cell>
          <cell r="D193" t="str">
            <v xml:space="preserve">   R4</v>
          </cell>
          <cell r="E193">
            <v>0</v>
          </cell>
          <cell r="F193">
            <v>5387661.8399999999</v>
          </cell>
          <cell r="G193">
            <v>84805.759999999995</v>
          </cell>
          <cell r="H193">
            <v>5302856</v>
          </cell>
          <cell r="I193">
            <v>82049</v>
          </cell>
          <cell r="J193">
            <v>1.52</v>
          </cell>
          <cell r="K193">
            <v>64.599999999999994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1.6</v>
          </cell>
          <cell r="P193">
            <v>0.4</v>
          </cell>
          <cell r="Q193">
            <v>30656</v>
          </cell>
          <cell r="R193">
            <v>82970</v>
          </cell>
          <cell r="S193">
            <v>1.54</v>
          </cell>
        </row>
        <row r="194">
          <cell r="A194">
            <v>359.99</v>
          </cell>
          <cell r="B194" t="str">
            <v xml:space="preserve">          </v>
          </cell>
          <cell r="C194">
            <v>65</v>
          </cell>
          <cell r="D194" t="str">
            <v xml:space="preserve">   R4</v>
          </cell>
          <cell r="E194">
            <v>0</v>
          </cell>
          <cell r="F194">
            <v>8020.92</v>
          </cell>
          <cell r="G194">
            <v>3313.15</v>
          </cell>
          <cell r="H194">
            <v>4708</v>
          </cell>
          <cell r="I194">
            <v>117</v>
          </cell>
          <cell r="J194">
            <v>1.46</v>
          </cell>
          <cell r="K194">
            <v>40.200000000000003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41.3</v>
          </cell>
          <cell r="P194">
            <v>25.2</v>
          </cell>
          <cell r="Q194">
            <v>3076</v>
          </cell>
          <cell r="R194">
            <v>124</v>
          </cell>
          <cell r="S194">
            <v>1.54</v>
          </cell>
        </row>
        <row r="195">
          <cell r="A195">
            <v>360.1</v>
          </cell>
          <cell r="B195" t="str">
            <v xml:space="preserve">          </v>
          </cell>
          <cell r="C195">
            <v>65</v>
          </cell>
          <cell r="D195" t="str">
            <v xml:space="preserve">   R4</v>
          </cell>
          <cell r="E195">
            <v>0</v>
          </cell>
          <cell r="F195">
            <v>6192997.7800000003</v>
          </cell>
          <cell r="G195">
            <v>3154464.1</v>
          </cell>
          <cell r="H195">
            <v>3038534</v>
          </cell>
          <cell r="I195">
            <v>69962</v>
          </cell>
          <cell r="J195">
            <v>1.1299999999999999</v>
          </cell>
          <cell r="K195">
            <v>43.4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50.9</v>
          </cell>
          <cell r="P195">
            <v>27.6</v>
          </cell>
          <cell r="Q195">
            <v>2505692</v>
          </cell>
          <cell r="R195">
            <v>95372</v>
          </cell>
          <cell r="S195">
            <v>1.54</v>
          </cell>
        </row>
        <row r="196">
          <cell r="A196">
            <v>361</v>
          </cell>
          <cell r="B196" t="str">
            <v xml:space="preserve">          </v>
          </cell>
          <cell r="C196">
            <v>60</v>
          </cell>
          <cell r="D196" t="str">
            <v xml:space="preserve">   R2</v>
          </cell>
          <cell r="E196">
            <v>-10</v>
          </cell>
          <cell r="F196">
            <v>7980826.7300000004</v>
          </cell>
          <cell r="G196">
            <v>2327040.6800000002</v>
          </cell>
          <cell r="H196">
            <v>6451869</v>
          </cell>
          <cell r="I196">
            <v>140499</v>
          </cell>
          <cell r="J196">
            <v>1.76</v>
          </cell>
          <cell r="K196">
            <v>45.9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29.2</v>
          </cell>
          <cell r="P196">
            <v>17.3</v>
          </cell>
          <cell r="Q196">
            <v>2119006</v>
          </cell>
          <cell r="R196">
            <v>146608</v>
          </cell>
          <cell r="S196">
            <v>1.84</v>
          </cell>
        </row>
        <row r="197">
          <cell r="A197">
            <v>362</v>
          </cell>
          <cell r="B197" t="str">
            <v xml:space="preserve">          </v>
          </cell>
          <cell r="C197">
            <v>52</v>
          </cell>
          <cell r="D197" t="str">
            <v xml:space="preserve">   S0</v>
          </cell>
          <cell r="E197">
            <v>-15</v>
          </cell>
          <cell r="F197">
            <v>434912648.51999998</v>
          </cell>
          <cell r="G197">
            <v>125213289.48</v>
          </cell>
          <cell r="H197">
            <v>374936256</v>
          </cell>
          <cell r="I197">
            <v>8871422</v>
          </cell>
          <cell r="J197">
            <v>2.04</v>
          </cell>
          <cell r="K197">
            <v>42.3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28.8</v>
          </cell>
          <cell r="P197">
            <v>14.3</v>
          </cell>
          <cell r="Q197">
            <v>100471019</v>
          </cell>
          <cell r="R197">
            <v>9602868</v>
          </cell>
          <cell r="S197">
            <v>2.21</v>
          </cell>
        </row>
        <row r="198">
          <cell r="A198">
            <v>363</v>
          </cell>
          <cell r="B198" t="str">
            <v xml:space="preserve">          </v>
          </cell>
          <cell r="C198">
            <v>20</v>
          </cell>
          <cell r="D198" t="str">
            <v xml:space="preserve">   S3</v>
          </cell>
          <cell r="E198">
            <v>0</v>
          </cell>
          <cell r="F198">
            <v>1194182.8600000001</v>
          </cell>
          <cell r="G198">
            <v>23908.84</v>
          </cell>
          <cell r="H198">
            <v>1170274</v>
          </cell>
          <cell r="I198">
            <v>59617</v>
          </cell>
          <cell r="J198">
            <v>4.99</v>
          </cell>
          <cell r="K198">
            <v>19.600000000000001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2</v>
          </cell>
          <cell r="P198">
            <v>0.4</v>
          </cell>
          <cell r="Q198">
            <v>22092</v>
          </cell>
          <cell r="R198">
            <v>59709</v>
          </cell>
          <cell r="S198">
            <v>5</v>
          </cell>
        </row>
        <row r="199">
          <cell r="A199">
            <v>364</v>
          </cell>
          <cell r="B199" t="str">
            <v xml:space="preserve">          </v>
          </cell>
          <cell r="C199">
            <v>46</v>
          </cell>
          <cell r="D199" t="str">
            <v xml:space="preserve"> R1.5</v>
          </cell>
          <cell r="E199">
            <v>-50</v>
          </cell>
          <cell r="F199">
            <v>340904415.12</v>
          </cell>
          <cell r="G199">
            <v>146427146.66</v>
          </cell>
          <cell r="H199">
            <v>364929476</v>
          </cell>
          <cell r="I199">
            <v>10713901</v>
          </cell>
          <cell r="J199">
            <v>3.14</v>
          </cell>
          <cell r="K199">
            <v>34.1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43</v>
          </cell>
          <cell r="P199">
            <v>17</v>
          </cell>
          <cell r="Q199">
            <v>138021506</v>
          </cell>
          <cell r="R199">
            <v>11096439</v>
          </cell>
          <cell r="S199">
            <v>3.25</v>
          </cell>
        </row>
        <row r="200">
          <cell r="A200">
            <v>365</v>
          </cell>
          <cell r="B200" t="str">
            <v xml:space="preserve">          </v>
          </cell>
          <cell r="C200">
            <v>38</v>
          </cell>
          <cell r="D200" t="str">
            <v xml:space="preserve"> R2.5</v>
          </cell>
          <cell r="E200">
            <v>-25</v>
          </cell>
          <cell r="F200">
            <v>409216186.50999999</v>
          </cell>
          <cell r="G200">
            <v>120401104.94</v>
          </cell>
          <cell r="H200">
            <v>391119128</v>
          </cell>
          <cell r="I200">
            <v>15306553</v>
          </cell>
          <cell r="J200">
            <v>3.74</v>
          </cell>
          <cell r="K200">
            <v>25.6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29.4</v>
          </cell>
          <cell r="P200">
            <v>13.1</v>
          </cell>
          <cell r="Q200">
            <v>148542282</v>
          </cell>
          <cell r="R200">
            <v>13452982</v>
          </cell>
          <cell r="S200">
            <v>3.29</v>
          </cell>
        </row>
        <row r="201">
          <cell r="A201">
            <v>366</v>
          </cell>
          <cell r="B201" t="str">
            <v xml:space="preserve">          </v>
          </cell>
          <cell r="C201">
            <v>55</v>
          </cell>
          <cell r="D201" t="str">
            <v xml:space="preserve">   R3</v>
          </cell>
          <cell r="E201">
            <v>-10</v>
          </cell>
          <cell r="F201">
            <v>672272622.88</v>
          </cell>
          <cell r="G201">
            <v>261027349.00999999</v>
          </cell>
          <cell r="H201">
            <v>478472536</v>
          </cell>
          <cell r="I201">
            <v>11912719</v>
          </cell>
          <cell r="J201">
            <v>1.77</v>
          </cell>
          <cell r="K201">
            <v>40.200000000000003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38.799999999999997</v>
          </cell>
          <cell r="P201">
            <v>17.2</v>
          </cell>
          <cell r="Q201">
            <v>215126408</v>
          </cell>
          <cell r="R201">
            <v>13458898</v>
          </cell>
          <cell r="S201">
            <v>2</v>
          </cell>
        </row>
        <row r="202">
          <cell r="A202">
            <v>367</v>
          </cell>
          <cell r="B202" t="str">
            <v xml:space="preserve">          </v>
          </cell>
          <cell r="C202">
            <v>38</v>
          </cell>
          <cell r="D202" t="str">
            <v xml:space="preserve"> R2.5</v>
          </cell>
          <cell r="E202">
            <v>-40</v>
          </cell>
          <cell r="F202">
            <v>844856752.28999996</v>
          </cell>
          <cell r="G202">
            <v>341308279.60000002</v>
          </cell>
          <cell r="H202">
            <v>841491174</v>
          </cell>
          <cell r="I202">
            <v>33220993</v>
          </cell>
          <cell r="J202">
            <v>3.93</v>
          </cell>
          <cell r="K202">
            <v>25.3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40.4</v>
          </cell>
          <cell r="P202">
            <v>14.2</v>
          </cell>
          <cell r="Q202">
            <v>377270206</v>
          </cell>
          <cell r="R202">
            <v>31107626</v>
          </cell>
          <cell r="S202">
            <v>3.68</v>
          </cell>
        </row>
        <row r="203">
          <cell r="A203">
            <v>368</v>
          </cell>
          <cell r="B203" t="str">
            <v xml:space="preserve">          </v>
          </cell>
          <cell r="C203">
            <v>44</v>
          </cell>
          <cell r="D203" t="str">
            <v xml:space="preserve">   R2</v>
          </cell>
          <cell r="E203">
            <v>-50</v>
          </cell>
          <cell r="F203">
            <v>462673680.60000002</v>
          </cell>
          <cell r="G203">
            <v>181111959.47999999</v>
          </cell>
          <cell r="H203">
            <v>512898561</v>
          </cell>
          <cell r="I203">
            <v>18805777</v>
          </cell>
          <cell r="J203">
            <v>4.0599999999999996</v>
          </cell>
          <cell r="K203">
            <v>27.3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39.1</v>
          </cell>
          <cell r="P203">
            <v>19.100000000000001</v>
          </cell>
          <cell r="Q203">
            <v>240978190</v>
          </cell>
          <cell r="R203">
            <v>15754039</v>
          </cell>
          <cell r="S203">
            <v>3.41</v>
          </cell>
        </row>
        <row r="204">
          <cell r="A204">
            <v>369</v>
          </cell>
          <cell r="B204" t="str">
            <v xml:space="preserve">          </v>
          </cell>
          <cell r="C204">
            <v>55</v>
          </cell>
          <cell r="D204" t="str">
            <v xml:space="preserve">   R3</v>
          </cell>
          <cell r="E204">
            <v>-60</v>
          </cell>
          <cell r="F204">
            <v>182057677.19</v>
          </cell>
          <cell r="G204">
            <v>116569686.06999999</v>
          </cell>
          <cell r="H204">
            <v>174722597</v>
          </cell>
          <cell r="I204">
            <v>5727599</v>
          </cell>
          <cell r="J204">
            <v>3.15</v>
          </cell>
          <cell r="K204">
            <v>30.5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64</v>
          </cell>
          <cell r="P204">
            <v>26.6</v>
          </cell>
          <cell r="Q204">
            <v>126606345</v>
          </cell>
          <cell r="R204">
            <v>5301520</v>
          </cell>
          <cell r="S204">
            <v>2.91</v>
          </cell>
        </row>
        <row r="205">
          <cell r="A205">
            <v>370</v>
          </cell>
          <cell r="B205" t="str">
            <v xml:space="preserve">          </v>
          </cell>
          <cell r="C205">
            <v>28</v>
          </cell>
          <cell r="D205" t="str">
            <v xml:space="preserve"> S0.5</v>
          </cell>
          <cell r="E205">
            <v>-20</v>
          </cell>
          <cell r="F205">
            <v>140665913.55000001</v>
          </cell>
          <cell r="G205">
            <v>34679835.299999997</v>
          </cell>
          <cell r="H205">
            <v>134119261</v>
          </cell>
          <cell r="I205">
            <v>9030341</v>
          </cell>
          <cell r="J205">
            <v>6.42</v>
          </cell>
          <cell r="K205">
            <v>14.9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24.7</v>
          </cell>
          <cell r="P205">
            <v>16.100000000000001</v>
          </cell>
          <cell r="Q205">
            <v>67152593</v>
          </cell>
          <cell r="R205">
            <v>6001860</v>
          </cell>
          <cell r="S205">
            <v>4.2699999999999996</v>
          </cell>
        </row>
        <row r="206">
          <cell r="A206">
            <v>373</v>
          </cell>
          <cell r="B206" t="str">
            <v xml:space="preserve">          </v>
          </cell>
          <cell r="C206">
            <v>31</v>
          </cell>
          <cell r="D206" t="str">
            <v xml:space="preserve"> S0.5</v>
          </cell>
          <cell r="E206">
            <v>-15</v>
          </cell>
          <cell r="F206">
            <v>53727968.479999997</v>
          </cell>
          <cell r="G206">
            <v>18793323.43</v>
          </cell>
          <cell r="H206">
            <v>42993840</v>
          </cell>
          <cell r="I206">
            <v>2552518</v>
          </cell>
          <cell r="J206">
            <v>4.75</v>
          </cell>
          <cell r="K206">
            <v>16.8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35</v>
          </cell>
          <cell r="P206">
            <v>18.7</v>
          </cell>
          <cell r="Q206">
            <v>25382569</v>
          </cell>
          <cell r="R206">
            <v>1994513</v>
          </cell>
          <cell r="S206">
            <v>3.71</v>
          </cell>
        </row>
        <row r="207">
          <cell r="A207" t="str">
            <v xml:space="preserve">390.00 01           </v>
          </cell>
          <cell r="B207">
            <v>57526</v>
          </cell>
          <cell r="C207">
            <v>75</v>
          </cell>
          <cell r="D207" t="str">
            <v xml:space="preserve"> S1.5</v>
          </cell>
          <cell r="E207">
            <v>-5</v>
          </cell>
          <cell r="F207">
            <v>20916098.27</v>
          </cell>
          <cell r="G207">
            <v>7596119</v>
          </cell>
          <cell r="H207">
            <v>14365784</v>
          </cell>
          <cell r="I207">
            <v>374164</v>
          </cell>
          <cell r="J207">
            <v>1.79</v>
          </cell>
          <cell r="K207">
            <v>38.4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36.299999999999997</v>
          </cell>
          <cell r="P207">
            <v>9.1999999999999993</v>
          </cell>
          <cell r="Q207">
            <v>4232245</v>
          </cell>
          <cell r="R207">
            <v>461410</v>
          </cell>
          <cell r="S207">
            <v>2.21</v>
          </cell>
        </row>
        <row r="208">
          <cell r="A208" t="str">
            <v xml:space="preserve">390.00 99           </v>
          </cell>
          <cell r="B208" t="str">
            <v xml:space="preserve">          </v>
          </cell>
          <cell r="C208">
            <v>45</v>
          </cell>
          <cell r="D208" t="str">
            <v xml:space="preserve"> S1.5</v>
          </cell>
          <cell r="E208">
            <v>-5</v>
          </cell>
          <cell r="F208">
            <v>27691074.899999999</v>
          </cell>
          <cell r="G208">
            <v>20042691.399999999</v>
          </cell>
          <cell r="H208">
            <v>9032937</v>
          </cell>
          <cell r="I208">
            <v>261922</v>
          </cell>
          <cell r="J208">
            <v>0.95</v>
          </cell>
          <cell r="K208">
            <v>34.5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72.400000000000006</v>
          </cell>
          <cell r="P208">
            <v>20.6</v>
          </cell>
          <cell r="Q208">
            <v>11166796</v>
          </cell>
          <cell r="R208">
            <v>645479</v>
          </cell>
          <cell r="S208">
            <v>2.33</v>
          </cell>
        </row>
        <row r="209">
          <cell r="A209">
            <v>390.1</v>
          </cell>
          <cell r="B209" t="str">
            <v xml:space="preserve">          </v>
          </cell>
          <cell r="C209">
            <v>40</v>
          </cell>
          <cell r="D209" t="str">
            <v xml:space="preserve">   R3</v>
          </cell>
          <cell r="E209">
            <v>0</v>
          </cell>
          <cell r="F209">
            <v>184775.85</v>
          </cell>
          <cell r="G209">
            <v>170844.11</v>
          </cell>
          <cell r="H209">
            <v>13932</v>
          </cell>
          <cell r="I209">
            <v>423</v>
          </cell>
          <cell r="J209">
            <v>0.23</v>
          </cell>
          <cell r="K209">
            <v>32.9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92.5</v>
          </cell>
          <cell r="P209">
            <v>7.9</v>
          </cell>
          <cell r="Q209">
            <v>35497</v>
          </cell>
          <cell r="R209">
            <v>4619</v>
          </cell>
          <cell r="S209">
            <v>2.5</v>
          </cell>
        </row>
        <row r="210">
          <cell r="A210" t="str">
            <v xml:space="preserve">391.10 01           </v>
          </cell>
          <cell r="B210" t="str">
            <v xml:space="preserve">          </v>
          </cell>
          <cell r="C210">
            <v>20</v>
          </cell>
          <cell r="D210" t="str">
            <v xml:space="preserve">   SQ</v>
          </cell>
          <cell r="E210">
            <v>0</v>
          </cell>
          <cell r="F210">
            <v>5896620.0700000003</v>
          </cell>
          <cell r="G210">
            <v>5896620.0700000003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100</v>
          </cell>
          <cell r="P210">
            <v>24.2</v>
          </cell>
          <cell r="Q210">
            <v>5896619</v>
          </cell>
          <cell r="R210">
            <v>0</v>
          </cell>
          <cell r="S210">
            <v>0</v>
          </cell>
        </row>
        <row r="211">
          <cell r="A211" t="str">
            <v xml:space="preserve">391.10 02           </v>
          </cell>
          <cell r="B211" t="str">
            <v xml:space="preserve">          </v>
          </cell>
          <cell r="C211">
            <v>20</v>
          </cell>
          <cell r="D211" t="str">
            <v xml:space="preserve">   SQ</v>
          </cell>
          <cell r="E211">
            <v>0</v>
          </cell>
          <cell r="F211">
            <v>4398911.17</v>
          </cell>
          <cell r="G211">
            <v>2177000</v>
          </cell>
          <cell r="H211">
            <v>2221911</v>
          </cell>
          <cell r="I211">
            <v>219874</v>
          </cell>
          <cell r="J211">
            <v>5</v>
          </cell>
          <cell r="K211">
            <v>10.1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49.5</v>
          </cell>
          <cell r="P211">
            <v>10</v>
          </cell>
          <cell r="Q211">
            <v>2196036</v>
          </cell>
          <cell r="R211">
            <v>219946</v>
          </cell>
          <cell r="S211">
            <v>5</v>
          </cell>
        </row>
        <row r="212">
          <cell r="A212">
            <v>391.2</v>
          </cell>
          <cell r="B212" t="str">
            <v xml:space="preserve">          </v>
          </cell>
          <cell r="C212">
            <v>5</v>
          </cell>
          <cell r="D212" t="str">
            <v xml:space="preserve">   SQ</v>
          </cell>
          <cell r="E212">
            <v>0</v>
          </cell>
          <cell r="F212">
            <v>22169281.93</v>
          </cell>
          <cell r="G212">
            <v>13532000</v>
          </cell>
          <cell r="H212">
            <v>8637282</v>
          </cell>
          <cell r="I212">
            <v>4433881</v>
          </cell>
          <cell r="J212">
            <v>20</v>
          </cell>
          <cell r="K212">
            <v>1.9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61</v>
          </cell>
          <cell r="P212">
            <v>3.2</v>
          </cell>
          <cell r="Q212">
            <v>14050279</v>
          </cell>
          <cell r="R212">
            <v>4323610</v>
          </cell>
          <cell r="S212">
            <v>19.5</v>
          </cell>
        </row>
        <row r="213">
          <cell r="A213">
            <v>392</v>
          </cell>
          <cell r="B213" t="str">
            <v xml:space="preserve">          </v>
          </cell>
          <cell r="C213">
            <v>12</v>
          </cell>
          <cell r="D213" t="str">
            <v xml:space="preserve">   L3</v>
          </cell>
          <cell r="E213">
            <v>10</v>
          </cell>
          <cell r="F213">
            <v>9188876.1099999994</v>
          </cell>
          <cell r="G213">
            <v>5273637.58</v>
          </cell>
          <cell r="H213">
            <v>2996351</v>
          </cell>
          <cell r="I213">
            <v>482333</v>
          </cell>
          <cell r="J213">
            <v>5.25</v>
          </cell>
          <cell r="K213">
            <v>6.2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57.4</v>
          </cell>
          <cell r="P213">
            <v>6.5</v>
          </cell>
          <cell r="Q213">
            <v>4114536</v>
          </cell>
          <cell r="R213">
            <v>688890</v>
          </cell>
          <cell r="S213">
            <v>7.5</v>
          </cell>
        </row>
        <row r="214">
          <cell r="A214" t="str">
            <v xml:space="preserve">393.00 01           </v>
          </cell>
          <cell r="B214" t="str">
            <v xml:space="preserve">          </v>
          </cell>
          <cell r="C214">
            <v>20</v>
          </cell>
          <cell r="D214" t="str">
            <v xml:space="preserve">   FA</v>
          </cell>
          <cell r="E214">
            <v>0</v>
          </cell>
          <cell r="F214">
            <v>589595.93000000005</v>
          </cell>
          <cell r="G214">
            <v>589595.93000000005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100</v>
          </cell>
          <cell r="P214">
            <v>24.8</v>
          </cell>
          <cell r="Q214">
            <v>589596</v>
          </cell>
          <cell r="R214">
            <v>0</v>
          </cell>
          <cell r="S214">
            <v>0</v>
          </cell>
        </row>
        <row r="215">
          <cell r="A215" t="str">
            <v xml:space="preserve">393.00 02           </v>
          </cell>
          <cell r="B215" t="str">
            <v xml:space="preserve">          </v>
          </cell>
          <cell r="C215">
            <v>20</v>
          </cell>
          <cell r="D215" t="str">
            <v xml:space="preserve">   SQ</v>
          </cell>
          <cell r="E215">
            <v>0</v>
          </cell>
          <cell r="F215">
            <v>170968.61</v>
          </cell>
          <cell r="G215">
            <v>33600</v>
          </cell>
          <cell r="H215">
            <v>137369</v>
          </cell>
          <cell r="I215">
            <v>8552</v>
          </cell>
          <cell r="J215">
            <v>5</v>
          </cell>
          <cell r="K215">
            <v>16.100000000000001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19.7</v>
          </cell>
          <cell r="P215">
            <v>3.9</v>
          </cell>
          <cell r="Q215">
            <v>33644</v>
          </cell>
          <cell r="R215">
            <v>8548</v>
          </cell>
          <cell r="S215">
            <v>5</v>
          </cell>
        </row>
        <row r="216">
          <cell r="A216" t="str">
            <v xml:space="preserve">394.00 01           </v>
          </cell>
          <cell r="B216" t="str">
            <v xml:space="preserve">          </v>
          </cell>
          <cell r="C216">
            <v>20</v>
          </cell>
          <cell r="D216" t="str">
            <v xml:space="preserve">   FA</v>
          </cell>
          <cell r="E216">
            <v>0</v>
          </cell>
          <cell r="F216">
            <v>3661294.93</v>
          </cell>
          <cell r="G216">
            <v>3661294.93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100</v>
          </cell>
          <cell r="P216">
            <v>23.4</v>
          </cell>
          <cell r="Q216">
            <v>3661294</v>
          </cell>
          <cell r="R216">
            <v>0</v>
          </cell>
          <cell r="S216">
            <v>0</v>
          </cell>
        </row>
        <row r="217">
          <cell r="A217" t="str">
            <v xml:space="preserve">394.00 02           </v>
          </cell>
          <cell r="B217" t="str">
            <v xml:space="preserve">          </v>
          </cell>
          <cell r="C217">
            <v>20</v>
          </cell>
          <cell r="D217" t="str">
            <v xml:space="preserve">   SQ</v>
          </cell>
          <cell r="E217">
            <v>0</v>
          </cell>
          <cell r="F217">
            <v>8917577.8399999999</v>
          </cell>
          <cell r="G217">
            <v>2134000</v>
          </cell>
          <cell r="H217">
            <v>6783578</v>
          </cell>
          <cell r="I217">
            <v>445520</v>
          </cell>
          <cell r="J217">
            <v>5</v>
          </cell>
          <cell r="K217">
            <v>15.2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23.9</v>
          </cell>
          <cell r="P217">
            <v>4.8</v>
          </cell>
          <cell r="Q217">
            <v>2139255</v>
          </cell>
          <cell r="R217">
            <v>445879</v>
          </cell>
          <cell r="S217">
            <v>5</v>
          </cell>
        </row>
        <row r="218">
          <cell r="A218" t="str">
            <v xml:space="preserve">395.00 01           </v>
          </cell>
          <cell r="B218" t="str">
            <v xml:space="preserve">          </v>
          </cell>
          <cell r="C218">
            <v>20</v>
          </cell>
          <cell r="D218" t="str">
            <v xml:space="preserve">   FA</v>
          </cell>
          <cell r="E218">
            <v>0</v>
          </cell>
          <cell r="F218">
            <v>4155876.27</v>
          </cell>
          <cell r="G218">
            <v>4155876.27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100</v>
          </cell>
          <cell r="P218">
            <v>23.8</v>
          </cell>
          <cell r="Q218">
            <v>4155877</v>
          </cell>
          <cell r="R218">
            <v>0</v>
          </cell>
          <cell r="S218">
            <v>0</v>
          </cell>
        </row>
        <row r="219">
          <cell r="A219" t="str">
            <v xml:space="preserve">395.00 02           </v>
          </cell>
          <cell r="B219" t="str">
            <v xml:space="preserve">          </v>
          </cell>
          <cell r="C219">
            <v>20</v>
          </cell>
          <cell r="D219" t="str">
            <v xml:space="preserve">   SQ</v>
          </cell>
          <cell r="E219">
            <v>0</v>
          </cell>
          <cell r="F219">
            <v>7875250.46</v>
          </cell>
          <cell r="G219">
            <v>3991000</v>
          </cell>
          <cell r="H219">
            <v>3884250</v>
          </cell>
          <cell r="I219">
            <v>393582</v>
          </cell>
          <cell r="J219">
            <v>5</v>
          </cell>
          <cell r="K219">
            <v>9.9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50.7</v>
          </cell>
          <cell r="P219">
            <v>10.199999999999999</v>
          </cell>
          <cell r="Q219">
            <v>4009442</v>
          </cell>
          <cell r="R219">
            <v>393763</v>
          </cell>
          <cell r="S219">
            <v>5</v>
          </cell>
        </row>
        <row r="220">
          <cell r="A220">
            <v>396</v>
          </cell>
          <cell r="B220" t="str">
            <v xml:space="preserve">          </v>
          </cell>
          <cell r="C220">
            <v>14</v>
          </cell>
          <cell r="D220" t="str">
            <v xml:space="preserve">   L3</v>
          </cell>
          <cell r="E220">
            <v>10</v>
          </cell>
          <cell r="F220">
            <v>6082762.2400000002</v>
          </cell>
          <cell r="G220">
            <v>2469390.7200000002</v>
          </cell>
          <cell r="H220">
            <v>3005095</v>
          </cell>
          <cell r="I220">
            <v>400413</v>
          </cell>
          <cell r="J220">
            <v>6.58</v>
          </cell>
          <cell r="K220">
            <v>7.5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40.6</v>
          </cell>
          <cell r="P220">
            <v>6.9</v>
          </cell>
          <cell r="Q220">
            <v>2537010</v>
          </cell>
          <cell r="R220">
            <v>390878</v>
          </cell>
          <cell r="S220">
            <v>6.43</v>
          </cell>
        </row>
        <row r="221">
          <cell r="A221" t="str">
            <v xml:space="preserve">397.00 01           </v>
          </cell>
          <cell r="B221" t="str">
            <v xml:space="preserve">          </v>
          </cell>
          <cell r="C221">
            <v>15</v>
          </cell>
          <cell r="D221" t="str">
            <v xml:space="preserve">   FA</v>
          </cell>
          <cell r="E221">
            <v>0</v>
          </cell>
          <cell r="F221">
            <v>12913083.02</v>
          </cell>
          <cell r="G221">
            <v>12913083.02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100</v>
          </cell>
          <cell r="P221">
            <v>21.3</v>
          </cell>
          <cell r="Q221">
            <v>12913083</v>
          </cell>
          <cell r="R221">
            <v>0</v>
          </cell>
          <cell r="S221">
            <v>0</v>
          </cell>
        </row>
        <row r="222">
          <cell r="A222" t="str">
            <v xml:space="preserve">397.00 02           </v>
          </cell>
          <cell r="B222" t="str">
            <v xml:space="preserve">          </v>
          </cell>
          <cell r="C222">
            <v>15</v>
          </cell>
          <cell r="D222" t="str">
            <v xml:space="preserve">   SQ</v>
          </cell>
          <cell r="E222">
            <v>0</v>
          </cell>
          <cell r="F222">
            <v>80874473</v>
          </cell>
          <cell r="G222">
            <v>28500000</v>
          </cell>
          <cell r="H222">
            <v>52374473</v>
          </cell>
          <cell r="I222">
            <v>5396167</v>
          </cell>
          <cell r="J222">
            <v>6.67</v>
          </cell>
          <cell r="K222">
            <v>9.6999999999999993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35.200000000000003</v>
          </cell>
          <cell r="P222">
            <v>5.3</v>
          </cell>
          <cell r="Q222">
            <v>28575798</v>
          </cell>
          <cell r="R222">
            <v>5394327</v>
          </cell>
          <cell r="S222">
            <v>6.67</v>
          </cell>
        </row>
        <row r="223">
          <cell r="A223" t="str">
            <v xml:space="preserve">398.00 01           </v>
          </cell>
          <cell r="B223" t="str">
            <v xml:space="preserve">          </v>
          </cell>
          <cell r="C223">
            <v>15</v>
          </cell>
          <cell r="D223" t="str">
            <v xml:space="preserve">   FA</v>
          </cell>
          <cell r="E223">
            <v>0</v>
          </cell>
          <cell r="F223">
            <v>86544.16</v>
          </cell>
          <cell r="G223">
            <v>86544.16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100</v>
          </cell>
          <cell r="P223">
            <v>18.5</v>
          </cell>
          <cell r="Q223">
            <v>86545</v>
          </cell>
          <cell r="R223">
            <v>0</v>
          </cell>
          <cell r="S223">
            <v>0</v>
          </cell>
        </row>
        <row r="224">
          <cell r="A224" t="str">
            <v xml:space="preserve">398.00 02           </v>
          </cell>
          <cell r="B224" t="str">
            <v xml:space="preserve">          </v>
          </cell>
          <cell r="C224">
            <v>15</v>
          </cell>
          <cell r="D224" t="str">
            <v xml:space="preserve">   SQ</v>
          </cell>
          <cell r="E224">
            <v>0</v>
          </cell>
          <cell r="F224">
            <v>190785.64</v>
          </cell>
          <cell r="G224">
            <v>67100</v>
          </cell>
          <cell r="H224">
            <v>123686</v>
          </cell>
          <cell r="I224">
            <v>12718</v>
          </cell>
          <cell r="J224">
            <v>6.67</v>
          </cell>
          <cell r="K224">
            <v>9.6999999999999993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35.200000000000003</v>
          </cell>
          <cell r="P224">
            <v>5.3</v>
          </cell>
          <cell r="Q224">
            <v>67090</v>
          </cell>
          <cell r="R224">
            <v>12725</v>
          </cell>
          <cell r="S224">
            <v>6.67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>
        <row r="28">
          <cell r="C28">
            <v>0</v>
          </cell>
        </row>
      </sheetData>
      <sheetData sheetId="5"/>
      <sheetData sheetId="6">
        <row r="1">
          <cell r="A1" t="str">
            <v>(All Generics)_2019 IRP Base + No CO2_Update</v>
          </cell>
        </row>
      </sheetData>
      <sheetData sheetId="7">
        <row r="230">
          <cell r="S230">
            <v>371943.96875</v>
          </cell>
        </row>
      </sheetData>
      <sheetData sheetId="8">
        <row r="230">
          <cell r="S230">
            <v>0</v>
          </cell>
        </row>
      </sheetData>
      <sheetData sheetId="9">
        <row r="227">
          <cell r="S227">
            <v>16234.1767578125</v>
          </cell>
        </row>
      </sheetData>
      <sheetData sheetId="10"/>
      <sheetData sheetId="11"/>
      <sheetData sheetId="12"/>
      <sheetData sheetId="13"/>
      <sheetData sheetId="14"/>
      <sheetData sheetId="15">
        <row r="46">
          <cell r="I46">
            <v>20</v>
          </cell>
        </row>
      </sheetData>
      <sheetData sheetId="16">
        <row r="37">
          <cell r="E37">
            <v>20</v>
          </cell>
        </row>
      </sheetData>
      <sheetData sheetId="17">
        <row r="24">
          <cell r="E24">
            <v>0.02</v>
          </cell>
        </row>
      </sheetData>
      <sheetData sheetId="18">
        <row r="25">
          <cell r="E25">
            <v>1</v>
          </cell>
        </row>
      </sheetData>
      <sheetData sheetId="19">
        <row r="33">
          <cell r="E33">
            <v>0.8</v>
          </cell>
        </row>
      </sheetData>
      <sheetData sheetId="20">
        <row r="250">
          <cell r="D250">
            <v>0</v>
          </cell>
        </row>
      </sheetData>
      <sheetData sheetId="21">
        <row r="248">
          <cell r="D248">
            <v>0</v>
          </cell>
        </row>
      </sheetData>
      <sheetData sheetId="22">
        <row r="246">
          <cell r="D246">
            <v>0</v>
          </cell>
        </row>
      </sheetData>
      <sheetData sheetId="23">
        <row r="7">
          <cell r="D7">
            <v>2647092.3035891815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32">
          <cell r="B32">
            <v>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99">
          <cell r="M199">
            <v>0</v>
          </cell>
        </row>
      </sheetData>
      <sheetData sheetId="71"/>
      <sheetData sheetId="72"/>
      <sheetData sheetId="73"/>
      <sheetData sheetId="74"/>
      <sheetData sheetId="7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>
        <row r="20">
          <cell r="B20">
            <v>2011</v>
          </cell>
        </row>
        <row r="21">
          <cell r="B21">
            <v>20</v>
          </cell>
        </row>
        <row r="34">
          <cell r="B34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2"/>
      <sheetName val="Batteries_3"/>
      <sheetName val="Batteries_4"/>
      <sheetName val="Wind"/>
      <sheetName val="MT Wind"/>
      <sheetName val="Solar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>
        <row r="17">
          <cell r="A17" t="str">
            <v>WA Solar</v>
          </cell>
        </row>
      </sheetData>
      <sheetData sheetId="4"/>
      <sheetData sheetId="5">
        <row r="1">
          <cell r="A1" t="str">
            <v>(All Generics)_2017 IRP Base + No CO2</v>
          </cell>
        </row>
        <row r="35">
          <cell r="C35">
            <v>20</v>
          </cell>
        </row>
      </sheetData>
      <sheetData sheetId="6">
        <row r="211">
          <cell r="S211">
            <v>53883.15625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46">
          <cell r="H46">
            <v>16</v>
          </cell>
        </row>
      </sheetData>
      <sheetData sheetId="15">
        <row r="37">
          <cell r="C37">
            <v>25</v>
          </cell>
        </row>
      </sheetData>
      <sheetData sheetId="16">
        <row r="24">
          <cell r="C24">
            <v>0.16</v>
          </cell>
        </row>
      </sheetData>
      <sheetData sheetId="17">
        <row r="25">
          <cell r="C25">
            <v>1</v>
          </cell>
        </row>
      </sheetData>
      <sheetData sheetId="18">
        <row r="33">
          <cell r="C33">
            <v>0.93</v>
          </cell>
        </row>
      </sheetData>
      <sheetData sheetId="19">
        <row r="211">
          <cell r="C211">
            <v>0</v>
          </cell>
        </row>
      </sheetData>
      <sheetData sheetId="20">
        <row r="209">
          <cell r="C209">
            <v>0</v>
          </cell>
        </row>
      </sheetData>
      <sheetData sheetId="21">
        <row r="193">
          <cell r="C193">
            <v>0</v>
          </cell>
        </row>
      </sheetData>
      <sheetData sheetId="22">
        <row r="7">
          <cell r="D7">
            <v>2160538.8225643248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B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99">
          <cell r="M199">
            <v>0.15</v>
          </cell>
        </row>
      </sheetData>
      <sheetData sheetId="65"/>
      <sheetData sheetId="66"/>
      <sheetData sheetId="67"/>
      <sheetData sheetId="68"/>
      <sheetData sheetId="6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Information"/>
      <sheetName val="Instructions &amp; Notes"/>
      <sheetName val="Controls"/>
      <sheetName val="Hydro Data"/>
      <sheetName val="Hydro to XMP"/>
      <sheetName val="Portfolio Average"/>
      <sheetName val="Market Prices"/>
      <sheetName val="Detail Summary Results 2005"/>
      <sheetName val="Detail Summary Results 2006"/>
      <sheetName val="Portfolio Hydro Year 1929"/>
      <sheetName val="Portfolio Hydro Year 1930"/>
      <sheetName val="Portfolio Hydro Year 1931"/>
      <sheetName val="Portfolio Hydro Year 1932"/>
      <sheetName val="Portfolio Hydro Year 1933"/>
      <sheetName val="Portfolio Hydro Year 1934"/>
      <sheetName val="Portfolio Hydro Year 1935"/>
      <sheetName val="Portfolio Hydro Year 1936"/>
      <sheetName val="Portfolio Hydro Year 1937"/>
      <sheetName val="Portfolio Hydro Year 1938"/>
      <sheetName val="Portfolio Hydro Year 1939"/>
      <sheetName val="Portfolio Hydro Year 1940"/>
      <sheetName val="Portfolio Hydro Year 1941"/>
      <sheetName val="Portfolio Hydro Year 1942"/>
      <sheetName val="Portfolio Hydro Year 1943"/>
      <sheetName val="Portfolio Hydro Year 1944"/>
      <sheetName val="Portfolio Hydro Year 1945"/>
      <sheetName val="Portfolio Hydro Year 1946"/>
      <sheetName val="Portfolio Hydro Year 1947"/>
      <sheetName val="Portfolio Hydro Year 1948"/>
      <sheetName val="Portfolio Hydro Year 1949"/>
      <sheetName val="Portfolio Hydro Year 1950"/>
      <sheetName val="Portfolio Hydro Year 1951"/>
      <sheetName val="Portfolio Hydro Year 1952"/>
      <sheetName val="Portfolio Hydro Year 1953"/>
      <sheetName val="Portfolio Hydro Year 1954"/>
      <sheetName val="Portfolio Hydro Year 1955"/>
      <sheetName val="Portfolio Hydro Year 1956"/>
      <sheetName val="Portfolio Hydro Year 1957"/>
      <sheetName val="Portfolio Hydro Year 1958"/>
      <sheetName val="Portfolio Hydro Year 1959"/>
      <sheetName val="Portfolio Hydro Year 1960"/>
      <sheetName val="Portfolio Hydro Year 1961"/>
      <sheetName val="Portfolio Hydro Year 1962"/>
      <sheetName val="Portfolio Hydro Year 1963"/>
      <sheetName val="Portfolio Hydro Year 1964"/>
      <sheetName val="Portfolio Hydro Year 1965"/>
      <sheetName val="Portfolio Hydro Year 1966"/>
      <sheetName val="Portfolio Hydro Year 1967"/>
      <sheetName val="Portfolio Hydro Year 1968"/>
      <sheetName val="Portfolio Hydro Year 1969"/>
      <sheetName val="Portfolio Hydro Year 1970"/>
      <sheetName val="Portfolio Hydro Year 1971"/>
      <sheetName val="Portfolio Hydro Year 1972"/>
      <sheetName val="Portfolio Hydro Year 1973"/>
      <sheetName val="Portfolio Hydro Year 1974"/>
      <sheetName val="Portfolio Hydro Year 1975"/>
      <sheetName val="Portfolio Hydro Year 1976"/>
      <sheetName val="Portfolio Hydro Year 1977"/>
      <sheetName val="Portfolio Hydro Year 19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Sheet1"/>
      <sheetName val="ELIMIN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 Electrification - 40HW - P"/>
      <sheetName val="cleaned"/>
      <sheetName val="Sheet3"/>
      <sheetName val="P1s"/>
    </sheetNames>
    <sheetDataSet>
      <sheetData sheetId="0"/>
      <sheetData sheetId="1"/>
      <sheetData sheetId="2"/>
      <sheetData sheetId="3">
        <row r="2">
          <cell r="D2" t="str">
            <v>T_042700WHITERV-042712WHITRVSC1</v>
          </cell>
        </row>
        <row r="3">
          <cell r="D3" t="str">
            <v>T_042703ALDERTON-042708ALDRTNEC1</v>
          </cell>
        </row>
        <row r="4">
          <cell r="D4" t="str">
            <v>L_042703ALDERTON-042700WHITERVC1</v>
          </cell>
        </row>
        <row r="5">
          <cell r="D5" t="str">
            <v>T_042507BERYDALE-042508BERRYDALC1</v>
          </cell>
        </row>
        <row r="6">
          <cell r="D6" t="str">
            <v>NL_046658TIDEFLTS-046684BRNPTTPC1</v>
          </cell>
        </row>
        <row r="7">
          <cell r="D7" t="str">
            <v>NL_046657TIFLTSTP-046658TIDEFLTSC1</v>
          </cell>
        </row>
        <row r="8">
          <cell r="D8" t="str">
            <v>NL_046684BRNPTTP-046729HYLEBTPC1</v>
          </cell>
        </row>
        <row r="9">
          <cell r="D9" t="str">
            <v>NL_042507BERYDALE-403031COV_BER_CIOC1</v>
          </cell>
        </row>
        <row r="10">
          <cell r="D10" t="str">
            <v>L_040305COVINGTM-042507BERYDALEC1-MS</v>
          </cell>
        </row>
        <row r="11">
          <cell r="D11" t="str">
            <v>NL_040305COVINGTM-403031COV_BER_CIOC1</v>
          </cell>
        </row>
        <row r="12">
          <cell r="D12" t="str">
            <v>NL_042530STARWOOD-046774STARWDTAC1</v>
          </cell>
        </row>
        <row r="13">
          <cell r="D13" t="str">
            <v>L_042530STARWOOD-046774STARWDTAC1</v>
          </cell>
        </row>
        <row r="14">
          <cell r="D14" t="str">
            <v>NL_046729HYLEBTP-046774STARWDTAC1</v>
          </cell>
        </row>
        <row r="15">
          <cell r="D15" t="str">
            <v>L_042779SUMNER-042712WHITRVSC1</v>
          </cell>
        </row>
        <row r="16">
          <cell r="D16" t="str">
            <v>L_042779SUMNER-042788WOODLNDPC1</v>
          </cell>
        </row>
        <row r="17">
          <cell r="D17" t="str">
            <v>NL_040304COVINGTE-042700WHITE RVC1</v>
          </cell>
        </row>
        <row r="18">
          <cell r="D18" t="str">
            <v>L_040304COVINGTE-042700WHITERVC1</v>
          </cell>
        </row>
        <row r="19">
          <cell r="D19" t="str">
            <v>L_042773RHODESLK-042708ALDRTNEC1</v>
          </cell>
        </row>
        <row r="20">
          <cell r="D20" t="str">
            <v>L_040305COVINGTM-042700WHITERVC2</v>
          </cell>
        </row>
        <row r="21">
          <cell r="D21" t="str">
            <v>NL_040305COVINGTM-042700WHITE RVC2</v>
          </cell>
        </row>
        <row r="22">
          <cell r="D22" t="str">
            <v>NT_040792OLY W-040791OLYMPIA EC2</v>
          </cell>
        </row>
        <row r="23">
          <cell r="D23" t="str">
            <v>T_042806TONO-040821PAUL500C1</v>
          </cell>
        </row>
        <row r="24">
          <cell r="D24" t="str">
            <v>T_042700WHITERV-042701WHITRVNC2</v>
          </cell>
        </row>
        <row r="25">
          <cell r="D25" t="str">
            <v>T_042703ALDERTON-042708ALDRTNEC1</v>
          </cell>
        </row>
        <row r="26">
          <cell r="D26" t="str">
            <v>L_042703ALDERTON-042700WHITERVC1</v>
          </cell>
        </row>
        <row r="27">
          <cell r="D27" t="str">
            <v>T_042516OBRIENS-042514OBRIENSC2</v>
          </cell>
        </row>
        <row r="28">
          <cell r="D28" t="str">
            <v>T_042507BERYDALE-042508BERRYDALC1</v>
          </cell>
        </row>
        <row r="29">
          <cell r="D29" t="str">
            <v>L_042809OLYPN-040791OLYMPIAEC1</v>
          </cell>
        </row>
        <row r="30">
          <cell r="D30" t="str">
            <v>NL_042809OLY P N-040791OLYMPIA EC1</v>
          </cell>
        </row>
        <row r="31">
          <cell r="D31" t="str">
            <v>L_042800OLYMPAP-040791OLYMPIAEC2</v>
          </cell>
        </row>
        <row r="32">
          <cell r="D32" t="str">
            <v>NL_040971SHELTON-409710SBR_SHE_CIOC1</v>
          </cell>
        </row>
        <row r="33">
          <cell r="D33" t="str">
            <v>L_042900S.BREM-409710SBR_SHE_CIOC1</v>
          </cell>
        </row>
        <row r="34">
          <cell r="D34" t="str">
            <v>NL_042900S.BREM-409710SBR_SHE_CIOC1</v>
          </cell>
        </row>
        <row r="35">
          <cell r="D35" t="str">
            <v>T_042900S.BREM-042910S.BREMEC1</v>
          </cell>
        </row>
        <row r="36">
          <cell r="D36" t="str">
            <v>L_042779SUMNER-042712WHITRVSC1</v>
          </cell>
        </row>
        <row r="37">
          <cell r="D37" t="str">
            <v>L_042779SUMNER-042712WHITRVSC1</v>
          </cell>
        </row>
        <row r="38">
          <cell r="D38" t="str">
            <v>L_042707ALDRTNW-042776SHAWC1</v>
          </cell>
        </row>
        <row r="39">
          <cell r="D39" t="str">
            <v>L_042779SUMNER-042712WHITRVSC1</v>
          </cell>
        </row>
        <row r="40">
          <cell r="D40" t="str">
            <v>L_042505CHRISTOP-042516OBRIENSC1</v>
          </cell>
        </row>
        <row r="41">
          <cell r="D41" t="str">
            <v>L_3T: OBRIEN-CHRISTOPHTAP</v>
          </cell>
        </row>
        <row r="42">
          <cell r="D42" t="str">
            <v>T_042700WHITERV-042712WHITRVSC1</v>
          </cell>
        </row>
        <row r="43">
          <cell r="D43" t="str">
            <v>T_042507BERYDALE-042508BERRYDALC1</v>
          </cell>
        </row>
        <row r="44">
          <cell r="D44" t="str">
            <v>NT_040693MAPLE VL-040689MAPLE V3C2</v>
          </cell>
        </row>
        <row r="45">
          <cell r="D45" t="str">
            <v>T_042700WHITERV-042701WHITRVNC2</v>
          </cell>
        </row>
        <row r="46">
          <cell r="D46" t="str">
            <v>T_042516OBRIENS-042514OBRIENSC2</v>
          </cell>
        </row>
        <row r="47">
          <cell r="D47" t="str">
            <v>L_042505CHRISTOP-042516OBRIENSC1</v>
          </cell>
        </row>
        <row r="48">
          <cell r="D48" t="str">
            <v>L_3T: OBRIEN-CHRISTOPHTAP</v>
          </cell>
        </row>
        <row r="49">
          <cell r="D49" t="str">
            <v>T_042700WHITERV-042712WHITRVSC1</v>
          </cell>
        </row>
        <row r="50">
          <cell r="D50" t="str">
            <v>T_042507BERYDALE-042508BERRYDALC1</v>
          </cell>
        </row>
        <row r="51">
          <cell r="D51" t="str">
            <v>NT_040693MAPLE VL-040689MAPLE V3C2</v>
          </cell>
        </row>
        <row r="52">
          <cell r="D52" t="str">
            <v>T_042700WHITERV-042701WHITRVNC2</v>
          </cell>
        </row>
        <row r="53">
          <cell r="D53" t="str">
            <v>T_042516OBRIENS-042514OBRIENSC2</v>
          </cell>
        </row>
        <row r="54">
          <cell r="D54" t="str">
            <v>T_042503OBRIENN-042513OBRIENNC1</v>
          </cell>
        </row>
        <row r="55">
          <cell r="D55" t="str">
            <v>NL_042507BERYDALE-403031COV_BER_CIOC1</v>
          </cell>
        </row>
        <row r="56">
          <cell r="D56" t="str">
            <v>L_040305COVINGTM-042507BERYDALEC1-MS</v>
          </cell>
        </row>
        <row r="57">
          <cell r="D57" t="str">
            <v>NL_040305COVINGTM-403031COV_BER_CIOC1</v>
          </cell>
        </row>
        <row r="58">
          <cell r="D58" t="str">
            <v>L_042703ALDERTON-042700WHITERVC1</v>
          </cell>
        </row>
        <row r="59">
          <cell r="D59" t="str">
            <v>T_042703ALDERTON-042708ALDRTNEC1</v>
          </cell>
        </row>
        <row r="60">
          <cell r="D60" t="str">
            <v>T_042503OBRIENN-042513OBRIENNC1</v>
          </cell>
        </row>
        <row r="61">
          <cell r="D61" t="str">
            <v>L_042901S.BREMW-042978SINCLARPC1</v>
          </cell>
        </row>
        <row r="62">
          <cell r="D62" t="str">
            <v>L_047011FERNREF-042030TERRELLC1</v>
          </cell>
        </row>
        <row r="63">
          <cell r="D63" t="str">
            <v>NL_047011FERN REF-042030TERRELLC1</v>
          </cell>
        </row>
        <row r="64">
          <cell r="D64" t="str">
            <v>NL_047011FERN REF-042030TERRELLC1</v>
          </cell>
        </row>
        <row r="65">
          <cell r="D65" t="str">
            <v>L_047011FERNREF-042030TERRELLC1</v>
          </cell>
        </row>
        <row r="66">
          <cell r="D66" t="str">
            <v>L_042901S.BREMW-042978SINCLARPC1</v>
          </cell>
        </row>
        <row r="67">
          <cell r="D67" t="str">
            <v>T_042700WHITERV-042712WHITRVSC1</v>
          </cell>
        </row>
        <row r="68">
          <cell r="D68" t="str">
            <v>T_042700WHITERV-042701WHITRVNC2</v>
          </cell>
        </row>
        <row r="69">
          <cell r="D69" t="str">
            <v>L_042200WHIDBYN-042202WHIDBYSC1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scription"/>
      <sheetName val="Assumptions (Input)"/>
      <sheetName val="Operations(Input)"/>
      <sheetName val="Capital Projects(Input)"/>
      <sheetName val="Plant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budg"/>
      <sheetName val="RPT02"/>
      <sheetName val="SO2RPT"/>
      <sheetName val="NOXRPT"/>
      <sheetName val="jbilaton02"/>
      <sheetName val="jbilatof02"/>
      <sheetName val="Annual Sales &amp; Load Forecast"/>
      <sheetName val="2001-2003susq1"/>
      <sheetName val="2001-2003susq2"/>
      <sheetName val="Gen Budg"/>
      <sheetName val="GB On Peak"/>
      <sheetName val="GB Off Peak"/>
      <sheetName val="Year 2001-11_20-Un2"/>
      <sheetName val="Year 2001-11_20-Un1"/>
      <sheetName val="Cost_SummarySheet"/>
      <sheetName val="RPT04"/>
      <sheetName val="Gen Budg 2002"/>
      <sheetName val="GB On Peak (2)"/>
      <sheetName val="GB Off Peak (2)"/>
      <sheetName val="2001-2005 budget"/>
      <sheetName val="PLR FERC worksheet"/>
      <sheetName val="Gen_SummarySheet"/>
      <sheetName val="GB Off Peak new"/>
      <sheetName val="Gen Budg new"/>
      <sheetName val="GB On Peak new"/>
      <sheetName val="Total MWHs-2002"/>
      <sheetName val="On-peak MWH"/>
      <sheetName val="Off-peak MWH"/>
      <sheetName val="Gen Budg 10_11"/>
      <sheetName val="GB On Peak 10_11"/>
      <sheetName val="GB Off Peak 10_11"/>
      <sheetName val="Bilat_Spot_Sales"/>
      <sheetName val="PJM Expected"/>
      <sheetName val="Bilat_Spot_Purch."/>
      <sheetName val="PJM"/>
      <sheetName val="Scheduled Load (with Losses)"/>
    </sheetNames>
    <sheetDataSet>
      <sheetData sheetId="0" refreshError="1">
        <row r="1">
          <cell r="A1" t="str">
            <v>BLUE = MANUAL ENTRY</v>
          </cell>
          <cell r="C1" t="str">
            <v xml:space="preserve"> </v>
          </cell>
          <cell r="F1" t="str">
            <v>SUMMARY SHEET</v>
          </cell>
          <cell r="O1" t="str">
            <v>FUELBUDG.XLS</v>
          </cell>
        </row>
        <row r="2">
          <cell r="F2" t="str">
            <v>TOTAL GENERATION</v>
          </cell>
          <cell r="L2" t="str">
            <v>CASE:2001 FORECAST</v>
          </cell>
          <cell r="P2" t="str">
            <v>1</v>
          </cell>
        </row>
        <row r="3">
          <cell r="F3" t="str">
            <v xml:space="preserve">                   </v>
          </cell>
          <cell r="L3">
            <v>36851</v>
          </cell>
          <cell r="M3" t="str">
            <v xml:space="preserve">    </v>
          </cell>
        </row>
        <row r="4">
          <cell r="F4" t="str">
            <v>(OUTPUT &amp; INTERCHANGE - MILLIONS OF KWH)</v>
          </cell>
        </row>
        <row r="6">
          <cell r="A6" t="str">
            <v>STEAM STATIONS</v>
          </cell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7">
          <cell r="A7" t="str">
            <v xml:space="preserve">  COAL-FIRED</v>
          </cell>
        </row>
        <row r="8">
          <cell r="A8" t="str">
            <v xml:space="preserve">    Brunner Island</v>
          </cell>
          <cell r="C8">
            <v>814</v>
          </cell>
          <cell r="D8">
            <v>770</v>
          </cell>
          <cell r="E8">
            <v>840</v>
          </cell>
          <cell r="F8">
            <v>540</v>
          </cell>
          <cell r="G8">
            <v>557</v>
          </cell>
          <cell r="H8">
            <v>764</v>
          </cell>
          <cell r="I8">
            <v>826</v>
          </cell>
          <cell r="J8">
            <v>830</v>
          </cell>
          <cell r="K8">
            <v>524.79999999999995</v>
          </cell>
          <cell r="L8">
            <v>523.19999999999993</v>
          </cell>
          <cell r="M8">
            <v>497.2</v>
          </cell>
          <cell r="N8">
            <v>747.7</v>
          </cell>
          <cell r="O8">
            <v>8234</v>
          </cell>
        </row>
        <row r="9">
          <cell r="A9" t="str">
            <v xml:space="preserve">    Martins Creek 1-2</v>
          </cell>
          <cell r="C9">
            <v>124</v>
          </cell>
          <cell r="D9">
            <v>117</v>
          </cell>
          <cell r="E9">
            <v>93</v>
          </cell>
          <cell r="F9">
            <v>98</v>
          </cell>
          <cell r="G9">
            <v>61.6</v>
          </cell>
          <cell r="H9">
            <v>88.2</v>
          </cell>
          <cell r="I9">
            <v>91.3</v>
          </cell>
          <cell r="J9">
            <v>98.7</v>
          </cell>
          <cell r="K9">
            <v>34.924999999999997</v>
          </cell>
          <cell r="L9">
            <v>134.1</v>
          </cell>
          <cell r="M9">
            <v>75.099999999999994</v>
          </cell>
          <cell r="N9">
            <v>94</v>
          </cell>
          <cell r="O9">
            <v>1110</v>
          </cell>
        </row>
        <row r="10">
          <cell r="A10" t="str">
            <v xml:space="preserve">    Sunbury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 xml:space="preserve">    Holtwood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 xml:space="preserve">    Keystone</v>
          </cell>
          <cell r="C12">
            <v>138</v>
          </cell>
          <cell r="D12">
            <v>128</v>
          </cell>
          <cell r="E12">
            <v>138</v>
          </cell>
          <cell r="F12">
            <v>114.7</v>
          </cell>
          <cell r="G12">
            <v>69</v>
          </cell>
          <cell r="H12">
            <v>132</v>
          </cell>
          <cell r="I12">
            <v>138</v>
          </cell>
          <cell r="J12">
            <v>138</v>
          </cell>
          <cell r="K12">
            <v>132</v>
          </cell>
          <cell r="L12">
            <v>138</v>
          </cell>
          <cell r="M12">
            <v>132</v>
          </cell>
          <cell r="N12">
            <v>138</v>
          </cell>
          <cell r="O12">
            <v>1536</v>
          </cell>
        </row>
        <row r="13">
          <cell r="A13" t="str">
            <v xml:space="preserve">    Conemaugh</v>
          </cell>
          <cell r="C13">
            <v>168.5</v>
          </cell>
          <cell r="D13">
            <v>157.80000000000001</v>
          </cell>
          <cell r="E13">
            <v>168.8</v>
          </cell>
          <cell r="F13">
            <v>163.19999999999999</v>
          </cell>
          <cell r="G13">
            <v>168.8</v>
          </cell>
          <cell r="H13">
            <v>163.19999999999999</v>
          </cell>
          <cell r="I13">
            <v>168.8</v>
          </cell>
          <cell r="J13">
            <v>168.8</v>
          </cell>
          <cell r="K13">
            <v>103.39999999999999</v>
          </cell>
          <cell r="L13">
            <v>84.4</v>
          </cell>
          <cell r="M13">
            <v>108.8</v>
          </cell>
          <cell r="N13">
            <v>148.9</v>
          </cell>
          <cell r="O13">
            <v>1773</v>
          </cell>
        </row>
        <row r="14">
          <cell r="A14" t="str">
            <v xml:space="preserve">    Montour</v>
          </cell>
          <cell r="C14">
            <v>816</v>
          </cell>
          <cell r="D14">
            <v>766.7</v>
          </cell>
          <cell r="E14">
            <v>689</v>
          </cell>
          <cell r="F14">
            <v>395</v>
          </cell>
          <cell r="G14">
            <v>496</v>
          </cell>
          <cell r="H14">
            <v>860</v>
          </cell>
          <cell r="I14">
            <v>937.6</v>
          </cell>
          <cell r="J14">
            <v>916.4</v>
          </cell>
          <cell r="K14">
            <v>773.2</v>
          </cell>
          <cell r="L14">
            <v>686</v>
          </cell>
          <cell r="M14">
            <v>673.75</v>
          </cell>
          <cell r="N14">
            <v>789.9</v>
          </cell>
          <cell r="O14">
            <v>8800</v>
          </cell>
        </row>
        <row r="15">
          <cell r="A15" t="str">
            <v xml:space="preserve">    TOTAL COAL-FIRED</v>
          </cell>
          <cell r="C15">
            <v>2060.5</v>
          </cell>
          <cell r="D15">
            <v>1939.5</v>
          </cell>
          <cell r="E15">
            <v>1928.8</v>
          </cell>
          <cell r="F15">
            <v>1310.9</v>
          </cell>
          <cell r="G15">
            <v>1352.4</v>
          </cell>
          <cell r="H15">
            <v>2007.4</v>
          </cell>
          <cell r="I15">
            <v>2161.6999999999998</v>
          </cell>
          <cell r="J15">
            <v>2151.9</v>
          </cell>
          <cell r="K15">
            <v>1568.3</v>
          </cell>
          <cell r="L15">
            <v>1565.7</v>
          </cell>
          <cell r="M15">
            <v>1486.8999999999999</v>
          </cell>
          <cell r="N15">
            <v>1918.5</v>
          </cell>
          <cell r="O15">
            <v>21453</v>
          </cell>
        </row>
        <row r="16">
          <cell r="A16" t="str">
            <v xml:space="preserve">    Martins Creek 3-4</v>
          </cell>
          <cell r="C16">
            <v>95.8</v>
          </cell>
          <cell r="D16">
            <v>95.8</v>
          </cell>
          <cell r="E16">
            <v>34.799999999999997</v>
          </cell>
          <cell r="F16">
            <v>23.8</v>
          </cell>
          <cell r="G16">
            <v>73.2</v>
          </cell>
          <cell r="H16">
            <v>250.2</v>
          </cell>
          <cell r="I16">
            <v>400.4</v>
          </cell>
          <cell r="J16">
            <v>400.4</v>
          </cell>
          <cell r="K16">
            <v>146.4</v>
          </cell>
          <cell r="L16">
            <v>32.299999999999997</v>
          </cell>
          <cell r="M16">
            <v>34.799999999999997</v>
          </cell>
          <cell r="N16">
            <v>80.599999999999994</v>
          </cell>
          <cell r="O16">
            <v>1669</v>
          </cell>
        </row>
        <row r="17">
          <cell r="A17" t="str">
            <v xml:space="preserve">      TOTAL FOSSIL STEAM</v>
          </cell>
          <cell r="C17">
            <v>2156.3000000000002</v>
          </cell>
          <cell r="D17">
            <v>2035.3</v>
          </cell>
          <cell r="E17">
            <v>1963.6</v>
          </cell>
          <cell r="F17">
            <v>1334.7</v>
          </cell>
          <cell r="G17">
            <v>1425.6000000000001</v>
          </cell>
          <cell r="H17">
            <v>2257.6</v>
          </cell>
          <cell r="I17">
            <v>2562.1</v>
          </cell>
          <cell r="J17">
            <v>2552.3000000000002</v>
          </cell>
          <cell r="K17">
            <v>1714.7</v>
          </cell>
          <cell r="L17">
            <v>1598</v>
          </cell>
          <cell r="M17">
            <v>1521.7</v>
          </cell>
          <cell r="N17">
            <v>1999.1</v>
          </cell>
          <cell r="O17">
            <v>23121</v>
          </cell>
        </row>
        <row r="19">
          <cell r="A19" t="str">
            <v xml:space="preserve">  NUCLEAR</v>
          </cell>
        </row>
        <row r="20">
          <cell r="A20" t="str">
            <v xml:space="preserve">    Susquehanna 1 (PL 90% Share)</v>
          </cell>
          <cell r="C20">
            <v>713.1</v>
          </cell>
          <cell r="D20">
            <v>644.1</v>
          </cell>
          <cell r="E20">
            <v>713.1</v>
          </cell>
          <cell r="F20">
            <v>690.1</v>
          </cell>
          <cell r="G20">
            <v>447.2</v>
          </cell>
          <cell r="H20">
            <v>690.1</v>
          </cell>
          <cell r="I20">
            <v>713.1</v>
          </cell>
          <cell r="J20">
            <v>713.1</v>
          </cell>
          <cell r="K20">
            <v>690.1</v>
          </cell>
          <cell r="L20">
            <v>713.1</v>
          </cell>
          <cell r="M20">
            <v>690.1</v>
          </cell>
          <cell r="N20">
            <v>713.1</v>
          </cell>
          <cell r="O20">
            <v>8130</v>
          </cell>
        </row>
        <row r="21">
          <cell r="A21" t="str">
            <v xml:space="preserve">    Susquehanna 2 (PL 90% Share)</v>
          </cell>
          <cell r="C21">
            <v>715</v>
          </cell>
          <cell r="D21">
            <v>636.79999999999995</v>
          </cell>
          <cell r="E21">
            <v>176.2</v>
          </cell>
          <cell r="F21">
            <v>41.4</v>
          </cell>
          <cell r="G21">
            <v>710.9</v>
          </cell>
          <cell r="H21">
            <v>698.8</v>
          </cell>
          <cell r="I21">
            <v>722.1</v>
          </cell>
          <cell r="J21">
            <v>722.1</v>
          </cell>
          <cell r="K21">
            <v>698.8</v>
          </cell>
          <cell r="L21">
            <v>722.1</v>
          </cell>
          <cell r="M21">
            <v>698.8</v>
          </cell>
          <cell r="N21">
            <v>722.1</v>
          </cell>
          <cell r="O21">
            <v>7265</v>
          </cell>
        </row>
        <row r="23">
          <cell r="A23" t="str">
            <v xml:space="preserve">    TOTAL NUCLEAR</v>
          </cell>
          <cell r="C23">
            <v>1428.1</v>
          </cell>
          <cell r="D23">
            <v>1280.9000000000001</v>
          </cell>
          <cell r="E23">
            <v>889.3</v>
          </cell>
          <cell r="F23">
            <v>731.5</v>
          </cell>
          <cell r="G23">
            <v>1158.0999999999999</v>
          </cell>
          <cell r="H23">
            <v>1388.9</v>
          </cell>
          <cell r="I23">
            <v>1435.2</v>
          </cell>
          <cell r="J23">
            <v>1435.2</v>
          </cell>
          <cell r="K23">
            <v>1388.9</v>
          </cell>
          <cell r="L23">
            <v>1435.2</v>
          </cell>
          <cell r="M23">
            <v>1388.9</v>
          </cell>
          <cell r="N23">
            <v>1435.2</v>
          </cell>
          <cell r="O23">
            <v>15395</v>
          </cell>
        </row>
        <row r="25">
          <cell r="A25" t="str">
            <v>COMBUSTION TURBINES</v>
          </cell>
          <cell r="C25">
            <v>0.5</v>
          </cell>
          <cell r="D25">
            <v>0.9</v>
          </cell>
          <cell r="E25">
            <v>0.1</v>
          </cell>
          <cell r="F25">
            <v>0.2</v>
          </cell>
          <cell r="G25">
            <v>0.5</v>
          </cell>
          <cell r="H25">
            <v>0.5</v>
          </cell>
          <cell r="I25">
            <v>5</v>
          </cell>
          <cell r="J25">
            <v>1.6</v>
          </cell>
          <cell r="K25">
            <v>2.4</v>
          </cell>
          <cell r="L25">
            <v>0.2</v>
          </cell>
          <cell r="M25">
            <v>0.2</v>
          </cell>
          <cell r="N25">
            <v>0.2</v>
          </cell>
          <cell r="O25">
            <v>12</v>
          </cell>
        </row>
        <row r="27">
          <cell r="A27" t="str">
            <v>DIESELS</v>
          </cell>
          <cell r="C27">
            <v>0.1</v>
          </cell>
          <cell r="D27">
            <v>0.1</v>
          </cell>
          <cell r="E27">
            <v>0.1</v>
          </cell>
          <cell r="F27">
            <v>0.1</v>
          </cell>
          <cell r="G27">
            <v>0.2</v>
          </cell>
          <cell r="H27">
            <v>0.2</v>
          </cell>
          <cell r="I27">
            <v>0.1</v>
          </cell>
          <cell r="J27">
            <v>0.1</v>
          </cell>
          <cell r="K27">
            <v>0.1</v>
          </cell>
          <cell r="L27">
            <v>0.1</v>
          </cell>
          <cell r="M27">
            <v>0.1</v>
          </cell>
          <cell r="N27">
            <v>0.1</v>
          </cell>
          <cell r="O27">
            <v>1</v>
          </cell>
        </row>
        <row r="29">
          <cell r="A29" t="str">
            <v>HYDRO STATIONS</v>
          </cell>
        </row>
        <row r="30">
          <cell r="A30" t="str">
            <v xml:space="preserve">  Holtwood</v>
          </cell>
          <cell r="C30">
            <v>53</v>
          </cell>
          <cell r="D30">
            <v>52</v>
          </cell>
          <cell r="E30">
            <v>70</v>
          </cell>
          <cell r="F30">
            <v>67</v>
          </cell>
          <cell r="G30">
            <v>65</v>
          </cell>
          <cell r="H30">
            <v>48</v>
          </cell>
          <cell r="I30">
            <v>36</v>
          </cell>
          <cell r="J30">
            <v>28</v>
          </cell>
          <cell r="K30">
            <v>25.3</v>
          </cell>
          <cell r="L30">
            <v>31</v>
          </cell>
          <cell r="M30">
            <v>45</v>
          </cell>
          <cell r="N30">
            <v>54</v>
          </cell>
          <cell r="O30">
            <v>574</v>
          </cell>
        </row>
        <row r="31">
          <cell r="A31" t="str">
            <v xml:space="preserve">  Wallenpaupack</v>
          </cell>
          <cell r="C31">
            <v>8.1999999999999993</v>
          </cell>
          <cell r="D31">
            <v>7.4</v>
          </cell>
          <cell r="E31">
            <v>7.3</v>
          </cell>
          <cell r="F31">
            <v>8.3000000000000007</v>
          </cell>
          <cell r="G31">
            <v>6.2</v>
          </cell>
          <cell r="H31">
            <v>6.7</v>
          </cell>
          <cell r="I31">
            <v>6.3</v>
          </cell>
          <cell r="J31">
            <v>5.7</v>
          </cell>
          <cell r="K31">
            <v>5.9</v>
          </cell>
          <cell r="L31">
            <v>5.0999999999999996</v>
          </cell>
          <cell r="M31">
            <v>4.7</v>
          </cell>
          <cell r="N31">
            <v>6.6</v>
          </cell>
          <cell r="O31">
            <v>78</v>
          </cell>
        </row>
        <row r="33">
          <cell r="A33" t="str">
            <v xml:space="preserve">  TOTAL HYDRO</v>
          </cell>
          <cell r="C33">
            <v>61.2</v>
          </cell>
          <cell r="D33">
            <v>59.4</v>
          </cell>
          <cell r="E33">
            <v>77.3</v>
          </cell>
          <cell r="F33">
            <v>75.3</v>
          </cell>
          <cell r="G33">
            <v>71.2</v>
          </cell>
          <cell r="H33">
            <v>54.7</v>
          </cell>
          <cell r="I33">
            <v>42.3</v>
          </cell>
          <cell r="J33">
            <v>33.700000000000003</v>
          </cell>
          <cell r="K33">
            <v>31.200000000000003</v>
          </cell>
          <cell r="L33">
            <v>36.1</v>
          </cell>
          <cell r="M33">
            <v>49.7</v>
          </cell>
          <cell r="N33">
            <v>60.6</v>
          </cell>
          <cell r="O33">
            <v>653</v>
          </cell>
        </row>
        <row r="35">
          <cell r="A35" t="str">
            <v xml:space="preserve">      TOTAL GENERATION</v>
          </cell>
          <cell r="C35">
            <v>3646.2</v>
          </cell>
          <cell r="D35">
            <v>3376.6</v>
          </cell>
          <cell r="E35">
            <v>2930.3999999999996</v>
          </cell>
          <cell r="F35">
            <v>2141.7999999999997</v>
          </cell>
          <cell r="G35">
            <v>2655.5999999999995</v>
          </cell>
          <cell r="H35">
            <v>3701.8999999999996</v>
          </cell>
          <cell r="I35">
            <v>4044.7000000000003</v>
          </cell>
          <cell r="J35">
            <v>4022.8999999999996</v>
          </cell>
          <cell r="K35">
            <v>3137.3</v>
          </cell>
          <cell r="L35">
            <v>3069.5999999999995</v>
          </cell>
          <cell r="M35">
            <v>2960.6</v>
          </cell>
          <cell r="N35">
            <v>3495.2</v>
          </cell>
          <cell r="O35">
            <v>39183</v>
          </cell>
        </row>
        <row r="37">
          <cell r="A37" t="str">
            <v>POWER PURCHASES</v>
          </cell>
        </row>
        <row r="38">
          <cell r="A38" t="str">
            <v xml:space="preserve">  Short-term - Other Utilities</v>
          </cell>
          <cell r="C38">
            <v>2677.4303711799671</v>
          </cell>
          <cell r="D38">
            <v>2156.8887812305543</v>
          </cell>
          <cell r="E38">
            <v>2825.6782031233347</v>
          </cell>
          <cell r="F38">
            <v>2659.7924305566653</v>
          </cell>
          <cell r="G38">
            <v>3160.3783543079885</v>
          </cell>
          <cell r="H38">
            <v>3948.8673394166985</v>
          </cell>
          <cell r="I38">
            <v>4831.6930868202444</v>
          </cell>
          <cell r="J38">
            <v>4679.7051982400199</v>
          </cell>
          <cell r="K38">
            <v>3348.0084327590603</v>
          </cell>
          <cell r="L38">
            <v>2547.4139125659799</v>
          </cell>
          <cell r="M38">
            <v>1966.3050553543999</v>
          </cell>
          <cell r="N38">
            <v>2837.4045029406398</v>
          </cell>
          <cell r="O38">
            <v>37640</v>
          </cell>
        </row>
        <row r="39">
          <cell r="A39" t="str">
            <v xml:space="preserve">  Non-utility Generation</v>
          </cell>
          <cell r="C39">
            <v>205.8</v>
          </cell>
          <cell r="D39">
            <v>229.3</v>
          </cell>
          <cell r="E39">
            <v>211.1</v>
          </cell>
          <cell r="F39">
            <v>204.3</v>
          </cell>
          <cell r="G39">
            <v>201.5</v>
          </cell>
          <cell r="H39">
            <v>233.6</v>
          </cell>
          <cell r="I39">
            <v>211.1</v>
          </cell>
          <cell r="J39">
            <v>200.2</v>
          </cell>
          <cell r="K39">
            <v>186.3</v>
          </cell>
          <cell r="L39">
            <v>201.7</v>
          </cell>
          <cell r="M39">
            <v>213.2</v>
          </cell>
          <cell r="N39">
            <v>239.2</v>
          </cell>
          <cell r="O39">
            <v>2537</v>
          </cell>
        </row>
        <row r="40">
          <cell r="A40" t="str">
            <v xml:space="preserve">  Safe Harbor</v>
          </cell>
          <cell r="C40">
            <v>31.4</v>
          </cell>
          <cell r="D40">
            <v>32.700000000000003</v>
          </cell>
          <cell r="E40">
            <v>57.5</v>
          </cell>
          <cell r="F40">
            <v>56.9</v>
          </cell>
          <cell r="G40">
            <v>41.8</v>
          </cell>
          <cell r="H40">
            <v>23.5</v>
          </cell>
          <cell r="I40">
            <v>15.6</v>
          </cell>
          <cell r="J40">
            <v>11.2</v>
          </cell>
          <cell r="K40">
            <v>10.3</v>
          </cell>
          <cell r="L40">
            <v>15.8</v>
          </cell>
          <cell r="M40">
            <v>25.4</v>
          </cell>
          <cell r="N40">
            <v>33.200000000000003</v>
          </cell>
          <cell r="O40">
            <v>355</v>
          </cell>
        </row>
        <row r="41">
          <cell r="A41" t="str">
            <v xml:space="preserve">  PJM Interchange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 xml:space="preserve">  PASNY </v>
          </cell>
          <cell r="C42">
            <v>2.4</v>
          </cell>
          <cell r="D42">
            <v>2.4</v>
          </cell>
          <cell r="E42">
            <v>2.4</v>
          </cell>
          <cell r="F42">
            <v>2.4</v>
          </cell>
          <cell r="G42">
            <v>2.4</v>
          </cell>
          <cell r="H42">
            <v>2.4</v>
          </cell>
          <cell r="I42">
            <v>2.4</v>
          </cell>
          <cell r="J42">
            <v>2.4</v>
          </cell>
          <cell r="K42">
            <v>2.4</v>
          </cell>
          <cell r="L42">
            <v>2.4</v>
          </cell>
          <cell r="M42">
            <v>2.4</v>
          </cell>
          <cell r="N42">
            <v>2.4</v>
          </cell>
          <cell r="O42">
            <v>29</v>
          </cell>
        </row>
        <row r="43">
          <cell r="A43" t="str">
            <v xml:space="preserve">  Borderline</v>
          </cell>
          <cell r="C43">
            <v>0.1</v>
          </cell>
          <cell r="D43">
            <v>0.1</v>
          </cell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1</v>
          </cell>
        </row>
        <row r="45">
          <cell r="A45" t="str">
            <v xml:space="preserve">    TOTAL POWER PURCHASES</v>
          </cell>
          <cell r="C45">
            <v>2917.1</v>
          </cell>
          <cell r="D45">
            <v>2421.4</v>
          </cell>
          <cell r="E45">
            <v>3096.7999999999997</v>
          </cell>
          <cell r="F45">
            <v>2923.5</v>
          </cell>
          <cell r="G45">
            <v>3406.2000000000003</v>
          </cell>
          <cell r="H45">
            <v>4208.5</v>
          </cell>
          <cell r="I45">
            <v>5060.8999999999996</v>
          </cell>
          <cell r="J45">
            <v>4893.5999999999995</v>
          </cell>
          <cell r="K45">
            <v>3547.1</v>
          </cell>
          <cell r="L45">
            <v>2767.4</v>
          </cell>
          <cell r="M45">
            <v>2207.4</v>
          </cell>
          <cell r="N45">
            <v>3112.3</v>
          </cell>
          <cell r="O45">
            <v>40562</v>
          </cell>
        </row>
        <row r="47">
          <cell r="A47" t="str">
            <v>TOTAL ENERGY AVAILABLE</v>
          </cell>
          <cell r="C47">
            <v>6563.2999999999993</v>
          </cell>
          <cell r="D47">
            <v>5798</v>
          </cell>
          <cell r="E47">
            <v>6027.1999999999989</v>
          </cell>
          <cell r="F47">
            <v>5065.2999999999993</v>
          </cell>
          <cell r="G47">
            <v>6061.7999999999993</v>
          </cell>
          <cell r="H47">
            <v>7910.4</v>
          </cell>
          <cell r="I47">
            <v>9105.6</v>
          </cell>
          <cell r="J47">
            <v>8916.5</v>
          </cell>
          <cell r="K47">
            <v>6684.4</v>
          </cell>
          <cell r="L47">
            <v>5837</v>
          </cell>
          <cell r="M47">
            <v>5168</v>
          </cell>
          <cell r="N47">
            <v>6607.5</v>
          </cell>
          <cell r="O47">
            <v>79745</v>
          </cell>
        </row>
        <row r="49">
          <cell r="A49" t="str">
            <v>NON-SYSTEM ENERGY SALES</v>
          </cell>
        </row>
        <row r="50">
          <cell r="A50" t="str">
            <v xml:space="preserve">  Sales to ACE 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 xml:space="preserve">  Sales to JCP&amp;L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 xml:space="preserve">  Sales to BG&amp;E</v>
          </cell>
          <cell r="C52">
            <v>-92.7</v>
          </cell>
          <cell r="D52">
            <v>-83.1</v>
          </cell>
          <cell r="E52">
            <v>-57.7</v>
          </cell>
          <cell r="F52">
            <v>-47.4</v>
          </cell>
          <cell r="G52">
            <v>-75.099999999999994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-356</v>
          </cell>
        </row>
        <row r="53">
          <cell r="A53" t="str">
            <v xml:space="preserve">  Sales to JCP&amp;L</v>
          </cell>
          <cell r="C53">
            <v>-223.2</v>
          </cell>
          <cell r="D53">
            <v>-201.6</v>
          </cell>
          <cell r="E53">
            <v>-223.2</v>
          </cell>
          <cell r="F53">
            <v>-215.7</v>
          </cell>
          <cell r="G53">
            <v>-223.2</v>
          </cell>
          <cell r="H53">
            <v>-216</v>
          </cell>
          <cell r="I53">
            <v>-223.2</v>
          </cell>
          <cell r="J53">
            <v>-223.2</v>
          </cell>
          <cell r="K53">
            <v>-216</v>
          </cell>
          <cell r="L53">
            <v>-223.5</v>
          </cell>
          <cell r="M53">
            <v>-216</v>
          </cell>
          <cell r="N53">
            <v>-223.2</v>
          </cell>
          <cell r="O53">
            <v>-2628</v>
          </cell>
        </row>
        <row r="54">
          <cell r="A54" t="str">
            <v xml:space="preserve">  PJM Interchange </v>
          </cell>
          <cell r="C54">
            <v>-883.36962882003309</v>
          </cell>
          <cell r="D54">
            <v>-835.9112187694459</v>
          </cell>
          <cell r="E54">
            <v>-421.42179687666521</v>
          </cell>
          <cell r="F54">
            <v>-0.60756944333479623</v>
          </cell>
          <cell r="G54">
            <v>-507.32164569201177</v>
          </cell>
          <cell r="H54">
            <v>-1564.4326605833003</v>
          </cell>
          <cell r="I54">
            <v>-1618.9069131797551</v>
          </cell>
          <cell r="J54">
            <v>-1625.99480175998</v>
          </cell>
          <cell r="K54">
            <v>-1005.9915672409397</v>
          </cell>
          <cell r="L54">
            <v>-855.98608743401974</v>
          </cell>
          <cell r="M54">
            <v>-677.09494464560021</v>
          </cell>
          <cell r="N54">
            <v>-844.79549705936051</v>
          </cell>
          <cell r="O54">
            <v>-10842</v>
          </cell>
        </row>
        <row r="55">
          <cell r="A55" t="str">
            <v xml:space="preserve">  Additional Gen Avail. For Sale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 xml:space="preserve">  Sales to Other</v>
          </cell>
          <cell r="C56">
            <v>-2777.4303711799671</v>
          </cell>
          <cell r="D56">
            <v>-2256.8887812305543</v>
          </cell>
          <cell r="E56">
            <v>-2925.6782031233347</v>
          </cell>
          <cell r="F56">
            <v>-2759.7924305566653</v>
          </cell>
          <cell r="G56">
            <v>-3260.3783543079885</v>
          </cell>
          <cell r="H56">
            <v>-4048.867339416699</v>
          </cell>
          <cell r="I56">
            <v>-4931.6930868202444</v>
          </cell>
          <cell r="J56">
            <v>-4779.7051982400199</v>
          </cell>
          <cell r="K56">
            <v>-3448.0084327590603</v>
          </cell>
          <cell r="L56">
            <v>-2647.4139125659799</v>
          </cell>
          <cell r="M56">
            <v>-2066.3050553543999</v>
          </cell>
          <cell r="N56">
            <v>-2937.4045029406398</v>
          </cell>
          <cell r="O56">
            <v>-38840</v>
          </cell>
        </row>
        <row r="57">
          <cell r="A57" t="str">
            <v>PUC CUST. NON-SYSTEM ENERGY SALES</v>
          </cell>
          <cell r="C57">
            <v>-3976.7000000000003</v>
          </cell>
          <cell r="D57">
            <v>-3377.5</v>
          </cell>
          <cell r="E57">
            <v>-3628</v>
          </cell>
          <cell r="F57">
            <v>-3023.5</v>
          </cell>
          <cell r="G57">
            <v>-4066</v>
          </cell>
          <cell r="H57">
            <v>-5829.2999999999993</v>
          </cell>
          <cell r="I57">
            <v>-6773.7999999999993</v>
          </cell>
          <cell r="J57">
            <v>-6628.9</v>
          </cell>
          <cell r="K57">
            <v>-4670</v>
          </cell>
          <cell r="L57">
            <v>-3726.8999999999996</v>
          </cell>
          <cell r="M57">
            <v>-2959.4</v>
          </cell>
          <cell r="N57">
            <v>-4005.4000000000005</v>
          </cell>
          <cell r="O57">
            <v>-52665</v>
          </cell>
        </row>
        <row r="59">
          <cell r="A59" t="str">
            <v>The low system output estimate is due to excluding Energy Plus acquired load.</v>
          </cell>
        </row>
        <row r="60">
          <cell r="A60" t="str">
            <v xml:space="preserve">SYSTEM OUTPUT (incl UGI supply)      </v>
          </cell>
          <cell r="C60">
            <v>2586.6</v>
          </cell>
          <cell r="D60">
            <v>2420.5</v>
          </cell>
          <cell r="E60">
            <v>2399.1999999999998</v>
          </cell>
          <cell r="F60">
            <v>2041.8</v>
          </cell>
          <cell r="G60">
            <v>1995.8</v>
          </cell>
          <cell r="H60">
            <v>2081.1</v>
          </cell>
          <cell r="I60">
            <v>2331.8000000000002</v>
          </cell>
          <cell r="J60">
            <v>2287.6</v>
          </cell>
          <cell r="K60">
            <v>2014.4</v>
          </cell>
          <cell r="L60">
            <v>2110.1</v>
          </cell>
          <cell r="M60">
            <v>2208.6</v>
          </cell>
          <cell r="N60">
            <v>2602.1</v>
          </cell>
          <cell r="O60">
            <v>27080</v>
          </cell>
        </row>
        <row r="61">
          <cell r="C61" t="str">
            <v xml:space="preserve"> ========</v>
          </cell>
          <cell r="D61" t="str">
            <v xml:space="preserve"> ========</v>
          </cell>
          <cell r="E61" t="str">
            <v xml:space="preserve"> ========</v>
          </cell>
          <cell r="F61" t="str">
            <v xml:space="preserve"> ========</v>
          </cell>
          <cell r="G61" t="str">
            <v xml:space="preserve"> ========</v>
          </cell>
          <cell r="H61" t="str">
            <v xml:space="preserve"> ========</v>
          </cell>
          <cell r="I61" t="str">
            <v xml:space="preserve"> ========</v>
          </cell>
          <cell r="J61" t="str">
            <v xml:space="preserve"> ========</v>
          </cell>
          <cell r="K61" t="str">
            <v xml:space="preserve"> ========</v>
          </cell>
          <cell r="L61" t="str">
            <v xml:space="preserve"> ========</v>
          </cell>
          <cell r="M61" t="str">
            <v xml:space="preserve"> ========</v>
          </cell>
          <cell r="N61" t="str">
            <v xml:space="preserve"> ========</v>
          </cell>
          <cell r="O61" t="str">
            <v xml:space="preserve"> =========</v>
          </cell>
        </row>
        <row r="62">
          <cell r="F62" t="str">
            <v xml:space="preserve">                   PP&amp;L UNIT GENERATION </v>
          </cell>
          <cell r="L62" t="str">
            <v>CASE:2001 FORECAST</v>
          </cell>
          <cell r="P62" t="str">
            <v>2</v>
          </cell>
        </row>
        <row r="63">
          <cell r="F63" t="str">
            <v xml:space="preserve">                 </v>
          </cell>
          <cell r="L63">
            <v>36851</v>
          </cell>
        </row>
        <row r="64">
          <cell r="F64" t="str">
            <v xml:space="preserve">                                  (Millions of KWH)</v>
          </cell>
        </row>
        <row r="66">
          <cell r="A66" t="str">
            <v>PP&amp;L TOTAL GENERATION</v>
          </cell>
          <cell r="C66" t="str">
            <v>JANUARY</v>
          </cell>
          <cell r="D66" t="str">
            <v>FEBRUARY</v>
          </cell>
          <cell r="E66" t="str">
            <v>MARCH</v>
          </cell>
          <cell r="F66" t="str">
            <v>APRIL</v>
          </cell>
          <cell r="G66" t="str">
            <v>MAY</v>
          </cell>
          <cell r="H66" t="str">
            <v>JUNE</v>
          </cell>
          <cell r="I66" t="str">
            <v>JULY</v>
          </cell>
          <cell r="J66" t="str">
            <v>AUGUST</v>
          </cell>
          <cell r="K66" t="str">
            <v>SEPTEMBER</v>
          </cell>
          <cell r="L66" t="str">
            <v>OCTOBER</v>
          </cell>
          <cell r="M66" t="str">
            <v>NOVEMBER</v>
          </cell>
          <cell r="N66" t="str">
            <v>DECEMBER</v>
          </cell>
          <cell r="O66" t="str">
            <v>TOTAL</v>
          </cell>
        </row>
        <row r="68">
          <cell r="A68" t="str">
            <v xml:space="preserve">    Brunner Is. #1</v>
          </cell>
          <cell r="C68">
            <v>185</v>
          </cell>
          <cell r="D68">
            <v>170</v>
          </cell>
          <cell r="E68">
            <v>180</v>
          </cell>
          <cell r="F68">
            <v>160</v>
          </cell>
          <cell r="G68">
            <v>128</v>
          </cell>
          <cell r="H68">
            <v>168</v>
          </cell>
          <cell r="I68">
            <v>185</v>
          </cell>
          <cell r="J68">
            <v>190</v>
          </cell>
          <cell r="K68">
            <v>156</v>
          </cell>
          <cell r="L68">
            <v>181.7</v>
          </cell>
          <cell r="M68">
            <v>97.3</v>
          </cell>
          <cell r="N68">
            <v>164.9</v>
          </cell>
          <cell r="O68">
            <v>1966</v>
          </cell>
        </row>
        <row r="69">
          <cell r="A69" t="str">
            <v xml:space="preserve">    Brunner Is. #2</v>
          </cell>
          <cell r="C69">
            <v>219</v>
          </cell>
          <cell r="D69">
            <v>200</v>
          </cell>
          <cell r="E69">
            <v>200</v>
          </cell>
          <cell r="F69">
            <v>170</v>
          </cell>
          <cell r="G69">
            <v>119</v>
          </cell>
          <cell r="H69">
            <v>186</v>
          </cell>
          <cell r="I69">
            <v>211</v>
          </cell>
          <cell r="J69">
            <v>220</v>
          </cell>
          <cell r="K69">
            <v>38.799999999999997</v>
          </cell>
          <cell r="L69">
            <v>17.100000000000001</v>
          </cell>
          <cell r="M69">
            <v>162.6</v>
          </cell>
          <cell r="N69">
            <v>191.7</v>
          </cell>
          <cell r="O69">
            <v>1935</v>
          </cell>
        </row>
        <row r="70">
          <cell r="A70" t="str">
            <v xml:space="preserve">    Brunner Is. #3</v>
          </cell>
          <cell r="C70">
            <v>410</v>
          </cell>
          <cell r="D70">
            <v>400</v>
          </cell>
          <cell r="E70">
            <v>460</v>
          </cell>
          <cell r="F70">
            <v>210</v>
          </cell>
          <cell r="G70">
            <v>310</v>
          </cell>
          <cell r="H70">
            <v>410</v>
          </cell>
          <cell r="I70">
            <v>430</v>
          </cell>
          <cell r="J70">
            <v>420</v>
          </cell>
          <cell r="K70">
            <v>330</v>
          </cell>
          <cell r="L70">
            <v>324.39999999999998</v>
          </cell>
          <cell r="M70">
            <v>237.3</v>
          </cell>
          <cell r="N70">
            <v>391.1</v>
          </cell>
          <cell r="O70">
            <v>4333</v>
          </cell>
        </row>
        <row r="72">
          <cell r="A72" t="str">
            <v xml:space="preserve">        TOTAL</v>
          </cell>
          <cell r="C72">
            <v>814</v>
          </cell>
          <cell r="D72">
            <v>770</v>
          </cell>
          <cell r="E72">
            <v>840</v>
          </cell>
          <cell r="F72">
            <v>540</v>
          </cell>
          <cell r="G72">
            <v>557</v>
          </cell>
          <cell r="H72">
            <v>764</v>
          </cell>
          <cell r="I72">
            <v>826</v>
          </cell>
          <cell r="J72">
            <v>830</v>
          </cell>
          <cell r="K72">
            <v>524.79999999999995</v>
          </cell>
          <cell r="L72">
            <v>523.19999999999993</v>
          </cell>
          <cell r="M72">
            <v>497.2</v>
          </cell>
          <cell r="N72">
            <v>747.7</v>
          </cell>
          <cell r="O72">
            <v>8234</v>
          </cell>
        </row>
        <row r="74">
          <cell r="A74" t="str">
            <v xml:space="preserve">    Martins Creek #1</v>
          </cell>
          <cell r="C74">
            <v>399.8</v>
          </cell>
          <cell r="D74">
            <v>381.7</v>
          </cell>
          <cell r="E74">
            <v>385</v>
          </cell>
          <cell r="F74">
            <v>0</v>
          </cell>
          <cell r="G74">
            <v>121</v>
          </cell>
          <cell r="H74">
            <v>430</v>
          </cell>
          <cell r="I74">
            <v>466.8</v>
          </cell>
          <cell r="J74">
            <v>456.8</v>
          </cell>
          <cell r="K74">
            <v>385.3</v>
          </cell>
          <cell r="L74">
            <v>388</v>
          </cell>
          <cell r="M74">
            <v>288.8</v>
          </cell>
          <cell r="N74">
            <v>385.4</v>
          </cell>
          <cell r="O74">
            <v>4089</v>
          </cell>
        </row>
        <row r="75">
          <cell r="A75" t="str">
            <v xml:space="preserve">    Martins Creek #2</v>
          </cell>
          <cell r="C75">
            <v>416.2</v>
          </cell>
          <cell r="D75">
            <v>385</v>
          </cell>
          <cell r="E75">
            <v>304</v>
          </cell>
          <cell r="F75">
            <v>395</v>
          </cell>
          <cell r="G75">
            <v>375</v>
          </cell>
          <cell r="H75">
            <v>430</v>
          </cell>
          <cell r="I75">
            <v>470.8</v>
          </cell>
          <cell r="J75">
            <v>459.6</v>
          </cell>
          <cell r="K75">
            <v>387.9</v>
          </cell>
          <cell r="L75">
            <v>298</v>
          </cell>
          <cell r="M75">
            <v>385</v>
          </cell>
          <cell r="N75">
            <v>404.5</v>
          </cell>
          <cell r="O75">
            <v>4711</v>
          </cell>
        </row>
        <row r="77">
          <cell r="A77" t="str">
            <v xml:space="preserve">        TOTAL</v>
          </cell>
          <cell r="C77">
            <v>124</v>
          </cell>
          <cell r="D77">
            <v>117</v>
          </cell>
          <cell r="E77">
            <v>93</v>
          </cell>
          <cell r="F77">
            <v>98</v>
          </cell>
          <cell r="G77">
            <v>61.6</v>
          </cell>
          <cell r="H77">
            <v>88.2</v>
          </cell>
          <cell r="I77">
            <v>91.3</v>
          </cell>
          <cell r="J77">
            <v>98.7</v>
          </cell>
          <cell r="K77">
            <v>34.924999999999997</v>
          </cell>
          <cell r="L77">
            <v>134.1</v>
          </cell>
          <cell r="M77">
            <v>75.099999999999994</v>
          </cell>
          <cell r="N77">
            <v>94</v>
          </cell>
          <cell r="O77">
            <v>8800</v>
          </cell>
        </row>
        <row r="79">
          <cell r="A79" t="str">
            <v xml:space="preserve">    Sunbury #1-2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 t="str">
            <v xml:space="preserve">    Sunbury #3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 xml:space="preserve">    Sunbury #4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3">
          <cell r="A83" t="str">
            <v xml:space="preserve">        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 xml:space="preserve">    Holtwood #17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7">
          <cell r="A87" t="str">
            <v xml:space="preserve">    Keystone #1 (PL Share)</v>
          </cell>
          <cell r="C87">
            <v>69</v>
          </cell>
          <cell r="D87">
            <v>64</v>
          </cell>
          <cell r="E87">
            <v>69</v>
          </cell>
          <cell r="F87">
            <v>66</v>
          </cell>
          <cell r="G87">
            <v>69</v>
          </cell>
          <cell r="H87">
            <v>66</v>
          </cell>
          <cell r="I87">
            <v>69</v>
          </cell>
          <cell r="J87">
            <v>69</v>
          </cell>
          <cell r="K87">
            <v>66</v>
          </cell>
          <cell r="L87">
            <v>69</v>
          </cell>
          <cell r="M87">
            <v>66</v>
          </cell>
          <cell r="N87">
            <v>69</v>
          </cell>
          <cell r="O87">
            <v>811</v>
          </cell>
        </row>
        <row r="88">
          <cell r="A88" t="str">
            <v xml:space="preserve">    Keystone #2 (PL Share)</v>
          </cell>
          <cell r="C88">
            <v>69</v>
          </cell>
          <cell r="D88">
            <v>64</v>
          </cell>
          <cell r="E88">
            <v>69</v>
          </cell>
          <cell r="F88">
            <v>48.7</v>
          </cell>
          <cell r="G88">
            <v>0</v>
          </cell>
          <cell r="H88">
            <v>66</v>
          </cell>
          <cell r="I88">
            <v>69</v>
          </cell>
          <cell r="J88">
            <v>69</v>
          </cell>
          <cell r="K88">
            <v>66</v>
          </cell>
          <cell r="L88">
            <v>69</v>
          </cell>
          <cell r="M88">
            <v>66</v>
          </cell>
          <cell r="N88">
            <v>69</v>
          </cell>
          <cell r="O88">
            <v>725</v>
          </cell>
        </row>
        <row r="90">
          <cell r="A90" t="str">
            <v xml:space="preserve">        TOTAL</v>
          </cell>
          <cell r="C90">
            <v>138</v>
          </cell>
          <cell r="D90">
            <v>128</v>
          </cell>
          <cell r="E90">
            <v>138</v>
          </cell>
          <cell r="F90">
            <v>114.7</v>
          </cell>
          <cell r="G90">
            <v>69</v>
          </cell>
          <cell r="H90">
            <v>132</v>
          </cell>
          <cell r="I90">
            <v>138</v>
          </cell>
          <cell r="J90">
            <v>138</v>
          </cell>
          <cell r="K90">
            <v>132</v>
          </cell>
          <cell r="L90">
            <v>138</v>
          </cell>
          <cell r="M90">
            <v>132</v>
          </cell>
          <cell r="N90">
            <v>138</v>
          </cell>
          <cell r="O90">
            <v>1536</v>
          </cell>
        </row>
        <row r="92">
          <cell r="A92" t="str">
            <v xml:space="preserve">    Conemaugh #1 (PL Share)</v>
          </cell>
          <cell r="C92">
            <v>84.4</v>
          </cell>
          <cell r="D92">
            <v>78.900000000000006</v>
          </cell>
          <cell r="E92">
            <v>84.4</v>
          </cell>
          <cell r="F92">
            <v>81.599999999999994</v>
          </cell>
          <cell r="G92">
            <v>84.4</v>
          </cell>
          <cell r="H92">
            <v>81.599999999999994</v>
          </cell>
          <cell r="I92">
            <v>84.4</v>
          </cell>
          <cell r="J92">
            <v>84.4</v>
          </cell>
          <cell r="K92">
            <v>21.8</v>
          </cell>
          <cell r="L92">
            <v>0</v>
          </cell>
          <cell r="M92">
            <v>27.2</v>
          </cell>
          <cell r="N92">
            <v>84.4</v>
          </cell>
          <cell r="O92">
            <v>798</v>
          </cell>
        </row>
        <row r="93">
          <cell r="A93" t="str">
            <v xml:space="preserve">    Conemaugh #2 (PL Share)</v>
          </cell>
          <cell r="C93">
            <v>84.1</v>
          </cell>
          <cell r="D93">
            <v>78.900000000000006</v>
          </cell>
          <cell r="E93">
            <v>84.4</v>
          </cell>
          <cell r="F93">
            <v>81.599999999999994</v>
          </cell>
          <cell r="G93">
            <v>84.4</v>
          </cell>
          <cell r="H93">
            <v>81.599999999999994</v>
          </cell>
          <cell r="I93">
            <v>84.4</v>
          </cell>
          <cell r="J93">
            <v>84.4</v>
          </cell>
          <cell r="K93">
            <v>81.599999999999994</v>
          </cell>
          <cell r="L93">
            <v>84.4</v>
          </cell>
          <cell r="M93">
            <v>81.599999999999994</v>
          </cell>
          <cell r="N93">
            <v>64.5</v>
          </cell>
          <cell r="O93">
            <v>976</v>
          </cell>
        </row>
        <row r="95">
          <cell r="A95" t="str">
            <v xml:space="preserve">        TOTAL</v>
          </cell>
          <cell r="C95">
            <v>168.5</v>
          </cell>
          <cell r="D95">
            <v>157.80000000000001</v>
          </cell>
          <cell r="E95">
            <v>168.8</v>
          </cell>
          <cell r="F95">
            <v>163.19999999999999</v>
          </cell>
          <cell r="G95">
            <v>168.8</v>
          </cell>
          <cell r="H95">
            <v>163.19999999999999</v>
          </cell>
          <cell r="I95">
            <v>168.8</v>
          </cell>
          <cell r="J95">
            <v>168.8</v>
          </cell>
          <cell r="K95">
            <v>103.39999999999999</v>
          </cell>
          <cell r="L95">
            <v>84.4</v>
          </cell>
          <cell r="M95">
            <v>108.8</v>
          </cell>
          <cell r="N95">
            <v>148.9</v>
          </cell>
          <cell r="O95">
            <v>1774</v>
          </cell>
        </row>
        <row r="97">
          <cell r="A97" t="str">
            <v xml:space="preserve">    Montour #1</v>
          </cell>
          <cell r="C97">
            <v>399.8</v>
          </cell>
          <cell r="D97">
            <v>381.7</v>
          </cell>
          <cell r="E97">
            <v>385</v>
          </cell>
          <cell r="F97">
            <v>0</v>
          </cell>
          <cell r="G97">
            <v>121</v>
          </cell>
          <cell r="H97">
            <v>430</v>
          </cell>
          <cell r="I97">
            <v>466.8</v>
          </cell>
          <cell r="J97">
            <v>456.8</v>
          </cell>
          <cell r="K97">
            <v>385.3</v>
          </cell>
          <cell r="L97">
            <v>388</v>
          </cell>
          <cell r="M97">
            <v>288.8</v>
          </cell>
          <cell r="N97">
            <v>385.4</v>
          </cell>
          <cell r="O97">
            <v>4089</v>
          </cell>
        </row>
        <row r="98">
          <cell r="A98" t="str">
            <v xml:space="preserve">    Montour #2</v>
          </cell>
          <cell r="C98">
            <v>416.2</v>
          </cell>
          <cell r="D98">
            <v>385</v>
          </cell>
          <cell r="E98">
            <v>304</v>
          </cell>
          <cell r="F98">
            <v>395</v>
          </cell>
          <cell r="G98">
            <v>375</v>
          </cell>
          <cell r="H98">
            <v>430</v>
          </cell>
          <cell r="I98">
            <v>470.8</v>
          </cell>
          <cell r="J98">
            <v>459.6</v>
          </cell>
          <cell r="K98">
            <v>387.9</v>
          </cell>
          <cell r="L98">
            <v>298</v>
          </cell>
          <cell r="M98">
            <v>385</v>
          </cell>
          <cell r="N98">
            <v>404.5</v>
          </cell>
          <cell r="O98">
            <v>4711</v>
          </cell>
        </row>
        <row r="100">
          <cell r="A100" t="str">
            <v xml:space="preserve">        TOTAL</v>
          </cell>
          <cell r="C100">
            <v>816</v>
          </cell>
          <cell r="D100">
            <v>766.7</v>
          </cell>
          <cell r="E100">
            <v>689</v>
          </cell>
          <cell r="F100">
            <v>395</v>
          </cell>
          <cell r="G100">
            <v>496</v>
          </cell>
          <cell r="H100">
            <v>860</v>
          </cell>
          <cell r="I100">
            <v>937.6</v>
          </cell>
          <cell r="J100">
            <v>916.40000000000009</v>
          </cell>
          <cell r="K100">
            <v>773.2</v>
          </cell>
          <cell r="L100">
            <v>686</v>
          </cell>
          <cell r="M100">
            <v>673.8</v>
          </cell>
          <cell r="N100">
            <v>789.9</v>
          </cell>
          <cell r="O100">
            <v>8800</v>
          </cell>
        </row>
        <row r="101">
          <cell r="C101" t="str">
            <v xml:space="preserve"> =========</v>
          </cell>
          <cell r="D101" t="str">
            <v xml:space="preserve"> =========</v>
          </cell>
          <cell r="E101" t="str">
            <v xml:space="preserve"> =========</v>
          </cell>
          <cell r="F101" t="str">
            <v xml:space="preserve"> =========</v>
          </cell>
          <cell r="G101" t="str">
            <v xml:space="preserve"> =========</v>
          </cell>
          <cell r="H101" t="str">
            <v xml:space="preserve"> =========</v>
          </cell>
          <cell r="I101" t="str">
            <v xml:space="preserve"> =========</v>
          </cell>
          <cell r="J101" t="str">
            <v xml:space="preserve"> =========</v>
          </cell>
          <cell r="K101" t="str">
            <v xml:space="preserve"> =========</v>
          </cell>
          <cell r="L101" t="str">
            <v xml:space="preserve"> =========</v>
          </cell>
          <cell r="M101" t="str">
            <v xml:space="preserve"> =========</v>
          </cell>
          <cell r="N101" t="str">
            <v xml:space="preserve"> =========</v>
          </cell>
          <cell r="O101" t="str">
            <v xml:space="preserve"> =========</v>
          </cell>
        </row>
        <row r="102">
          <cell r="A102" t="str">
            <v xml:space="preserve"> TOTAL COAL FIRED</v>
          </cell>
          <cell r="C102">
            <v>2060.5</v>
          </cell>
          <cell r="D102">
            <v>1939.5</v>
          </cell>
          <cell r="E102">
            <v>1928.8</v>
          </cell>
          <cell r="F102">
            <v>1310.9</v>
          </cell>
          <cell r="G102">
            <v>1352.4</v>
          </cell>
          <cell r="H102">
            <v>2007.4</v>
          </cell>
          <cell r="I102">
            <v>2161.6999999999998</v>
          </cell>
          <cell r="J102">
            <v>2151.9</v>
          </cell>
          <cell r="K102">
            <v>1568.3</v>
          </cell>
          <cell r="L102">
            <v>1565.7</v>
          </cell>
          <cell r="M102">
            <v>1486.8999999999999</v>
          </cell>
          <cell r="N102">
            <v>1918.5</v>
          </cell>
          <cell r="O102">
            <v>29144</v>
          </cell>
        </row>
        <row r="104">
          <cell r="A104" t="str">
            <v xml:space="preserve">    Martins Creek #3</v>
          </cell>
          <cell r="C104">
            <v>47.9</v>
          </cell>
          <cell r="D104">
            <v>47.9</v>
          </cell>
          <cell r="E104">
            <v>17.399999999999999</v>
          </cell>
          <cell r="F104">
            <v>11.9</v>
          </cell>
          <cell r="G104">
            <v>36.6</v>
          </cell>
          <cell r="H104">
            <v>125.1</v>
          </cell>
          <cell r="I104">
            <v>200.2</v>
          </cell>
          <cell r="J104">
            <v>200.2</v>
          </cell>
          <cell r="K104">
            <v>73.2</v>
          </cell>
          <cell r="L104">
            <v>0</v>
          </cell>
          <cell r="M104">
            <v>17.399999999999999</v>
          </cell>
          <cell r="N104">
            <v>40.299999999999997</v>
          </cell>
          <cell r="O104">
            <v>818</v>
          </cell>
        </row>
        <row r="105">
          <cell r="A105" t="str">
            <v xml:space="preserve">    Martins Creek #4</v>
          </cell>
          <cell r="C105">
            <v>47.9</v>
          </cell>
          <cell r="D105">
            <v>47.9</v>
          </cell>
          <cell r="E105">
            <v>17.399999999999999</v>
          </cell>
          <cell r="F105">
            <v>11.9</v>
          </cell>
          <cell r="G105">
            <v>36.6</v>
          </cell>
          <cell r="H105">
            <v>125.1</v>
          </cell>
          <cell r="I105">
            <v>200.2</v>
          </cell>
          <cell r="J105">
            <v>200.2</v>
          </cell>
          <cell r="K105">
            <v>73.2</v>
          </cell>
          <cell r="L105">
            <v>32.299999999999997</v>
          </cell>
          <cell r="M105">
            <v>17.399999999999999</v>
          </cell>
          <cell r="N105">
            <v>40.299999999999997</v>
          </cell>
          <cell r="O105">
            <v>850</v>
          </cell>
        </row>
        <row r="107">
          <cell r="A107" t="str">
            <v xml:space="preserve"> TOTAL HEAVY OIL FIRED</v>
          </cell>
          <cell r="C107">
            <v>95.8</v>
          </cell>
          <cell r="D107">
            <v>95.8</v>
          </cell>
          <cell r="E107">
            <v>34.799999999999997</v>
          </cell>
          <cell r="F107">
            <v>23.8</v>
          </cell>
          <cell r="G107">
            <v>73.2</v>
          </cell>
          <cell r="H107">
            <v>250.2</v>
          </cell>
          <cell r="I107">
            <v>400.4</v>
          </cell>
          <cell r="J107">
            <v>400.4</v>
          </cell>
          <cell r="K107">
            <v>146.4</v>
          </cell>
          <cell r="L107">
            <v>32.299999999999997</v>
          </cell>
          <cell r="M107">
            <v>34.799999999999997</v>
          </cell>
          <cell r="N107">
            <v>80.599999999999994</v>
          </cell>
          <cell r="O107">
            <v>1668</v>
          </cell>
        </row>
        <row r="109">
          <cell r="A109" t="str">
            <v xml:space="preserve">    Susquehanna #1 (PL 90% Share)</v>
          </cell>
          <cell r="C109">
            <v>713.1</v>
          </cell>
          <cell r="D109">
            <v>644.1</v>
          </cell>
          <cell r="E109">
            <v>713.1</v>
          </cell>
          <cell r="F109">
            <v>690.1</v>
          </cell>
          <cell r="G109">
            <v>447.2</v>
          </cell>
          <cell r="H109">
            <v>690.1</v>
          </cell>
          <cell r="I109">
            <v>713.1</v>
          </cell>
          <cell r="J109">
            <v>713.1</v>
          </cell>
          <cell r="K109">
            <v>690.1</v>
          </cell>
          <cell r="L109">
            <v>713.1</v>
          </cell>
          <cell r="M109">
            <v>690.1</v>
          </cell>
          <cell r="N109">
            <v>713.1</v>
          </cell>
          <cell r="O109">
            <v>8130</v>
          </cell>
        </row>
        <row r="110">
          <cell r="A110" t="str">
            <v xml:space="preserve">    Susquehanna #2 (PL 90% Share)</v>
          </cell>
          <cell r="C110">
            <v>715</v>
          </cell>
          <cell r="D110">
            <v>636.79999999999995</v>
          </cell>
          <cell r="E110">
            <v>176.2</v>
          </cell>
          <cell r="F110">
            <v>41.4</v>
          </cell>
          <cell r="G110">
            <v>710.9</v>
          </cell>
          <cell r="H110">
            <v>698.8</v>
          </cell>
          <cell r="I110">
            <v>722.1</v>
          </cell>
          <cell r="J110">
            <v>722.1</v>
          </cell>
          <cell r="K110">
            <v>698.8</v>
          </cell>
          <cell r="L110">
            <v>722.1</v>
          </cell>
          <cell r="M110">
            <v>698.8</v>
          </cell>
          <cell r="N110">
            <v>722.1</v>
          </cell>
          <cell r="O110">
            <v>7265</v>
          </cell>
        </row>
        <row r="112">
          <cell r="A112" t="str">
            <v xml:space="preserve"> TOTAL PL SHARE NUCLEAR</v>
          </cell>
          <cell r="C112">
            <v>1428.1</v>
          </cell>
          <cell r="D112">
            <v>1280.9000000000001</v>
          </cell>
          <cell r="E112">
            <v>889.3</v>
          </cell>
          <cell r="F112">
            <v>731.5</v>
          </cell>
          <cell r="G112">
            <v>1158.0999999999999</v>
          </cell>
          <cell r="H112">
            <v>1388.9</v>
          </cell>
          <cell r="I112">
            <v>1435.2</v>
          </cell>
          <cell r="J112">
            <v>1435.2</v>
          </cell>
          <cell r="K112">
            <v>1388.9</v>
          </cell>
          <cell r="L112">
            <v>1435.2</v>
          </cell>
          <cell r="M112">
            <v>1388.9</v>
          </cell>
          <cell r="N112">
            <v>1435.2</v>
          </cell>
          <cell r="O112">
            <v>15395</v>
          </cell>
        </row>
        <row r="114">
          <cell r="A114" t="str">
            <v xml:space="preserve"> COMBUSTION TURBINES</v>
          </cell>
          <cell r="C114">
            <v>0.5</v>
          </cell>
          <cell r="D114">
            <v>0.9</v>
          </cell>
          <cell r="E114">
            <v>0.1</v>
          </cell>
          <cell r="F114">
            <v>0.2</v>
          </cell>
          <cell r="G114">
            <v>0.5</v>
          </cell>
          <cell r="H114">
            <v>0.5</v>
          </cell>
          <cell r="I114">
            <v>5</v>
          </cell>
          <cell r="J114">
            <v>1.6</v>
          </cell>
          <cell r="K114">
            <v>2.4</v>
          </cell>
          <cell r="L114">
            <v>0.2</v>
          </cell>
          <cell r="M114">
            <v>0.2</v>
          </cell>
          <cell r="N114">
            <v>0.2</v>
          </cell>
          <cell r="O114">
            <v>12</v>
          </cell>
        </row>
        <row r="115">
          <cell r="A115" t="str">
            <v xml:space="preserve"> </v>
          </cell>
        </row>
        <row r="116">
          <cell r="A116" t="str">
            <v xml:space="preserve"> DIESELS</v>
          </cell>
          <cell r="C116">
            <v>0.1</v>
          </cell>
          <cell r="D116">
            <v>0.1</v>
          </cell>
          <cell r="E116">
            <v>0.1</v>
          </cell>
          <cell r="F116">
            <v>0.1</v>
          </cell>
          <cell r="G116">
            <v>0.2</v>
          </cell>
          <cell r="H116">
            <v>0.2</v>
          </cell>
          <cell r="I116">
            <v>0.1</v>
          </cell>
          <cell r="J116">
            <v>0.1</v>
          </cell>
          <cell r="K116">
            <v>0.1</v>
          </cell>
          <cell r="L116">
            <v>0.1</v>
          </cell>
          <cell r="M116">
            <v>0.1</v>
          </cell>
          <cell r="N116">
            <v>0.1</v>
          </cell>
          <cell r="O116">
            <v>1</v>
          </cell>
        </row>
        <row r="118">
          <cell r="A118" t="str">
            <v xml:space="preserve">    Holtwood Hydro</v>
          </cell>
          <cell r="C118">
            <v>53</v>
          </cell>
          <cell r="D118">
            <v>52</v>
          </cell>
          <cell r="E118">
            <v>70</v>
          </cell>
          <cell r="F118">
            <v>67</v>
          </cell>
          <cell r="G118">
            <v>65</v>
          </cell>
          <cell r="H118">
            <v>48</v>
          </cell>
          <cell r="I118">
            <v>36</v>
          </cell>
          <cell r="J118">
            <v>28</v>
          </cell>
          <cell r="K118">
            <v>25.3</v>
          </cell>
          <cell r="L118">
            <v>31</v>
          </cell>
          <cell r="M118">
            <v>45</v>
          </cell>
          <cell r="N118">
            <v>54</v>
          </cell>
          <cell r="O118">
            <v>574</v>
          </cell>
        </row>
        <row r="119">
          <cell r="A119" t="str">
            <v xml:space="preserve">    Wallenpaupack</v>
          </cell>
          <cell r="C119">
            <v>8.1999999999999993</v>
          </cell>
          <cell r="D119">
            <v>7.4</v>
          </cell>
          <cell r="E119">
            <v>7.3</v>
          </cell>
          <cell r="F119">
            <v>8.3000000000000007</v>
          </cell>
          <cell r="G119">
            <v>6.2</v>
          </cell>
          <cell r="H119">
            <v>6.7</v>
          </cell>
          <cell r="I119">
            <v>6.3</v>
          </cell>
          <cell r="J119">
            <v>5.7</v>
          </cell>
          <cell r="K119">
            <v>5.9</v>
          </cell>
          <cell r="L119">
            <v>5.0999999999999996</v>
          </cell>
          <cell r="M119">
            <v>4.7</v>
          </cell>
          <cell r="N119">
            <v>6.6</v>
          </cell>
          <cell r="O119">
            <v>78</v>
          </cell>
        </row>
        <row r="121">
          <cell r="A121" t="str">
            <v xml:space="preserve"> TOTAL HYDRO</v>
          </cell>
          <cell r="C121">
            <v>61.2</v>
          </cell>
          <cell r="D121">
            <v>59.4</v>
          </cell>
          <cell r="E121">
            <v>77.3</v>
          </cell>
          <cell r="F121">
            <v>75.3</v>
          </cell>
          <cell r="G121">
            <v>71.2</v>
          </cell>
          <cell r="H121">
            <v>54.7</v>
          </cell>
          <cell r="I121">
            <v>42.3</v>
          </cell>
          <cell r="J121">
            <v>33.700000000000003</v>
          </cell>
          <cell r="K121">
            <v>31.200000000000003</v>
          </cell>
          <cell r="L121">
            <v>36.1</v>
          </cell>
          <cell r="M121">
            <v>49.7</v>
          </cell>
          <cell r="N121">
            <v>60.6</v>
          </cell>
          <cell r="O121">
            <v>652</v>
          </cell>
        </row>
        <row r="122">
          <cell r="C122" t="str">
            <v xml:space="preserve"> =========</v>
          </cell>
          <cell r="D122" t="str">
            <v xml:space="preserve"> =========</v>
          </cell>
          <cell r="E122" t="str">
            <v xml:space="preserve"> =========</v>
          </cell>
          <cell r="F122" t="str">
            <v xml:space="preserve"> =========</v>
          </cell>
          <cell r="G122" t="str">
            <v xml:space="preserve"> =========</v>
          </cell>
          <cell r="H122" t="str">
            <v xml:space="preserve"> =========</v>
          </cell>
          <cell r="I122" t="str">
            <v xml:space="preserve"> =========</v>
          </cell>
          <cell r="J122" t="str">
            <v xml:space="preserve"> =========</v>
          </cell>
          <cell r="K122" t="str">
            <v xml:space="preserve"> =========</v>
          </cell>
          <cell r="L122" t="str">
            <v xml:space="preserve"> =========</v>
          </cell>
          <cell r="M122" t="str">
            <v xml:space="preserve"> =========</v>
          </cell>
          <cell r="N122" t="str">
            <v xml:space="preserve"> =========</v>
          </cell>
          <cell r="O122" t="str">
            <v xml:space="preserve"> =========</v>
          </cell>
        </row>
        <row r="123">
          <cell r="A123" t="str">
            <v>TOTAL PP&amp;L GENERATION</v>
          </cell>
          <cell r="C123">
            <v>3646.2</v>
          </cell>
          <cell r="D123">
            <v>3376.6</v>
          </cell>
          <cell r="E123">
            <v>2930.3999999999996</v>
          </cell>
          <cell r="F123">
            <v>2141.7999999999997</v>
          </cell>
          <cell r="G123">
            <v>2655.5999999999995</v>
          </cell>
          <cell r="H123">
            <v>3701.8999999999996</v>
          </cell>
          <cell r="I123">
            <v>4044.7000000000003</v>
          </cell>
          <cell r="J123">
            <v>4022.8999999999996</v>
          </cell>
          <cell r="K123">
            <v>3137.3</v>
          </cell>
          <cell r="L123">
            <v>3069.5999999999995</v>
          </cell>
          <cell r="M123">
            <v>2960.6</v>
          </cell>
          <cell r="N123">
            <v>3495.2</v>
          </cell>
          <cell r="O123">
            <v>46872</v>
          </cell>
        </row>
        <row r="130">
          <cell r="F130" t="str">
            <v>TWO-PARTY SALES</v>
          </cell>
          <cell r="L130" t="str">
            <v>CASE:2001 FORECAST</v>
          </cell>
          <cell r="P130" t="str">
            <v>3</v>
          </cell>
        </row>
        <row r="131">
          <cell r="L131">
            <v>36851</v>
          </cell>
        </row>
        <row r="133">
          <cell r="A133" t="str">
            <v xml:space="preserve">                                 </v>
          </cell>
        </row>
        <row r="134">
          <cell r="A134" t="str">
            <v xml:space="preserve">                                    </v>
          </cell>
          <cell r="C134" t="str">
            <v>JANUARY</v>
          </cell>
          <cell r="D134" t="str">
            <v>FEBRUARY</v>
          </cell>
          <cell r="E134" t="str">
            <v>MARCH</v>
          </cell>
          <cell r="F134" t="str">
            <v>APRIL</v>
          </cell>
          <cell r="G134" t="str">
            <v>MAY</v>
          </cell>
          <cell r="H134" t="str">
            <v>JUNE</v>
          </cell>
          <cell r="I134" t="str">
            <v>JULY</v>
          </cell>
          <cell r="J134" t="str">
            <v>AUGUST</v>
          </cell>
          <cell r="K134" t="str">
            <v>SEPTEMBER</v>
          </cell>
          <cell r="L134" t="str">
            <v>OCTOBER</v>
          </cell>
          <cell r="M134" t="str">
            <v>NOVEMBER</v>
          </cell>
          <cell r="N134" t="str">
            <v>DECEMBER</v>
          </cell>
          <cell r="O134" t="str">
            <v>TOTAL</v>
          </cell>
        </row>
        <row r="136">
          <cell r="A136" t="str">
            <v xml:space="preserve">    Brunner Is. #1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 t="str">
            <v xml:space="preserve">    Brunner Is. #2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 t="str">
            <v xml:space="preserve">    Brunner Is. #3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40">
          <cell r="A140" t="str">
            <v xml:space="preserve">        TOTAL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2">
          <cell r="A142" t="str">
            <v xml:space="preserve">    Martins Creek #1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 t="str">
            <v xml:space="preserve">    Martins Creek #2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5">
          <cell r="A145" t="str">
            <v xml:space="preserve">        TOTAL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7">
          <cell r="A147" t="str">
            <v xml:space="preserve">    Sunbury #1-2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 t="str">
            <v xml:space="preserve">    Sunbury #3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 t="str">
            <v xml:space="preserve">    Sunbury #4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1">
          <cell r="A151" t="str">
            <v xml:space="preserve">        TOTAL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3">
          <cell r="A153" t="str">
            <v xml:space="preserve">    Holtwood #17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5">
          <cell r="A155" t="str">
            <v xml:space="preserve">    Keystone #1 (PL Share)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 t="str">
            <v xml:space="preserve">    Keystone #2 (PL Share)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8">
          <cell r="A158" t="str">
            <v xml:space="preserve">        TOTAL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60">
          <cell r="A160" t="str">
            <v xml:space="preserve">    Conemaugh #1 (PL Share)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 t="str">
            <v xml:space="preserve">    Conemaugh #2 (PL Share)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3">
          <cell r="A163" t="str">
            <v xml:space="preserve">        TOTAL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5">
          <cell r="A165" t="str">
            <v xml:space="preserve">    Montour #1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 xml:space="preserve">    Montour #2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8">
          <cell r="A168" t="str">
            <v xml:space="preserve">        TOTAL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C169" t="str">
            <v xml:space="preserve"> =========</v>
          </cell>
          <cell r="D169" t="str">
            <v xml:space="preserve"> =========</v>
          </cell>
          <cell r="E169" t="str">
            <v xml:space="preserve"> =========</v>
          </cell>
          <cell r="F169" t="str">
            <v xml:space="preserve"> =========</v>
          </cell>
          <cell r="G169" t="str">
            <v xml:space="preserve"> =========</v>
          </cell>
          <cell r="H169" t="str">
            <v xml:space="preserve"> =========</v>
          </cell>
          <cell r="I169" t="str">
            <v xml:space="preserve"> =========</v>
          </cell>
          <cell r="J169" t="str">
            <v xml:space="preserve"> =========</v>
          </cell>
          <cell r="K169" t="str">
            <v xml:space="preserve"> =========</v>
          </cell>
          <cell r="L169" t="str">
            <v xml:space="preserve"> =========</v>
          </cell>
          <cell r="M169" t="str">
            <v xml:space="preserve"> =========</v>
          </cell>
          <cell r="N169" t="str">
            <v xml:space="preserve"> =========</v>
          </cell>
          <cell r="O169" t="str">
            <v xml:space="preserve"> =========</v>
          </cell>
        </row>
        <row r="170">
          <cell r="A170" t="str">
            <v xml:space="preserve"> TOTAL UNLOADED SALES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2">
          <cell r="C172" t="str">
            <v>These Bilateral sales come from the "twoparty by region" worksheet.</v>
          </cell>
        </row>
        <row r="173">
          <cell r="A173" t="str">
            <v xml:space="preserve">  Forecasted Two-party Sales</v>
          </cell>
          <cell r="C173">
            <v>2777.4303711799671</v>
          </cell>
          <cell r="D173">
            <v>2256.8887812305543</v>
          </cell>
          <cell r="E173">
            <v>2925.6782031233347</v>
          </cell>
          <cell r="F173">
            <v>2759.7924305566653</v>
          </cell>
          <cell r="G173">
            <v>3260.3783543079885</v>
          </cell>
          <cell r="H173">
            <v>4048.867339416699</v>
          </cell>
          <cell r="I173">
            <v>4931.6930868202444</v>
          </cell>
          <cell r="J173">
            <v>4779.7051982400199</v>
          </cell>
          <cell r="K173">
            <v>3448.0084327590603</v>
          </cell>
          <cell r="L173">
            <v>2647.4139125659799</v>
          </cell>
          <cell r="M173">
            <v>2066.3050553543999</v>
          </cell>
          <cell r="N173">
            <v>2937.4045029406398</v>
          </cell>
          <cell r="O173">
            <v>38840</v>
          </cell>
        </row>
        <row r="174">
          <cell r="A174" t="str">
            <v xml:space="preserve">     Percent Unloaded</v>
          </cell>
          <cell r="B174">
            <v>0</v>
          </cell>
        </row>
        <row r="175">
          <cell r="A175" t="str">
            <v xml:space="preserve">     Percent Loaded</v>
          </cell>
          <cell r="B175">
            <v>1</v>
          </cell>
        </row>
        <row r="177">
          <cell r="A177" t="str">
            <v xml:space="preserve">  PUC Customers Get</v>
          </cell>
        </row>
        <row r="179">
          <cell r="A179" t="str">
            <v xml:space="preserve">     Loaded Sales</v>
          </cell>
          <cell r="C179">
            <v>2777.4303711799671</v>
          </cell>
          <cell r="D179">
            <v>2256.8887812305543</v>
          </cell>
          <cell r="E179">
            <v>2925.6782031233347</v>
          </cell>
          <cell r="F179">
            <v>2759.7924305566653</v>
          </cell>
          <cell r="G179">
            <v>3260.3783543079885</v>
          </cell>
          <cell r="H179">
            <v>4048.867339416699</v>
          </cell>
          <cell r="I179">
            <v>4931.6930868202444</v>
          </cell>
          <cell r="J179">
            <v>4779.7051982400199</v>
          </cell>
          <cell r="K179">
            <v>3448.0084327590603</v>
          </cell>
          <cell r="L179">
            <v>2647.4139125659799</v>
          </cell>
          <cell r="M179">
            <v>2066.3050553543999</v>
          </cell>
          <cell r="N179">
            <v>2937.4045029406398</v>
          </cell>
          <cell r="O179">
            <v>38840</v>
          </cell>
        </row>
        <row r="180">
          <cell r="A180" t="str">
            <v xml:space="preserve">     Unloaded Sales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2">
          <cell r="A182" t="str">
            <v xml:space="preserve">  Promod M Ck Surplus Energy</v>
          </cell>
          <cell r="C182">
            <v>64.009</v>
          </cell>
          <cell r="D182">
            <v>18.29</v>
          </cell>
          <cell r="E182">
            <v>61.846999999999994</v>
          </cell>
          <cell r="F182">
            <v>68.097999999999999</v>
          </cell>
          <cell r="G182">
            <v>129.10899999999998</v>
          </cell>
          <cell r="H182">
            <v>83.144999999999996</v>
          </cell>
          <cell r="I182">
            <v>85.72399999999999</v>
          </cell>
          <cell r="J182">
            <v>48.690000000000005</v>
          </cell>
          <cell r="K182">
            <v>41.704999999999998</v>
          </cell>
          <cell r="L182">
            <v>36.902999999999999</v>
          </cell>
          <cell r="M182">
            <v>96.311999999999998</v>
          </cell>
          <cell r="N182">
            <v>67.834000000000003</v>
          </cell>
          <cell r="O182">
            <v>802</v>
          </cell>
        </row>
        <row r="183">
          <cell r="A183" t="str">
            <v xml:space="preserve">  Other Coal Units Surplus Energy</v>
          </cell>
          <cell r="C183">
            <v>241.83699999999999</v>
          </cell>
          <cell r="D183">
            <v>98.578999999999994</v>
          </cell>
          <cell r="E183">
            <v>208.161</v>
          </cell>
          <cell r="F183">
            <v>157.755</v>
          </cell>
          <cell r="G183">
            <v>393.96</v>
          </cell>
          <cell r="H183">
            <v>413.58600000000001</v>
          </cell>
          <cell r="I183">
            <v>335.29099999999994</v>
          </cell>
          <cell r="J183">
            <v>306.97399999999999</v>
          </cell>
          <cell r="K183">
            <v>284.13499999999999</v>
          </cell>
          <cell r="L183">
            <v>101.95699999999999</v>
          </cell>
          <cell r="M183">
            <v>339.59399999999999</v>
          </cell>
          <cell r="N183">
            <v>294.072</v>
          </cell>
          <cell r="O183">
            <v>3176</v>
          </cell>
        </row>
        <row r="184">
          <cell r="A184" t="str">
            <v xml:space="preserve">  Martins Creek %</v>
          </cell>
          <cell r="B184">
            <v>0.3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 xml:space="preserve">  Other Coal Units %</v>
          </cell>
          <cell r="B185">
            <v>0.7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SALES TO JCPL BY UNIT (DOES NOT INCLUDE TWO-PARTY SALES)</v>
          </cell>
          <cell r="L186" t="str">
            <v>CASE:2001 FORECAST</v>
          </cell>
          <cell r="P186" t="str">
            <v>4</v>
          </cell>
        </row>
        <row r="187">
          <cell r="F187" t="str">
            <v xml:space="preserve">                </v>
          </cell>
          <cell r="L187">
            <v>36851</v>
          </cell>
        </row>
        <row r="188">
          <cell r="F188" t="str">
            <v>(Millions of KWH)</v>
          </cell>
        </row>
        <row r="190">
          <cell r="A190" t="str">
            <v xml:space="preserve">JCP&amp;L ENTITLEMENT   </v>
          </cell>
          <cell r="C190" t="str">
            <v>JANUARY</v>
          </cell>
          <cell r="D190" t="str">
            <v>FEBRUARY</v>
          </cell>
          <cell r="E190" t="str">
            <v>MARCH</v>
          </cell>
          <cell r="F190" t="str">
            <v>APRIL</v>
          </cell>
          <cell r="G190" t="str">
            <v>MAY</v>
          </cell>
          <cell r="H190" t="str">
            <v>JUNE</v>
          </cell>
          <cell r="I190" t="str">
            <v>JULY</v>
          </cell>
          <cell r="J190" t="str">
            <v>AUGUST</v>
          </cell>
          <cell r="K190" t="str">
            <v>SEPTEMBER</v>
          </cell>
          <cell r="L190" t="str">
            <v>OCTOBER</v>
          </cell>
          <cell r="M190" t="str">
            <v>NOVEMBER</v>
          </cell>
          <cell r="N190" t="str">
            <v>DECEMBER</v>
          </cell>
          <cell r="O190" t="str">
            <v>TOTAL</v>
          </cell>
        </row>
        <row r="191">
          <cell r="A191" t="str">
            <v xml:space="preserve">                    </v>
          </cell>
          <cell r="B191">
            <v>0</v>
          </cell>
        </row>
        <row r="192">
          <cell r="A192" t="str">
            <v xml:space="preserve">    Brunner Is. #1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 t="str">
            <v xml:space="preserve">    Brunner Is. #2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 xml:space="preserve">    Brunner Is. #3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6">
          <cell r="A196" t="str">
            <v xml:space="preserve">        TOTAL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8">
          <cell r="A198" t="str">
            <v xml:space="preserve">    Martins Creek #1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 t="str">
            <v xml:space="preserve">    Martins Creek #2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1">
          <cell r="A201" t="str">
            <v xml:space="preserve">        TOTAL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3">
          <cell r="A203" t="str">
            <v xml:space="preserve">    Sunbury #1-2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 t="str">
            <v xml:space="preserve">    Sunbury #3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 t="str">
            <v xml:space="preserve">    Sunbury #4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7">
          <cell r="A207" t="str">
            <v xml:space="preserve">        TOTAL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9">
          <cell r="A209" t="str">
            <v xml:space="preserve">    Holtwood #17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1">
          <cell r="A211" t="str">
            <v xml:space="preserve">    Keystone #1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 t="str">
            <v xml:space="preserve">    Keystone #2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A214" t="str">
            <v xml:space="preserve">        TOTAL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6">
          <cell r="A216" t="str">
            <v xml:space="preserve">    Conemaugh #1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 t="str">
            <v xml:space="preserve">    Conemaugh #2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A219" t="str">
            <v xml:space="preserve">        TOTAL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1">
          <cell r="A221" t="str">
            <v xml:space="preserve">    Montour #1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 t="str">
            <v xml:space="preserve">    Montour #2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4">
          <cell r="A224" t="str">
            <v xml:space="preserve">        TOTAL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C225" t="str">
            <v xml:space="preserve"> =========</v>
          </cell>
          <cell r="D225" t="str">
            <v xml:space="preserve"> =========</v>
          </cell>
          <cell r="E225" t="str">
            <v xml:space="preserve"> =========</v>
          </cell>
          <cell r="F225" t="str">
            <v xml:space="preserve"> =========</v>
          </cell>
          <cell r="G225" t="str">
            <v xml:space="preserve"> =========</v>
          </cell>
          <cell r="H225" t="str">
            <v xml:space="preserve"> =========</v>
          </cell>
          <cell r="I225" t="str">
            <v xml:space="preserve"> =========</v>
          </cell>
          <cell r="J225" t="str">
            <v xml:space="preserve"> =========</v>
          </cell>
          <cell r="K225" t="str">
            <v xml:space="preserve"> =========</v>
          </cell>
          <cell r="L225" t="str">
            <v xml:space="preserve"> =========</v>
          </cell>
          <cell r="M225" t="str">
            <v xml:space="preserve"> =========</v>
          </cell>
          <cell r="N225" t="str">
            <v xml:space="preserve"> =========</v>
          </cell>
          <cell r="O225" t="str">
            <v xml:space="preserve"> =========</v>
          </cell>
        </row>
        <row r="226">
          <cell r="A226" t="str">
            <v xml:space="preserve"> TOTAL COAL FIRED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8">
          <cell r="A228" t="str">
            <v xml:space="preserve">    Martins Creek #3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 t="str">
            <v xml:space="preserve">    Martins Creek #4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1">
          <cell r="A231" t="str">
            <v xml:space="preserve"> TOTAL HEAVY OIL FIRED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3">
          <cell r="A233" t="str">
            <v xml:space="preserve">    Susquehanna #1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 t="str">
            <v xml:space="preserve">    Susquehanna #2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6">
          <cell r="A236" t="str">
            <v xml:space="preserve"> TOTAL PL SHARE NUCLEAR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8">
          <cell r="A238" t="str">
            <v xml:space="preserve"> COMBUSTION TURBINES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 t="str">
            <v xml:space="preserve"> </v>
          </cell>
        </row>
        <row r="240">
          <cell r="A240" t="str">
            <v xml:space="preserve"> DIESELS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2">
          <cell r="A242" t="str">
            <v xml:space="preserve">    Holtwood Hydro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 t="str">
            <v xml:space="preserve">    Wallenpaupack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5">
          <cell r="A245" t="str">
            <v xml:space="preserve"> TOTAL HYDRO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7">
          <cell r="A247" t="str">
            <v xml:space="preserve"> ADJUSTMENT FOR PP&amp;L LOADED SALES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C248" t="str">
            <v xml:space="preserve"> =========</v>
          </cell>
          <cell r="D248" t="str">
            <v xml:space="preserve"> =========</v>
          </cell>
          <cell r="E248" t="str">
            <v xml:space="preserve"> =========</v>
          </cell>
          <cell r="F248" t="str">
            <v xml:space="preserve"> =========</v>
          </cell>
          <cell r="G248" t="str">
            <v xml:space="preserve"> =========</v>
          </cell>
          <cell r="H248" t="str">
            <v xml:space="preserve"> =========</v>
          </cell>
          <cell r="I248" t="str">
            <v xml:space="preserve"> =========</v>
          </cell>
          <cell r="J248" t="str">
            <v xml:space="preserve"> =========</v>
          </cell>
          <cell r="K248" t="str">
            <v xml:space="preserve"> =========</v>
          </cell>
          <cell r="L248" t="str">
            <v xml:space="preserve"> =========</v>
          </cell>
          <cell r="M248" t="str">
            <v xml:space="preserve"> =========</v>
          </cell>
          <cell r="N248" t="str">
            <v xml:space="preserve"> =========</v>
          </cell>
          <cell r="O248" t="str">
            <v xml:space="preserve"> =========</v>
          </cell>
        </row>
        <row r="249">
          <cell r="A249" t="str">
            <v>TOTAL JCP&amp;L SALE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1">
          <cell r="B251">
            <v>200</v>
          </cell>
        </row>
        <row r="252">
          <cell r="A252" t="str">
            <v xml:space="preserve">New Sale to JCP&amp;L </v>
          </cell>
          <cell r="B252">
            <v>300</v>
          </cell>
          <cell r="C252">
            <v>223.2</v>
          </cell>
          <cell r="D252">
            <v>201.6</v>
          </cell>
          <cell r="E252">
            <v>223.2</v>
          </cell>
          <cell r="F252">
            <v>215.7</v>
          </cell>
          <cell r="G252">
            <v>223.2</v>
          </cell>
          <cell r="H252">
            <v>216</v>
          </cell>
          <cell r="I252">
            <v>223.2</v>
          </cell>
          <cell r="J252">
            <v>223.2</v>
          </cell>
          <cell r="K252">
            <v>216</v>
          </cell>
          <cell r="L252">
            <v>223.5</v>
          </cell>
          <cell r="M252">
            <v>216</v>
          </cell>
          <cell r="N252">
            <v>223.2</v>
          </cell>
          <cell r="O252">
            <v>2628</v>
          </cell>
        </row>
        <row r="258">
          <cell r="F258" t="str">
            <v>AE LOSSES</v>
          </cell>
          <cell r="L258" t="str">
            <v>CASE:2001 FORECAST</v>
          </cell>
          <cell r="P258" t="str">
            <v>5</v>
          </cell>
        </row>
        <row r="259">
          <cell r="C259" t="str">
            <v xml:space="preserve">                 </v>
          </cell>
          <cell r="L259">
            <v>36851</v>
          </cell>
        </row>
        <row r="260">
          <cell r="F260" t="str">
            <v>(Millions of KWH)</v>
          </cell>
        </row>
        <row r="262">
          <cell r="A262" t="str">
            <v xml:space="preserve">AE LOSSES (1.5% of AE 10%) </v>
          </cell>
          <cell r="B262" t="str">
            <v>LOSS %</v>
          </cell>
          <cell r="C262" t="str">
            <v>JANUARY</v>
          </cell>
          <cell r="D262" t="str">
            <v>FEBRUARY</v>
          </cell>
          <cell r="E262" t="str">
            <v>MARCH</v>
          </cell>
          <cell r="F262" t="str">
            <v>APRIL</v>
          </cell>
          <cell r="G262" t="str">
            <v>MAY</v>
          </cell>
          <cell r="H262" t="str">
            <v>JUNE</v>
          </cell>
          <cell r="I262" t="str">
            <v>JULY</v>
          </cell>
          <cell r="J262" t="str">
            <v>AUGUST</v>
          </cell>
          <cell r="K262" t="str">
            <v>SEPTEMBER</v>
          </cell>
          <cell r="L262" t="str">
            <v>OCTOBER</v>
          </cell>
          <cell r="M262" t="str">
            <v>NOVEMBER</v>
          </cell>
          <cell r="N262" t="str">
            <v>DECEMBER</v>
          </cell>
          <cell r="O262" t="str">
            <v>TOTAL</v>
          </cell>
        </row>
        <row r="263">
          <cell r="A263" t="str">
            <v xml:space="preserve">          less PL Buyback)     </v>
          </cell>
        </row>
        <row r="264">
          <cell r="A264" t="str">
            <v xml:space="preserve">     Susquehanna #1 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 xml:space="preserve">     Susquehanna #2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7">
          <cell r="A267" t="str">
            <v xml:space="preserve">     TOTAL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C268" t="str">
            <v xml:space="preserve"> ========</v>
          </cell>
          <cell r="D268" t="str">
            <v xml:space="preserve"> ========</v>
          </cell>
          <cell r="E268" t="str">
            <v xml:space="preserve"> ========</v>
          </cell>
          <cell r="F268" t="str">
            <v xml:space="preserve"> ========</v>
          </cell>
          <cell r="G268" t="str">
            <v xml:space="preserve"> ========</v>
          </cell>
          <cell r="H268" t="str">
            <v xml:space="preserve"> ========</v>
          </cell>
          <cell r="I268" t="str">
            <v xml:space="preserve"> ========</v>
          </cell>
          <cell r="J268" t="str">
            <v xml:space="preserve"> ========</v>
          </cell>
          <cell r="K268" t="str">
            <v xml:space="preserve"> ========</v>
          </cell>
          <cell r="L268" t="str">
            <v xml:space="preserve"> ========</v>
          </cell>
          <cell r="M268" t="str">
            <v xml:space="preserve"> ========</v>
          </cell>
          <cell r="N268" t="str">
            <v xml:space="preserve"> ========</v>
          </cell>
          <cell r="O268" t="str">
            <v xml:space="preserve"> ========</v>
          </cell>
        </row>
        <row r="271">
          <cell r="C271" t="str">
            <v xml:space="preserve">                 </v>
          </cell>
          <cell r="D271" t="str">
            <v xml:space="preserve">                 </v>
          </cell>
          <cell r="E271" t="str">
            <v xml:space="preserve">                 </v>
          </cell>
          <cell r="F271" t="str">
            <v xml:space="preserve">                 </v>
          </cell>
          <cell r="G271" t="str">
            <v xml:space="preserve">                 </v>
          </cell>
          <cell r="H271" t="str">
            <v xml:space="preserve">                 </v>
          </cell>
          <cell r="I271" t="str">
            <v xml:space="preserve">                 </v>
          </cell>
          <cell r="J271" t="str">
            <v xml:space="preserve">                 </v>
          </cell>
          <cell r="K271" t="str">
            <v xml:space="preserve">                 </v>
          </cell>
          <cell r="L271" t="str">
            <v xml:space="preserve">                 </v>
          </cell>
          <cell r="M271" t="str">
            <v xml:space="preserve">                 </v>
          </cell>
          <cell r="N271" t="str">
            <v xml:space="preserve">                 </v>
          </cell>
          <cell r="O271" t="str">
            <v xml:space="preserve">                 </v>
          </cell>
        </row>
        <row r="272">
          <cell r="C272" t="str">
            <v xml:space="preserve">                 </v>
          </cell>
          <cell r="D272" t="str">
            <v xml:space="preserve">                 </v>
          </cell>
          <cell r="E272" t="str">
            <v xml:space="preserve">                 </v>
          </cell>
          <cell r="F272" t="str">
            <v xml:space="preserve">                 </v>
          </cell>
          <cell r="G272" t="str">
            <v xml:space="preserve">                 </v>
          </cell>
          <cell r="H272" t="str">
            <v xml:space="preserve">                 </v>
          </cell>
          <cell r="I272" t="str">
            <v xml:space="preserve">                 </v>
          </cell>
          <cell r="J272" t="str">
            <v xml:space="preserve">                 </v>
          </cell>
          <cell r="K272" t="str">
            <v xml:space="preserve">                 </v>
          </cell>
          <cell r="L272" t="str">
            <v xml:space="preserve">                 </v>
          </cell>
          <cell r="M272" t="str">
            <v xml:space="preserve">                 </v>
          </cell>
          <cell r="N272" t="str">
            <v xml:space="preserve">                 </v>
          </cell>
        </row>
        <row r="273">
          <cell r="A273" t="str">
            <v xml:space="preserve">  SYSTEM OUTPUT (INCL UGI BUT</v>
          </cell>
          <cell r="B273" t="str">
            <v>.</v>
          </cell>
          <cell r="C273">
            <v>3568</v>
          </cell>
          <cell r="D273">
            <v>3339</v>
          </cell>
          <cell r="E273">
            <v>3310</v>
          </cell>
          <cell r="F273">
            <v>2817</v>
          </cell>
          <cell r="G273">
            <v>2753</v>
          </cell>
          <cell r="H273">
            <v>2872</v>
          </cell>
          <cell r="I273">
            <v>3218</v>
          </cell>
          <cell r="J273">
            <v>3157</v>
          </cell>
          <cell r="K273">
            <v>2780</v>
          </cell>
          <cell r="L273">
            <v>2912</v>
          </cell>
          <cell r="M273">
            <v>3048</v>
          </cell>
          <cell r="N273">
            <v>3591</v>
          </cell>
          <cell r="O273">
            <v>37365</v>
          </cell>
        </row>
        <row r="274">
          <cell r="A274" t="str">
            <v xml:space="preserve">      EXCL ACE AND AE LOSSES)</v>
          </cell>
          <cell r="C274" t="str">
            <v xml:space="preserve"> ========</v>
          </cell>
          <cell r="D274" t="str">
            <v xml:space="preserve"> ========</v>
          </cell>
          <cell r="E274" t="str">
            <v xml:space="preserve"> ========</v>
          </cell>
          <cell r="F274" t="str">
            <v xml:space="preserve"> ========</v>
          </cell>
          <cell r="G274" t="str">
            <v xml:space="preserve"> ========</v>
          </cell>
          <cell r="H274" t="str">
            <v xml:space="preserve"> ========</v>
          </cell>
          <cell r="I274" t="str">
            <v xml:space="preserve"> ========</v>
          </cell>
          <cell r="J274" t="str">
            <v xml:space="preserve"> ========</v>
          </cell>
          <cell r="K274" t="str">
            <v xml:space="preserve"> ========</v>
          </cell>
          <cell r="L274" t="str">
            <v xml:space="preserve"> ========</v>
          </cell>
          <cell r="M274" t="str">
            <v xml:space="preserve"> ========</v>
          </cell>
          <cell r="N274" t="str">
            <v xml:space="preserve"> ========</v>
          </cell>
          <cell r="O274" t="str">
            <v xml:space="preserve"> ========</v>
          </cell>
        </row>
        <row r="276">
          <cell r="A276" t="str">
            <v>SYSTEM OUTPUT (ADJUSTED FOR ACE, AE,</v>
          </cell>
          <cell r="C276">
            <v>3569.6</v>
          </cell>
          <cell r="D276">
            <v>3340.4</v>
          </cell>
          <cell r="E276">
            <v>3311</v>
          </cell>
          <cell r="F276">
            <v>2817.8</v>
          </cell>
          <cell r="G276">
            <v>2754.3</v>
          </cell>
          <cell r="H276">
            <v>2872</v>
          </cell>
          <cell r="I276">
            <v>3218</v>
          </cell>
          <cell r="J276">
            <v>3157</v>
          </cell>
          <cell r="K276">
            <v>2780</v>
          </cell>
          <cell r="L276">
            <v>2912</v>
          </cell>
          <cell r="M276">
            <v>3048</v>
          </cell>
          <cell r="N276">
            <v>3591</v>
          </cell>
          <cell r="O276">
            <v>37371</v>
          </cell>
        </row>
        <row r="277">
          <cell r="A277" t="str">
            <v xml:space="preserve">                AND BG&amp;E LOSSES)</v>
          </cell>
        </row>
        <row r="278">
          <cell r="A278" t="str">
            <v xml:space="preserve">   (SEE PAGES 20 AND 21 FOR BG&amp;E LOSSES</v>
          </cell>
        </row>
        <row r="279">
          <cell r="A279" t="str">
            <v xml:space="preserve">     AND LOSSES FROM COAL SALES TO ACE)</v>
          </cell>
        </row>
        <row r="280">
          <cell r="A280" t="str">
            <v>Losses</v>
          </cell>
          <cell r="B280">
            <v>1.0780000000000001</v>
          </cell>
        </row>
        <row r="281">
          <cell r="A281" t="str">
            <v>PA CHOICE LOAD OUT</v>
          </cell>
          <cell r="B281">
            <v>22073</v>
          </cell>
          <cell r="C281">
            <v>2272.819558010222</v>
          </cell>
          <cell r="D281">
            <v>2126.8843712397315</v>
          </cell>
          <cell r="E281">
            <v>2108.1649362874955</v>
          </cell>
          <cell r="F281">
            <v>1794.1368642316238</v>
          </cell>
          <cell r="G281">
            <v>1753.705431596693</v>
          </cell>
          <cell r="H281">
            <v>1828.6468429530921</v>
          </cell>
          <cell r="I281">
            <v>2048.9503971528725</v>
          </cell>
          <cell r="J281">
            <v>2010.1107532043568</v>
          </cell>
          <cell r="K281">
            <v>1770.0690192930349</v>
          </cell>
          <cell r="L281">
            <v>1854.1154619357258</v>
          </cell>
          <cell r="M281">
            <v>1940.70876647668</v>
          </cell>
          <cell r="N281">
            <v>2286.4452691659308</v>
          </cell>
          <cell r="O281">
            <v>23794.757671547461</v>
          </cell>
        </row>
        <row r="282">
          <cell r="A282" t="str">
            <v>PP&amp;L PROVIDER OF LAST RESORT</v>
          </cell>
          <cell r="B282">
            <v>12526</v>
          </cell>
          <cell r="C282">
            <v>1289.7810802172808</v>
          </cell>
          <cell r="D282">
            <v>1206.9656881325095</v>
          </cell>
          <cell r="E282">
            <v>1196.3427713467661</v>
          </cell>
          <cell r="F282">
            <v>1018.1379224104253</v>
          </cell>
          <cell r="G282">
            <v>995.19386744802136</v>
          </cell>
          <cell r="H282">
            <v>1037.7216669610127</v>
          </cell>
          <cell r="I282">
            <v>1162.7396672285997</v>
          </cell>
          <cell r="J282">
            <v>1140.6989215166841</v>
          </cell>
          <cell r="K282">
            <v>1004.4798865430415</v>
          </cell>
          <cell r="L282">
            <v>1052.1746149688263</v>
          </cell>
          <cell r="M282">
            <v>1101.3146381953923</v>
          </cell>
          <cell r="N282">
            <v>1297.5134074014611</v>
          </cell>
          <cell r="O282">
            <v>13503.064132370018</v>
          </cell>
        </row>
        <row r="284">
          <cell r="A284" t="str">
            <v>NEW SYSTEM OUTPUT (ADJ. FOR ACE, AE,</v>
          </cell>
          <cell r="C284">
            <v>2586.5615222070587</v>
          </cell>
          <cell r="D284">
            <v>2420.4813168927781</v>
          </cell>
          <cell r="E284">
            <v>2399.1778350592704</v>
          </cell>
          <cell r="F284">
            <v>2041.8010581788017</v>
          </cell>
          <cell r="G284">
            <v>1995.7884358513286</v>
          </cell>
          <cell r="H284">
            <v>2081.0748240079206</v>
          </cell>
          <cell r="I284">
            <v>2331.7892700757275</v>
          </cell>
          <cell r="J284">
            <v>2287.5881683123271</v>
          </cell>
          <cell r="K284">
            <v>2014.4108672500065</v>
          </cell>
          <cell r="L284">
            <v>2110.0591530331003</v>
          </cell>
          <cell r="M284">
            <v>2208.6058717187125</v>
          </cell>
          <cell r="N284">
            <v>2602.0681382355306</v>
          </cell>
          <cell r="O284">
            <v>27079.406460822567</v>
          </cell>
          <cell r="P284" t="str">
            <v>*</v>
          </cell>
        </row>
        <row r="285">
          <cell r="A285" t="str">
            <v>BG&amp;E, PA PILOT AND NJ PILOT)</v>
          </cell>
        </row>
        <row r="287">
          <cell r="A287" t="str">
            <v xml:space="preserve">* The system output forecast does not include Energy Plus Acquired Load (Per J. Schadt, J. Sipics, J. Polaha 10/2/98). </v>
          </cell>
        </row>
        <row r="296">
          <cell r="C296" t="str">
            <v xml:space="preserve">     TOTAL PP&amp;L UNIT GENERATION ECONOMICALLY DISPATCHED BY PJM PLUS LOADED SALES</v>
          </cell>
        </row>
        <row r="297">
          <cell r="C297" t="str">
            <v xml:space="preserve">    (EXCLUDES ADDITIONAL GENERATION FROM UNLOADED EQUIPMENT FOR TWO-PARTY SALES)</v>
          </cell>
          <cell r="L297" t="str">
            <v>CASE:2001 FORECAST</v>
          </cell>
          <cell r="P297" t="str">
            <v>7</v>
          </cell>
        </row>
        <row r="298">
          <cell r="C298" t="str">
            <v xml:space="preserve">                   </v>
          </cell>
          <cell r="L298">
            <v>36851</v>
          </cell>
        </row>
        <row r="299">
          <cell r="C299" t="str">
            <v xml:space="preserve">                                  (Millions of KWH)</v>
          </cell>
        </row>
        <row r="300">
          <cell r="A300" t="str">
            <v>TOTAL PP&amp;L PJM DISPATCHED GENERATION</v>
          </cell>
        </row>
        <row r="301">
          <cell r="A301" t="str">
            <v xml:space="preserve">  INCLUDING LOADED TWO-PARTY SALES</v>
          </cell>
          <cell r="C301" t="str">
            <v>JANUARY</v>
          </cell>
          <cell r="D301" t="str">
            <v>FEBRUARY</v>
          </cell>
          <cell r="E301" t="str">
            <v>MARCH</v>
          </cell>
          <cell r="F301" t="str">
            <v>APRIL</v>
          </cell>
          <cell r="G301" t="str">
            <v>MAY</v>
          </cell>
          <cell r="H301" t="str">
            <v>JUNE</v>
          </cell>
          <cell r="I301" t="str">
            <v>JULY</v>
          </cell>
          <cell r="J301" t="str">
            <v>AUGUST</v>
          </cell>
          <cell r="K301" t="str">
            <v>SEPTEMBER</v>
          </cell>
          <cell r="L301" t="str">
            <v>OCTOBER</v>
          </cell>
          <cell r="M301" t="str">
            <v>NOVEMBER</v>
          </cell>
          <cell r="N301" t="str">
            <v>DECEMBER</v>
          </cell>
          <cell r="O301" t="str">
            <v>TOTAL</v>
          </cell>
        </row>
        <row r="303">
          <cell r="A303" t="str">
            <v xml:space="preserve">    Brunner Is. #1</v>
          </cell>
          <cell r="C303">
            <v>185</v>
          </cell>
          <cell r="D303">
            <v>170</v>
          </cell>
          <cell r="E303">
            <v>180</v>
          </cell>
          <cell r="F303">
            <v>160</v>
          </cell>
          <cell r="G303">
            <v>128</v>
          </cell>
          <cell r="H303">
            <v>168</v>
          </cell>
          <cell r="I303">
            <v>185</v>
          </cell>
          <cell r="J303">
            <v>190</v>
          </cell>
          <cell r="K303">
            <v>156</v>
          </cell>
          <cell r="L303">
            <v>181.7</v>
          </cell>
          <cell r="M303">
            <v>97.3</v>
          </cell>
          <cell r="N303">
            <v>164.9</v>
          </cell>
          <cell r="O303">
            <v>1966</v>
          </cell>
        </row>
        <row r="304">
          <cell r="A304" t="str">
            <v xml:space="preserve">    Brunner Is. #2</v>
          </cell>
          <cell r="C304">
            <v>219</v>
          </cell>
          <cell r="D304">
            <v>200</v>
          </cell>
          <cell r="E304">
            <v>200</v>
          </cell>
          <cell r="F304">
            <v>170</v>
          </cell>
          <cell r="G304">
            <v>119</v>
          </cell>
          <cell r="H304">
            <v>186</v>
          </cell>
          <cell r="I304">
            <v>211</v>
          </cell>
          <cell r="J304">
            <v>220</v>
          </cell>
          <cell r="K304">
            <v>38.799999999999997</v>
          </cell>
          <cell r="L304">
            <v>17.100000000000001</v>
          </cell>
          <cell r="M304">
            <v>162.6</v>
          </cell>
          <cell r="N304">
            <v>191.7</v>
          </cell>
          <cell r="O304">
            <v>1935</v>
          </cell>
        </row>
        <row r="305">
          <cell r="A305" t="str">
            <v xml:space="preserve">    Brunner Is. #3</v>
          </cell>
          <cell r="C305">
            <v>410</v>
          </cell>
          <cell r="D305">
            <v>400</v>
          </cell>
          <cell r="E305">
            <v>460</v>
          </cell>
          <cell r="F305">
            <v>210</v>
          </cell>
          <cell r="G305">
            <v>310</v>
          </cell>
          <cell r="H305">
            <v>410</v>
          </cell>
          <cell r="I305">
            <v>430</v>
          </cell>
          <cell r="J305">
            <v>420</v>
          </cell>
          <cell r="K305">
            <v>330</v>
          </cell>
          <cell r="L305">
            <v>324.39999999999998</v>
          </cell>
          <cell r="M305">
            <v>237.3</v>
          </cell>
          <cell r="N305">
            <v>391.1</v>
          </cell>
          <cell r="O305">
            <v>4333</v>
          </cell>
        </row>
        <row r="307">
          <cell r="A307" t="str">
            <v xml:space="preserve">        TOTAL</v>
          </cell>
          <cell r="C307">
            <v>814</v>
          </cell>
          <cell r="D307">
            <v>770</v>
          </cell>
          <cell r="E307">
            <v>840</v>
          </cell>
          <cell r="F307">
            <v>540</v>
          </cell>
          <cell r="G307">
            <v>557</v>
          </cell>
          <cell r="H307">
            <v>764</v>
          </cell>
          <cell r="I307">
            <v>826</v>
          </cell>
          <cell r="J307">
            <v>830</v>
          </cell>
          <cell r="K307">
            <v>524.79999999999995</v>
          </cell>
          <cell r="L307">
            <v>523.19999999999993</v>
          </cell>
          <cell r="M307">
            <v>497.2</v>
          </cell>
          <cell r="N307">
            <v>747.7</v>
          </cell>
          <cell r="O307">
            <v>8234</v>
          </cell>
        </row>
        <row r="309">
          <cell r="A309" t="str">
            <v xml:space="preserve">    Martins Creek #1</v>
          </cell>
          <cell r="C309">
            <v>399.8</v>
          </cell>
          <cell r="D309">
            <v>381.7</v>
          </cell>
          <cell r="E309">
            <v>385</v>
          </cell>
          <cell r="F309">
            <v>0</v>
          </cell>
          <cell r="G309">
            <v>121</v>
          </cell>
          <cell r="H309">
            <v>430</v>
          </cell>
          <cell r="I309">
            <v>466.8</v>
          </cell>
          <cell r="J309">
            <v>456.8</v>
          </cell>
          <cell r="K309">
            <v>385.3</v>
          </cell>
          <cell r="L309">
            <v>388</v>
          </cell>
          <cell r="M309">
            <v>288.8</v>
          </cell>
          <cell r="N309">
            <v>385.4</v>
          </cell>
          <cell r="O309">
            <v>4089</v>
          </cell>
        </row>
        <row r="310">
          <cell r="A310" t="str">
            <v xml:space="preserve">    Martins Creek #2</v>
          </cell>
          <cell r="C310">
            <v>416.2</v>
          </cell>
          <cell r="D310">
            <v>385</v>
          </cell>
          <cell r="E310">
            <v>304</v>
          </cell>
          <cell r="F310">
            <v>395</v>
          </cell>
          <cell r="G310">
            <v>375</v>
          </cell>
          <cell r="H310">
            <v>430</v>
          </cell>
          <cell r="I310">
            <v>470.8</v>
          </cell>
          <cell r="J310">
            <v>459.6</v>
          </cell>
          <cell r="K310">
            <v>387.9</v>
          </cell>
          <cell r="L310">
            <v>298</v>
          </cell>
          <cell r="M310">
            <v>385</v>
          </cell>
          <cell r="N310">
            <v>404.5</v>
          </cell>
          <cell r="O310">
            <v>4711</v>
          </cell>
        </row>
        <row r="312">
          <cell r="A312" t="str">
            <v xml:space="preserve">        TOTAL</v>
          </cell>
          <cell r="C312">
            <v>816</v>
          </cell>
          <cell r="D312">
            <v>766.7</v>
          </cell>
          <cell r="E312">
            <v>689</v>
          </cell>
          <cell r="F312">
            <v>395</v>
          </cell>
          <cell r="G312">
            <v>496</v>
          </cell>
          <cell r="H312">
            <v>860</v>
          </cell>
          <cell r="I312">
            <v>937.6</v>
          </cell>
          <cell r="J312">
            <v>916.40000000000009</v>
          </cell>
          <cell r="K312">
            <v>773.2</v>
          </cell>
          <cell r="L312">
            <v>686</v>
          </cell>
          <cell r="M312">
            <v>673.8</v>
          </cell>
          <cell r="N312">
            <v>789.9</v>
          </cell>
          <cell r="O312">
            <v>8800</v>
          </cell>
        </row>
        <row r="314">
          <cell r="A314" t="str">
            <v xml:space="preserve">    Sunbury #1-2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 t="str">
            <v xml:space="preserve">    Sunbury #3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 t="str">
            <v xml:space="preserve">    Sunbury #4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8">
          <cell r="A318" t="str">
            <v xml:space="preserve">        TOTAL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20">
          <cell r="A320" t="str">
            <v xml:space="preserve">    Holtwood #17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2">
          <cell r="A322" t="str">
            <v xml:space="preserve">    Keystone #1 (PL Share)</v>
          </cell>
          <cell r="C322">
            <v>69</v>
          </cell>
          <cell r="D322">
            <v>64</v>
          </cell>
          <cell r="E322">
            <v>69</v>
          </cell>
          <cell r="F322">
            <v>66</v>
          </cell>
          <cell r="G322">
            <v>69</v>
          </cell>
          <cell r="H322">
            <v>66</v>
          </cell>
          <cell r="I322">
            <v>69</v>
          </cell>
          <cell r="J322">
            <v>69</v>
          </cell>
          <cell r="K322">
            <v>66</v>
          </cell>
          <cell r="L322">
            <v>69</v>
          </cell>
          <cell r="M322">
            <v>66</v>
          </cell>
          <cell r="N322">
            <v>69</v>
          </cell>
          <cell r="O322">
            <v>811</v>
          </cell>
        </row>
        <row r="323">
          <cell r="A323" t="str">
            <v xml:space="preserve">    Keystone #2 (PL Share)</v>
          </cell>
          <cell r="C323">
            <v>69</v>
          </cell>
          <cell r="D323">
            <v>64</v>
          </cell>
          <cell r="E323">
            <v>69</v>
          </cell>
          <cell r="F323">
            <v>48.7</v>
          </cell>
          <cell r="G323">
            <v>0</v>
          </cell>
          <cell r="H323">
            <v>66</v>
          </cell>
          <cell r="I323">
            <v>69</v>
          </cell>
          <cell r="J323">
            <v>69</v>
          </cell>
          <cell r="K323">
            <v>66</v>
          </cell>
          <cell r="L323">
            <v>69</v>
          </cell>
          <cell r="M323">
            <v>66</v>
          </cell>
          <cell r="N323">
            <v>69</v>
          </cell>
          <cell r="O323">
            <v>725</v>
          </cell>
        </row>
        <row r="325">
          <cell r="A325" t="str">
            <v xml:space="preserve">        TOTAL</v>
          </cell>
          <cell r="C325">
            <v>138</v>
          </cell>
          <cell r="D325">
            <v>128</v>
          </cell>
          <cell r="E325">
            <v>138</v>
          </cell>
          <cell r="F325">
            <v>114.7</v>
          </cell>
          <cell r="G325">
            <v>69</v>
          </cell>
          <cell r="H325">
            <v>132</v>
          </cell>
          <cell r="I325">
            <v>138</v>
          </cell>
          <cell r="J325">
            <v>138</v>
          </cell>
          <cell r="K325">
            <v>132</v>
          </cell>
          <cell r="L325">
            <v>138</v>
          </cell>
          <cell r="M325">
            <v>132</v>
          </cell>
          <cell r="N325">
            <v>138</v>
          </cell>
          <cell r="O325">
            <v>1536</v>
          </cell>
        </row>
        <row r="327">
          <cell r="A327" t="str">
            <v xml:space="preserve">    Conemaugh #1 (PL Share)</v>
          </cell>
          <cell r="C327">
            <v>84.4</v>
          </cell>
          <cell r="D327">
            <v>78.900000000000006</v>
          </cell>
          <cell r="E327">
            <v>84.4</v>
          </cell>
          <cell r="F327">
            <v>81.599999999999994</v>
          </cell>
          <cell r="G327">
            <v>84.4</v>
          </cell>
          <cell r="H327">
            <v>81.599999999999994</v>
          </cell>
          <cell r="I327">
            <v>84.4</v>
          </cell>
          <cell r="J327">
            <v>84.4</v>
          </cell>
          <cell r="K327">
            <v>21.8</v>
          </cell>
          <cell r="L327">
            <v>0</v>
          </cell>
          <cell r="M327">
            <v>27.2</v>
          </cell>
          <cell r="N327">
            <v>84.4</v>
          </cell>
          <cell r="O327">
            <v>798</v>
          </cell>
        </row>
        <row r="328">
          <cell r="A328" t="str">
            <v xml:space="preserve">    Conemaugh #2 (PL Share)</v>
          </cell>
          <cell r="C328">
            <v>84.1</v>
          </cell>
          <cell r="D328">
            <v>78.900000000000006</v>
          </cell>
          <cell r="E328">
            <v>84.4</v>
          </cell>
          <cell r="F328">
            <v>81.599999999999994</v>
          </cell>
          <cell r="G328">
            <v>84.4</v>
          </cell>
          <cell r="H328">
            <v>81.599999999999994</v>
          </cell>
          <cell r="I328">
            <v>84.4</v>
          </cell>
          <cell r="J328">
            <v>84.4</v>
          </cell>
          <cell r="K328">
            <v>81.599999999999994</v>
          </cell>
          <cell r="L328">
            <v>84.4</v>
          </cell>
          <cell r="M328">
            <v>81.599999999999994</v>
          </cell>
          <cell r="N328">
            <v>64.5</v>
          </cell>
          <cell r="O328">
            <v>976</v>
          </cell>
        </row>
        <row r="330">
          <cell r="A330" t="str">
            <v xml:space="preserve">        TOTAL</v>
          </cell>
          <cell r="C330">
            <v>168.5</v>
          </cell>
          <cell r="D330">
            <v>157.80000000000001</v>
          </cell>
          <cell r="E330">
            <v>168.8</v>
          </cell>
          <cell r="F330">
            <v>163.19999999999999</v>
          </cell>
          <cell r="G330">
            <v>168.8</v>
          </cell>
          <cell r="H330">
            <v>163.19999999999999</v>
          </cell>
          <cell r="I330">
            <v>168.8</v>
          </cell>
          <cell r="J330">
            <v>168.8</v>
          </cell>
          <cell r="K330">
            <v>103.39999999999999</v>
          </cell>
          <cell r="L330">
            <v>84.4</v>
          </cell>
          <cell r="M330">
            <v>108.8</v>
          </cell>
          <cell r="N330">
            <v>148.9</v>
          </cell>
          <cell r="O330">
            <v>1773</v>
          </cell>
        </row>
        <row r="332">
          <cell r="A332" t="str">
            <v xml:space="preserve">    Montour #1</v>
          </cell>
          <cell r="C332">
            <v>399.8</v>
          </cell>
          <cell r="D332">
            <v>381.7</v>
          </cell>
          <cell r="E332">
            <v>385</v>
          </cell>
          <cell r="F332">
            <v>0</v>
          </cell>
          <cell r="G332">
            <v>121</v>
          </cell>
          <cell r="H332">
            <v>430</v>
          </cell>
          <cell r="I332">
            <v>466.8</v>
          </cell>
          <cell r="J332">
            <v>456.8</v>
          </cell>
          <cell r="K332">
            <v>385.3</v>
          </cell>
          <cell r="L332">
            <v>388</v>
          </cell>
          <cell r="M332">
            <v>288.75</v>
          </cell>
          <cell r="N332">
            <v>385.4</v>
          </cell>
          <cell r="O332">
            <v>4089</v>
          </cell>
        </row>
        <row r="333">
          <cell r="A333" t="str">
            <v xml:space="preserve">    Montour #2</v>
          </cell>
          <cell r="C333">
            <v>416.2</v>
          </cell>
          <cell r="D333">
            <v>385</v>
          </cell>
          <cell r="E333">
            <v>304</v>
          </cell>
          <cell r="F333">
            <v>395</v>
          </cell>
          <cell r="G333">
            <v>375</v>
          </cell>
          <cell r="H333">
            <v>430</v>
          </cell>
          <cell r="I333">
            <v>470.8</v>
          </cell>
          <cell r="J333">
            <v>459.6</v>
          </cell>
          <cell r="K333">
            <v>387.9</v>
          </cell>
          <cell r="L333">
            <v>298</v>
          </cell>
          <cell r="M333">
            <v>385</v>
          </cell>
          <cell r="N333">
            <v>404.5</v>
          </cell>
          <cell r="O333">
            <v>4711</v>
          </cell>
        </row>
        <row r="335">
          <cell r="A335" t="str">
            <v xml:space="preserve">        TOTAL</v>
          </cell>
          <cell r="C335">
            <v>816</v>
          </cell>
          <cell r="D335">
            <v>766.7</v>
          </cell>
          <cell r="E335">
            <v>689</v>
          </cell>
          <cell r="F335">
            <v>395</v>
          </cell>
          <cell r="G335">
            <v>496</v>
          </cell>
          <cell r="H335">
            <v>860</v>
          </cell>
          <cell r="I335">
            <v>937.6</v>
          </cell>
          <cell r="J335">
            <v>916.40000000000009</v>
          </cell>
          <cell r="K335">
            <v>773.2</v>
          </cell>
          <cell r="L335">
            <v>686</v>
          </cell>
          <cell r="M335">
            <v>673.8</v>
          </cell>
          <cell r="N335">
            <v>789.9</v>
          </cell>
          <cell r="O335">
            <v>8800</v>
          </cell>
        </row>
        <row r="336">
          <cell r="C336" t="str">
            <v xml:space="preserve"> =========</v>
          </cell>
          <cell r="D336" t="str">
            <v xml:space="preserve"> =========</v>
          </cell>
          <cell r="E336" t="str">
            <v xml:space="preserve"> =========</v>
          </cell>
          <cell r="F336" t="str">
            <v xml:space="preserve"> =========</v>
          </cell>
          <cell r="G336" t="str">
            <v xml:space="preserve"> =========</v>
          </cell>
          <cell r="H336" t="str">
            <v xml:space="preserve"> =========</v>
          </cell>
          <cell r="I336" t="str">
            <v xml:space="preserve"> =========</v>
          </cell>
          <cell r="J336" t="str">
            <v xml:space="preserve"> =========</v>
          </cell>
          <cell r="K336" t="str">
            <v xml:space="preserve"> =========</v>
          </cell>
          <cell r="L336" t="str">
            <v xml:space="preserve"> =========</v>
          </cell>
          <cell r="M336" t="str">
            <v xml:space="preserve"> =========</v>
          </cell>
          <cell r="N336" t="str">
            <v xml:space="preserve"> =========</v>
          </cell>
          <cell r="O336" t="str">
            <v xml:space="preserve"> =========</v>
          </cell>
        </row>
        <row r="337">
          <cell r="A337" t="str">
            <v xml:space="preserve"> TOTAL COAL FIRED</v>
          </cell>
          <cell r="C337">
            <v>2752.5</v>
          </cell>
          <cell r="D337">
            <v>2589.1999999999998</v>
          </cell>
          <cell r="E337">
            <v>2524.8000000000002</v>
          </cell>
          <cell r="F337">
            <v>1607.9</v>
          </cell>
          <cell r="G337">
            <v>1786.8</v>
          </cell>
          <cell r="H337">
            <v>2779.2</v>
          </cell>
          <cell r="I337">
            <v>3008</v>
          </cell>
          <cell r="J337">
            <v>2969.6000000000004</v>
          </cell>
          <cell r="K337">
            <v>2306.6000000000004</v>
          </cell>
          <cell r="L337">
            <v>2117.6000000000004</v>
          </cell>
          <cell r="M337">
            <v>2085.6</v>
          </cell>
          <cell r="N337">
            <v>2614.4</v>
          </cell>
          <cell r="O337">
            <v>29142</v>
          </cell>
        </row>
        <row r="339">
          <cell r="A339" t="str">
            <v xml:space="preserve">    Martins Creek #3</v>
          </cell>
          <cell r="C339">
            <v>47.9</v>
          </cell>
          <cell r="D339">
            <v>47.9</v>
          </cell>
          <cell r="E339">
            <v>17.399999999999999</v>
          </cell>
          <cell r="F339">
            <v>11.9</v>
          </cell>
          <cell r="G339">
            <v>36.6</v>
          </cell>
          <cell r="H339">
            <v>125.1</v>
          </cell>
          <cell r="I339">
            <v>200.2</v>
          </cell>
          <cell r="J339">
            <v>200.2</v>
          </cell>
          <cell r="K339">
            <v>73.2</v>
          </cell>
          <cell r="L339">
            <v>0</v>
          </cell>
          <cell r="M339">
            <v>17.399999999999999</v>
          </cell>
          <cell r="N339">
            <v>40.299999999999997</v>
          </cell>
          <cell r="O339">
            <v>818</v>
          </cell>
        </row>
        <row r="340">
          <cell r="A340" t="str">
            <v xml:space="preserve">    Martins Creek #4</v>
          </cell>
          <cell r="C340">
            <v>47.9</v>
          </cell>
          <cell r="D340">
            <v>47.9</v>
          </cell>
          <cell r="E340">
            <v>17.399999999999999</v>
          </cell>
          <cell r="F340">
            <v>11.9</v>
          </cell>
          <cell r="G340">
            <v>36.6</v>
          </cell>
          <cell r="H340">
            <v>125.1</v>
          </cell>
          <cell r="I340">
            <v>200.2</v>
          </cell>
          <cell r="J340">
            <v>200.2</v>
          </cell>
          <cell r="K340">
            <v>73.2</v>
          </cell>
          <cell r="L340">
            <v>32.299999999999997</v>
          </cell>
          <cell r="M340">
            <v>17.399999999999999</v>
          </cell>
          <cell r="N340">
            <v>40.299999999999997</v>
          </cell>
          <cell r="O340">
            <v>850</v>
          </cell>
        </row>
        <row r="342">
          <cell r="A342" t="str">
            <v xml:space="preserve"> TOTAL HEAVY OIL FIRED</v>
          </cell>
          <cell r="C342">
            <v>95.8</v>
          </cell>
          <cell r="D342">
            <v>95.8</v>
          </cell>
          <cell r="E342">
            <v>34.799999999999997</v>
          </cell>
          <cell r="F342">
            <v>23.8</v>
          </cell>
          <cell r="G342">
            <v>73.2</v>
          </cell>
          <cell r="H342">
            <v>250.2</v>
          </cell>
          <cell r="I342">
            <v>400.4</v>
          </cell>
          <cell r="J342">
            <v>400.4</v>
          </cell>
          <cell r="K342">
            <v>146.4</v>
          </cell>
          <cell r="L342">
            <v>32.299999999999997</v>
          </cell>
          <cell r="M342">
            <v>34.799999999999997</v>
          </cell>
          <cell r="N342">
            <v>80.599999999999994</v>
          </cell>
          <cell r="O342">
            <v>1669</v>
          </cell>
        </row>
        <row r="344">
          <cell r="A344" t="str">
            <v xml:space="preserve">    Susquehanna #1 (PL 90% Share)</v>
          </cell>
          <cell r="C344">
            <v>713.1</v>
          </cell>
          <cell r="D344">
            <v>644.1</v>
          </cell>
          <cell r="E344">
            <v>713.1</v>
          </cell>
          <cell r="F344">
            <v>690.1</v>
          </cell>
          <cell r="G344">
            <v>447.2</v>
          </cell>
          <cell r="H344">
            <v>690.1</v>
          </cell>
          <cell r="I344">
            <v>713.1</v>
          </cell>
          <cell r="J344">
            <v>713.1</v>
          </cell>
          <cell r="K344">
            <v>690.1</v>
          </cell>
          <cell r="L344">
            <v>713.1</v>
          </cell>
          <cell r="M344">
            <v>690.1</v>
          </cell>
          <cell r="N344">
            <v>713.1</v>
          </cell>
          <cell r="O344">
            <v>8130</v>
          </cell>
        </row>
        <row r="345">
          <cell r="A345" t="str">
            <v xml:space="preserve">    Susquehanna #2 (PL 90% Share)</v>
          </cell>
          <cell r="C345">
            <v>715</v>
          </cell>
          <cell r="D345">
            <v>636.79999999999995</v>
          </cell>
          <cell r="E345">
            <v>176.2</v>
          </cell>
          <cell r="F345">
            <v>41.4</v>
          </cell>
          <cell r="G345">
            <v>710.9</v>
          </cell>
          <cell r="H345">
            <v>698.8</v>
          </cell>
          <cell r="I345">
            <v>722.1</v>
          </cell>
          <cell r="J345">
            <v>722.1</v>
          </cell>
          <cell r="K345">
            <v>698.8</v>
          </cell>
          <cell r="L345">
            <v>722.1</v>
          </cell>
          <cell r="M345">
            <v>698.8</v>
          </cell>
          <cell r="N345">
            <v>722.1</v>
          </cell>
          <cell r="O345">
            <v>7265</v>
          </cell>
        </row>
        <row r="347">
          <cell r="A347" t="str">
            <v xml:space="preserve"> TOTAL PL SHARE NUCLEAR</v>
          </cell>
          <cell r="C347">
            <v>1428.1</v>
          </cell>
          <cell r="D347">
            <v>1280.9000000000001</v>
          </cell>
          <cell r="E347">
            <v>889.3</v>
          </cell>
          <cell r="F347">
            <v>731.5</v>
          </cell>
          <cell r="G347">
            <v>1158.0999999999999</v>
          </cell>
          <cell r="H347">
            <v>1388.9</v>
          </cell>
          <cell r="I347">
            <v>1435.2</v>
          </cell>
          <cell r="J347">
            <v>1435.2</v>
          </cell>
          <cell r="K347">
            <v>1388.9</v>
          </cell>
          <cell r="L347">
            <v>1435.2</v>
          </cell>
          <cell r="M347">
            <v>1388.9</v>
          </cell>
          <cell r="N347">
            <v>1435.2</v>
          </cell>
          <cell r="O347">
            <v>15395</v>
          </cell>
        </row>
        <row r="349">
          <cell r="A349" t="str">
            <v xml:space="preserve"> COMBUSTION TURBINES</v>
          </cell>
          <cell r="C349">
            <v>0.5</v>
          </cell>
          <cell r="D349">
            <v>0.9</v>
          </cell>
          <cell r="E349">
            <v>0.1</v>
          </cell>
          <cell r="F349">
            <v>0.2</v>
          </cell>
          <cell r="G349">
            <v>0.5</v>
          </cell>
          <cell r="H349">
            <v>0.5</v>
          </cell>
          <cell r="I349">
            <v>5</v>
          </cell>
          <cell r="J349">
            <v>1.6</v>
          </cell>
          <cell r="K349">
            <v>2.4</v>
          </cell>
          <cell r="L349">
            <v>0.2</v>
          </cell>
          <cell r="M349">
            <v>0.2</v>
          </cell>
          <cell r="N349">
            <v>0.2</v>
          </cell>
          <cell r="O349">
            <v>12</v>
          </cell>
        </row>
        <row r="350">
          <cell r="A350" t="str">
            <v xml:space="preserve"> </v>
          </cell>
        </row>
        <row r="351">
          <cell r="A351" t="str">
            <v xml:space="preserve"> DIESELS</v>
          </cell>
          <cell r="C351">
            <v>0.1</v>
          </cell>
          <cell r="D351">
            <v>0.1</v>
          </cell>
          <cell r="E351">
            <v>0.1</v>
          </cell>
          <cell r="F351">
            <v>0.1</v>
          </cell>
          <cell r="G351">
            <v>0.2</v>
          </cell>
          <cell r="H351">
            <v>0.2</v>
          </cell>
          <cell r="I351">
            <v>0.1</v>
          </cell>
          <cell r="J351">
            <v>0.1</v>
          </cell>
          <cell r="K351">
            <v>0.1</v>
          </cell>
          <cell r="L351">
            <v>0.1</v>
          </cell>
          <cell r="M351">
            <v>0.1</v>
          </cell>
          <cell r="N351">
            <v>0.1</v>
          </cell>
          <cell r="O351">
            <v>1</v>
          </cell>
        </row>
        <row r="353">
          <cell r="A353" t="str">
            <v xml:space="preserve">    Holtwood Hydro</v>
          </cell>
          <cell r="C353">
            <v>53</v>
          </cell>
          <cell r="D353">
            <v>52</v>
          </cell>
          <cell r="E353">
            <v>70</v>
          </cell>
          <cell r="F353">
            <v>67</v>
          </cell>
          <cell r="G353">
            <v>65</v>
          </cell>
          <cell r="H353">
            <v>48</v>
          </cell>
          <cell r="I353">
            <v>36</v>
          </cell>
          <cell r="J353">
            <v>28</v>
          </cell>
          <cell r="K353">
            <v>25.3</v>
          </cell>
          <cell r="L353">
            <v>31</v>
          </cell>
          <cell r="M353">
            <v>45</v>
          </cell>
          <cell r="N353">
            <v>54</v>
          </cell>
          <cell r="O353">
            <v>574</v>
          </cell>
        </row>
        <row r="354">
          <cell r="A354" t="str">
            <v xml:space="preserve">    Wallenpaupack</v>
          </cell>
          <cell r="C354">
            <v>8.1999999999999993</v>
          </cell>
          <cell r="D354">
            <v>7.4</v>
          </cell>
          <cell r="E354">
            <v>7.3</v>
          </cell>
          <cell r="F354">
            <v>8.3000000000000007</v>
          </cell>
          <cell r="G354">
            <v>6.2</v>
          </cell>
          <cell r="H354">
            <v>6.7</v>
          </cell>
          <cell r="I354">
            <v>6.3</v>
          </cell>
          <cell r="J354">
            <v>5.7</v>
          </cell>
          <cell r="K354">
            <v>5.9</v>
          </cell>
          <cell r="L354">
            <v>5.0999999999999996</v>
          </cell>
          <cell r="M354">
            <v>4.7</v>
          </cell>
          <cell r="N354">
            <v>6.6</v>
          </cell>
          <cell r="O354">
            <v>78</v>
          </cell>
        </row>
        <row r="356">
          <cell r="A356" t="str">
            <v xml:space="preserve"> TOTAL HYDRO</v>
          </cell>
          <cell r="C356">
            <v>61.2</v>
          </cell>
          <cell r="D356">
            <v>59.4</v>
          </cell>
          <cell r="E356">
            <v>77.3</v>
          </cell>
          <cell r="F356">
            <v>75.3</v>
          </cell>
          <cell r="G356">
            <v>71.2</v>
          </cell>
          <cell r="H356">
            <v>54.7</v>
          </cell>
          <cell r="I356">
            <v>42.3</v>
          </cell>
          <cell r="J356">
            <v>33.700000000000003</v>
          </cell>
          <cell r="K356">
            <v>31.200000000000003</v>
          </cell>
          <cell r="L356">
            <v>36.1</v>
          </cell>
          <cell r="M356">
            <v>49.7</v>
          </cell>
          <cell r="N356">
            <v>60.6</v>
          </cell>
          <cell r="O356">
            <v>653</v>
          </cell>
        </row>
        <row r="357">
          <cell r="C357" t="str">
            <v xml:space="preserve"> ========</v>
          </cell>
          <cell r="D357" t="str">
            <v xml:space="preserve"> ========</v>
          </cell>
          <cell r="E357" t="str">
            <v xml:space="preserve"> ========</v>
          </cell>
          <cell r="F357" t="str">
            <v xml:space="preserve"> ========</v>
          </cell>
          <cell r="G357" t="str">
            <v xml:space="preserve"> ========</v>
          </cell>
          <cell r="H357" t="str">
            <v xml:space="preserve"> ========</v>
          </cell>
          <cell r="I357" t="str">
            <v xml:space="preserve"> ========</v>
          </cell>
          <cell r="J357" t="str">
            <v xml:space="preserve"> ========</v>
          </cell>
          <cell r="K357" t="str">
            <v xml:space="preserve"> ========</v>
          </cell>
          <cell r="L357" t="str">
            <v xml:space="preserve"> ========</v>
          </cell>
          <cell r="M357" t="str">
            <v xml:space="preserve"> ========</v>
          </cell>
          <cell r="N357" t="str">
            <v xml:space="preserve"> ========</v>
          </cell>
          <cell r="O357" t="str">
            <v xml:space="preserve"> =========</v>
          </cell>
        </row>
        <row r="358">
          <cell r="A358" t="str">
            <v xml:space="preserve">       TOTAL GENERATION</v>
          </cell>
          <cell r="C358">
            <v>4338.2</v>
          </cell>
          <cell r="D358">
            <v>4026.3</v>
          </cell>
          <cell r="E358">
            <v>3526.4000000000005</v>
          </cell>
          <cell r="F358">
            <v>2438.7999999999997</v>
          </cell>
          <cell r="G358">
            <v>3089.9999999999995</v>
          </cell>
          <cell r="H358">
            <v>4473.6999999999989</v>
          </cell>
          <cell r="I358">
            <v>4891.0000000000009</v>
          </cell>
          <cell r="J358">
            <v>4840.6000000000004</v>
          </cell>
          <cell r="K358">
            <v>3875.6</v>
          </cell>
          <cell r="L358">
            <v>3621.5</v>
          </cell>
          <cell r="M358">
            <v>3559.2999999999997</v>
          </cell>
          <cell r="N358">
            <v>4191.1000000000004</v>
          </cell>
          <cell r="O358">
            <v>46873</v>
          </cell>
        </row>
        <row r="360">
          <cell r="F360" t="str">
            <v>PROJECTED TOTAL FOSSIL FUEL CONSUMPTION</v>
          </cell>
          <cell r="L360" t="str">
            <v>CASE:2001 FORECAST</v>
          </cell>
          <cell r="P360" t="str">
            <v>8</v>
          </cell>
        </row>
        <row r="361">
          <cell r="A361" t="str">
            <v>FUEL RATES ARE CALCULATED FROM THE PPD MONTHLY REPORT</v>
          </cell>
          <cell r="F361" t="str">
            <v xml:space="preserve">                  </v>
          </cell>
          <cell r="L361">
            <v>36851</v>
          </cell>
        </row>
        <row r="362">
          <cell r="A362" t="str">
            <v>% FUEL MIX MUST BE TAKEN INTO CONSIDERATION.</v>
          </cell>
          <cell r="F362" t="str">
            <v>(1000 TONS / 1000 BBLS)</v>
          </cell>
        </row>
        <row r="363">
          <cell r="B363" t="str">
            <v>FUEL</v>
          </cell>
        </row>
        <row r="364">
          <cell r="A364" t="str">
            <v xml:space="preserve"> COAL CONSUMPTION</v>
          </cell>
          <cell r="B364" t="str">
            <v>RATE</v>
          </cell>
          <cell r="C364" t="str">
            <v>JANUARY</v>
          </cell>
          <cell r="D364" t="str">
            <v>FEBRUARY</v>
          </cell>
          <cell r="E364" t="str">
            <v>MARCH</v>
          </cell>
          <cell r="F364" t="str">
            <v>APRIL</v>
          </cell>
          <cell r="G364" t="str">
            <v>MAY</v>
          </cell>
          <cell r="H364" t="str">
            <v>JUNE</v>
          </cell>
          <cell r="I364" t="str">
            <v>JULY</v>
          </cell>
          <cell r="J364" t="str">
            <v>AUGUST</v>
          </cell>
          <cell r="K364" t="str">
            <v>SEPTEMBER</v>
          </cell>
          <cell r="L364" t="str">
            <v>OCTOBER</v>
          </cell>
          <cell r="M364" t="str">
            <v>NOVEMBER</v>
          </cell>
          <cell r="N364" t="str">
            <v>DECEMBER</v>
          </cell>
          <cell r="O364" t="str">
            <v>TOTAL</v>
          </cell>
        </row>
        <row r="366">
          <cell r="A366" t="str">
            <v xml:space="preserve">    Brunner Is. #1  </v>
          </cell>
          <cell r="B366">
            <v>0.39500000000000002</v>
          </cell>
          <cell r="C366">
            <v>73.075000000000003</v>
          </cell>
          <cell r="D366">
            <v>67.150000000000006</v>
          </cell>
          <cell r="E366">
            <v>71.100000000000009</v>
          </cell>
          <cell r="F366">
            <v>63.2</v>
          </cell>
          <cell r="G366">
            <v>50.56</v>
          </cell>
          <cell r="H366">
            <v>66.36</v>
          </cell>
          <cell r="I366">
            <v>73.075000000000003</v>
          </cell>
          <cell r="J366">
            <v>75.05</v>
          </cell>
          <cell r="K366">
            <v>61.620000000000005</v>
          </cell>
          <cell r="L366">
            <v>71.771500000000003</v>
          </cell>
          <cell r="M366">
            <v>38.433500000000002</v>
          </cell>
          <cell r="N366">
            <v>65.135500000000008</v>
          </cell>
          <cell r="O366">
            <v>776</v>
          </cell>
        </row>
        <row r="367">
          <cell r="A367" t="str">
            <v xml:space="preserve">    Brunner Is. #2</v>
          </cell>
          <cell r="B367">
            <v>0.38</v>
          </cell>
          <cell r="C367">
            <v>83.22</v>
          </cell>
          <cell r="D367">
            <v>76</v>
          </cell>
          <cell r="E367">
            <v>76</v>
          </cell>
          <cell r="F367">
            <v>64.599999999999994</v>
          </cell>
          <cell r="G367">
            <v>45.22</v>
          </cell>
          <cell r="H367">
            <v>70.680000000000007</v>
          </cell>
          <cell r="I367">
            <v>80.180000000000007</v>
          </cell>
          <cell r="J367">
            <v>83.6</v>
          </cell>
          <cell r="K367">
            <v>14.744</v>
          </cell>
          <cell r="L367">
            <v>6.4980000000000002</v>
          </cell>
          <cell r="M367">
            <v>61.787999999999997</v>
          </cell>
          <cell r="N367">
            <v>72.846000000000004</v>
          </cell>
          <cell r="O367">
            <v>736</v>
          </cell>
        </row>
        <row r="368">
          <cell r="A368" t="str">
            <v xml:space="preserve">    Brunner Is. #3  </v>
          </cell>
          <cell r="B368">
            <v>0.375</v>
          </cell>
          <cell r="C368">
            <v>153.75</v>
          </cell>
          <cell r="D368">
            <v>150</v>
          </cell>
          <cell r="E368">
            <v>172.5</v>
          </cell>
          <cell r="F368">
            <v>78.75</v>
          </cell>
          <cell r="G368">
            <v>116.25</v>
          </cell>
          <cell r="H368">
            <v>153.75</v>
          </cell>
          <cell r="I368">
            <v>161.25</v>
          </cell>
          <cell r="J368">
            <v>157.5</v>
          </cell>
          <cell r="K368">
            <v>123.75</v>
          </cell>
          <cell r="L368">
            <v>121.64999999999999</v>
          </cell>
          <cell r="M368">
            <v>88.987500000000011</v>
          </cell>
          <cell r="N368">
            <v>146.66250000000002</v>
          </cell>
          <cell r="O368">
            <v>1627</v>
          </cell>
        </row>
        <row r="370">
          <cell r="A370" t="str">
            <v xml:space="preserve">        TOTAL</v>
          </cell>
          <cell r="C370">
            <v>310</v>
          </cell>
          <cell r="D370">
            <v>293</v>
          </cell>
          <cell r="E370">
            <v>320</v>
          </cell>
          <cell r="F370">
            <v>207</v>
          </cell>
          <cell r="G370">
            <v>212</v>
          </cell>
          <cell r="H370">
            <v>291</v>
          </cell>
          <cell r="I370">
            <v>314</v>
          </cell>
          <cell r="J370">
            <v>317</v>
          </cell>
          <cell r="K370">
            <v>201</v>
          </cell>
          <cell r="L370">
            <v>200</v>
          </cell>
          <cell r="M370">
            <v>189</v>
          </cell>
          <cell r="N370">
            <v>285</v>
          </cell>
          <cell r="O370">
            <v>3139</v>
          </cell>
        </row>
        <row r="372">
          <cell r="A372" t="str">
            <v xml:space="preserve">    Martins Creek #1 </v>
          </cell>
          <cell r="B372">
            <v>0.43</v>
          </cell>
          <cell r="C372">
            <v>171.91400000000002</v>
          </cell>
          <cell r="D372">
            <v>164.131</v>
          </cell>
          <cell r="E372">
            <v>165.55</v>
          </cell>
          <cell r="F372">
            <v>0</v>
          </cell>
          <cell r="G372">
            <v>52.03</v>
          </cell>
          <cell r="H372">
            <v>184.9</v>
          </cell>
          <cell r="I372">
            <v>200.72399999999999</v>
          </cell>
          <cell r="J372">
            <v>196.42400000000001</v>
          </cell>
          <cell r="K372">
            <v>165.679</v>
          </cell>
          <cell r="L372">
            <v>166.84</v>
          </cell>
          <cell r="M372">
            <v>124.184</v>
          </cell>
          <cell r="N372">
            <v>165.72199999999998</v>
          </cell>
          <cell r="O372">
            <v>1759</v>
          </cell>
        </row>
        <row r="373">
          <cell r="A373" t="str">
            <v xml:space="preserve">    Martins Creek #2 </v>
          </cell>
          <cell r="B373">
            <v>0.435</v>
          </cell>
          <cell r="C373">
            <v>181.047</v>
          </cell>
          <cell r="D373">
            <v>167.47499999999999</v>
          </cell>
          <cell r="E373">
            <v>132.24</v>
          </cell>
          <cell r="F373">
            <v>171.82499999999999</v>
          </cell>
          <cell r="G373">
            <v>163.125</v>
          </cell>
          <cell r="H373">
            <v>187.05</v>
          </cell>
          <cell r="I373">
            <v>204.798</v>
          </cell>
          <cell r="J373">
            <v>199.92600000000002</v>
          </cell>
          <cell r="K373">
            <v>168.73649999999998</v>
          </cell>
          <cell r="L373">
            <v>129.63</v>
          </cell>
          <cell r="M373">
            <v>167.47499999999999</v>
          </cell>
          <cell r="N373">
            <v>175.95750000000001</v>
          </cell>
          <cell r="O373">
            <v>2049</v>
          </cell>
        </row>
        <row r="375">
          <cell r="A375" t="str">
            <v xml:space="preserve">        TOTAL</v>
          </cell>
          <cell r="C375">
            <v>353</v>
          </cell>
          <cell r="D375">
            <v>331</v>
          </cell>
          <cell r="E375">
            <v>298</v>
          </cell>
          <cell r="F375">
            <v>172</v>
          </cell>
          <cell r="G375">
            <v>215</v>
          </cell>
          <cell r="H375">
            <v>372</v>
          </cell>
          <cell r="I375">
            <v>406</v>
          </cell>
          <cell r="J375">
            <v>396</v>
          </cell>
          <cell r="K375">
            <v>335</v>
          </cell>
          <cell r="L375">
            <v>297</v>
          </cell>
          <cell r="M375">
            <v>291</v>
          </cell>
          <cell r="N375">
            <v>342</v>
          </cell>
          <cell r="O375">
            <v>3808</v>
          </cell>
        </row>
        <row r="377">
          <cell r="A377" t="str">
            <v xml:space="preserve">    Sunbury #1-2:</v>
          </cell>
        </row>
        <row r="378">
          <cell r="A378" t="str">
            <v xml:space="preserve">        Prep Anth</v>
          </cell>
          <cell r="B378">
            <v>1.49E-2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 t="str">
            <v xml:space="preserve">        Silt</v>
          </cell>
          <cell r="B379">
            <v>0.52100000000000002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 t="str">
            <v xml:space="preserve">        Coke</v>
          </cell>
          <cell r="B380">
            <v>0.1711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 t="str">
            <v xml:space="preserve">        Low Vol Bit</v>
          </cell>
          <cell r="B381">
            <v>3.6999999999999998E-2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 t="str">
            <v xml:space="preserve">        Cannel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 t="str">
            <v xml:space="preserve">    Sunbury #3:</v>
          </cell>
        </row>
        <row r="384">
          <cell r="A384" t="str">
            <v xml:space="preserve">        Bit</v>
          </cell>
          <cell r="B384">
            <v>0.46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 t="str">
            <v xml:space="preserve">        Cannel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 t="str">
            <v xml:space="preserve">    Sunbury #4:</v>
          </cell>
        </row>
        <row r="387">
          <cell r="A387" t="str">
            <v xml:space="preserve">        Bit</v>
          </cell>
          <cell r="B387">
            <v>0.46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 t="str">
            <v xml:space="preserve">        Cannel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90">
          <cell r="A390" t="str">
            <v xml:space="preserve">      TOTAL SUNBURY BIT (INCL. CANNEL)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2">
          <cell r="A392" t="str">
            <v xml:space="preserve">    Holtwood #17:</v>
          </cell>
        </row>
        <row r="393">
          <cell r="A393" t="str">
            <v xml:space="preserve">        Prep Anth</v>
          </cell>
          <cell r="B393">
            <v>0.04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 t="str">
            <v xml:space="preserve">        Silt</v>
          </cell>
          <cell r="B394">
            <v>0.41399999999999998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 t="str">
            <v xml:space="preserve">        Coke</v>
          </cell>
          <cell r="B395">
            <v>0.17299999999999999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 t="str">
            <v xml:space="preserve">        Low Vol Bit</v>
          </cell>
          <cell r="B396">
            <v>0.06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8">
          <cell r="A398" t="str">
            <v xml:space="preserve">    Keystone #1 (PL Share)</v>
          </cell>
          <cell r="C398">
            <v>26</v>
          </cell>
          <cell r="D398">
            <v>24</v>
          </cell>
          <cell r="E398">
            <v>26</v>
          </cell>
          <cell r="F398">
            <v>25</v>
          </cell>
          <cell r="G398">
            <v>26</v>
          </cell>
          <cell r="H398">
            <v>25</v>
          </cell>
          <cell r="I398">
            <v>26</v>
          </cell>
          <cell r="J398">
            <v>26</v>
          </cell>
          <cell r="K398">
            <v>25</v>
          </cell>
          <cell r="L398">
            <v>26</v>
          </cell>
          <cell r="M398">
            <v>25</v>
          </cell>
          <cell r="N398">
            <v>26</v>
          </cell>
          <cell r="O398">
            <v>306</v>
          </cell>
        </row>
        <row r="399">
          <cell r="A399" t="str">
            <v xml:space="preserve">    Keystone #2 (PL Share)</v>
          </cell>
          <cell r="C399">
            <v>26</v>
          </cell>
          <cell r="D399">
            <v>24</v>
          </cell>
          <cell r="E399">
            <v>26</v>
          </cell>
          <cell r="F399">
            <v>18</v>
          </cell>
          <cell r="G399">
            <v>0</v>
          </cell>
          <cell r="H399">
            <v>25</v>
          </cell>
          <cell r="I399">
            <v>26</v>
          </cell>
          <cell r="J399">
            <v>26</v>
          </cell>
          <cell r="K399">
            <v>25</v>
          </cell>
          <cell r="L399">
            <v>26</v>
          </cell>
          <cell r="M399">
            <v>25</v>
          </cell>
          <cell r="N399">
            <v>26</v>
          </cell>
          <cell r="O399">
            <v>273</v>
          </cell>
        </row>
        <row r="401">
          <cell r="A401" t="str">
            <v xml:space="preserve">        TOTAL</v>
          </cell>
          <cell r="C401">
            <v>52</v>
          </cell>
          <cell r="D401">
            <v>48</v>
          </cell>
          <cell r="E401">
            <v>52</v>
          </cell>
          <cell r="F401">
            <v>43</v>
          </cell>
          <cell r="G401">
            <v>26</v>
          </cell>
          <cell r="H401">
            <v>50</v>
          </cell>
          <cell r="I401">
            <v>52</v>
          </cell>
          <cell r="J401">
            <v>52</v>
          </cell>
          <cell r="K401">
            <v>50</v>
          </cell>
          <cell r="L401">
            <v>52</v>
          </cell>
          <cell r="M401">
            <v>50</v>
          </cell>
          <cell r="N401">
            <v>52</v>
          </cell>
          <cell r="O401">
            <v>579</v>
          </cell>
        </row>
        <row r="403">
          <cell r="A403" t="str">
            <v xml:space="preserve">    Conemaugh #1 (PL Share)</v>
          </cell>
          <cell r="C403">
            <v>31</v>
          </cell>
          <cell r="D403">
            <v>29</v>
          </cell>
          <cell r="E403">
            <v>31</v>
          </cell>
          <cell r="F403">
            <v>30</v>
          </cell>
          <cell r="G403">
            <v>31</v>
          </cell>
          <cell r="H403">
            <v>30</v>
          </cell>
          <cell r="I403">
            <v>31</v>
          </cell>
          <cell r="J403">
            <v>31</v>
          </cell>
          <cell r="K403">
            <v>8</v>
          </cell>
          <cell r="L403">
            <v>0</v>
          </cell>
          <cell r="M403">
            <v>10</v>
          </cell>
          <cell r="N403">
            <v>31</v>
          </cell>
          <cell r="O403">
            <v>293</v>
          </cell>
        </row>
        <row r="404">
          <cell r="A404" t="str">
            <v xml:space="preserve">    Conemaugh #2 (PL Share)</v>
          </cell>
          <cell r="C404">
            <v>31</v>
          </cell>
          <cell r="D404">
            <v>29</v>
          </cell>
          <cell r="E404">
            <v>31</v>
          </cell>
          <cell r="F404">
            <v>30</v>
          </cell>
          <cell r="G404">
            <v>31</v>
          </cell>
          <cell r="H404">
            <v>30</v>
          </cell>
          <cell r="I404">
            <v>31</v>
          </cell>
          <cell r="J404">
            <v>31</v>
          </cell>
          <cell r="K404">
            <v>30</v>
          </cell>
          <cell r="L404">
            <v>31</v>
          </cell>
          <cell r="M404">
            <v>30</v>
          </cell>
          <cell r="N404">
            <v>24</v>
          </cell>
          <cell r="O404">
            <v>359</v>
          </cell>
        </row>
        <row r="406">
          <cell r="A406" t="str">
            <v xml:space="preserve">        TOTAL</v>
          </cell>
          <cell r="C406">
            <v>62</v>
          </cell>
          <cell r="D406">
            <v>58</v>
          </cell>
          <cell r="E406">
            <v>62</v>
          </cell>
          <cell r="F406">
            <v>60</v>
          </cell>
          <cell r="G406">
            <v>62</v>
          </cell>
          <cell r="H406">
            <v>60</v>
          </cell>
          <cell r="I406">
            <v>62</v>
          </cell>
          <cell r="J406">
            <v>62</v>
          </cell>
          <cell r="K406">
            <v>38</v>
          </cell>
          <cell r="L406">
            <v>31</v>
          </cell>
          <cell r="M406">
            <v>40</v>
          </cell>
          <cell r="N406">
            <v>55</v>
          </cell>
          <cell r="O406">
            <v>652</v>
          </cell>
        </row>
        <row r="408">
          <cell r="A408" t="str">
            <v xml:space="preserve">    Montour #1</v>
          </cell>
          <cell r="B408">
            <v>0.38500000000000001</v>
          </cell>
          <cell r="C408">
            <v>153.923</v>
          </cell>
          <cell r="D408">
            <v>146.9545</v>
          </cell>
          <cell r="E408">
            <v>148.22499999999999</v>
          </cell>
          <cell r="F408">
            <v>0</v>
          </cell>
          <cell r="G408">
            <v>46.585000000000001</v>
          </cell>
          <cell r="H408">
            <v>165.55</v>
          </cell>
          <cell r="I408">
            <v>179.71800000000002</v>
          </cell>
          <cell r="J408">
            <v>175.86799999999999</v>
          </cell>
          <cell r="K408">
            <v>148.34050000000002</v>
          </cell>
          <cell r="L408">
            <v>149.38</v>
          </cell>
          <cell r="M408">
            <v>111.188</v>
          </cell>
          <cell r="N408">
            <v>148.37899999999999</v>
          </cell>
          <cell r="O408">
            <v>1574</v>
          </cell>
        </row>
        <row r="409">
          <cell r="A409" t="str">
            <v xml:space="preserve">    Montour #2</v>
          </cell>
          <cell r="B409">
            <v>0.37</v>
          </cell>
          <cell r="C409">
            <v>153.994</v>
          </cell>
          <cell r="D409">
            <v>142.44999999999999</v>
          </cell>
          <cell r="E409">
            <v>112.48</v>
          </cell>
          <cell r="F409">
            <v>146.15</v>
          </cell>
          <cell r="G409">
            <v>138.75</v>
          </cell>
          <cell r="H409">
            <v>159.1</v>
          </cell>
          <cell r="I409">
            <v>174.196</v>
          </cell>
          <cell r="J409">
            <v>170.05199999999999</v>
          </cell>
          <cell r="K409">
            <v>143.523</v>
          </cell>
          <cell r="L409">
            <v>110.26</v>
          </cell>
          <cell r="M409">
            <v>142.44999999999999</v>
          </cell>
          <cell r="N409">
            <v>149.66499999999999</v>
          </cell>
          <cell r="O409">
            <v>1742</v>
          </cell>
        </row>
        <row r="411">
          <cell r="A411" t="str">
            <v xml:space="preserve">        TOTAL</v>
          </cell>
          <cell r="C411">
            <v>308</v>
          </cell>
          <cell r="D411">
            <v>289</v>
          </cell>
          <cell r="E411">
            <v>260</v>
          </cell>
          <cell r="F411">
            <v>146</v>
          </cell>
          <cell r="G411">
            <v>186</v>
          </cell>
          <cell r="H411">
            <v>325</v>
          </cell>
          <cell r="I411">
            <v>354</v>
          </cell>
          <cell r="J411">
            <v>346</v>
          </cell>
          <cell r="K411">
            <v>292</v>
          </cell>
          <cell r="L411">
            <v>259</v>
          </cell>
          <cell r="M411">
            <v>253</v>
          </cell>
          <cell r="N411">
            <v>298</v>
          </cell>
          <cell r="O411">
            <v>3316</v>
          </cell>
        </row>
        <row r="412">
          <cell r="C412" t="str">
            <v xml:space="preserve"> =========</v>
          </cell>
          <cell r="D412" t="str">
            <v xml:space="preserve"> =========</v>
          </cell>
          <cell r="E412" t="str">
            <v xml:space="preserve"> =========</v>
          </cell>
          <cell r="F412" t="str">
            <v xml:space="preserve"> =========</v>
          </cell>
          <cell r="G412" t="str">
            <v xml:space="preserve"> =========</v>
          </cell>
          <cell r="H412" t="str">
            <v xml:space="preserve"> =========</v>
          </cell>
          <cell r="I412" t="str">
            <v xml:space="preserve"> =========</v>
          </cell>
          <cell r="J412" t="str">
            <v xml:space="preserve"> =========</v>
          </cell>
          <cell r="K412" t="str">
            <v xml:space="preserve"> =========</v>
          </cell>
          <cell r="L412" t="str">
            <v xml:space="preserve"> =========</v>
          </cell>
          <cell r="M412" t="str">
            <v xml:space="preserve"> =========</v>
          </cell>
          <cell r="N412" t="str">
            <v xml:space="preserve"> =========</v>
          </cell>
          <cell r="O412" t="str">
            <v xml:space="preserve"> =========</v>
          </cell>
        </row>
        <row r="413">
          <cell r="A413" t="str">
            <v xml:space="preserve">    TOTAL BITUMINOUS (INCL. CANNEL)</v>
          </cell>
          <cell r="C413">
            <v>1085</v>
          </cell>
          <cell r="D413">
            <v>1019</v>
          </cell>
          <cell r="E413">
            <v>992</v>
          </cell>
          <cell r="F413">
            <v>628</v>
          </cell>
          <cell r="G413">
            <v>701</v>
          </cell>
          <cell r="H413">
            <v>1098</v>
          </cell>
          <cell r="I413">
            <v>1188</v>
          </cell>
          <cell r="J413">
            <v>1173</v>
          </cell>
          <cell r="K413">
            <v>916</v>
          </cell>
          <cell r="L413">
            <v>839</v>
          </cell>
          <cell r="M413">
            <v>823</v>
          </cell>
          <cell r="N413">
            <v>1032</v>
          </cell>
          <cell r="O413">
            <v>11494</v>
          </cell>
        </row>
        <row r="414">
          <cell r="A414" t="str">
            <v xml:space="preserve">    TOTAL PREP ANTH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 t="str">
            <v xml:space="preserve">    TOTAL SILT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 t="str">
            <v xml:space="preserve">    TOTAL COKE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C417" t="str">
            <v xml:space="preserve"> =========</v>
          </cell>
          <cell r="D417" t="str">
            <v xml:space="preserve"> =========</v>
          </cell>
          <cell r="E417" t="str">
            <v xml:space="preserve"> =========</v>
          </cell>
          <cell r="F417" t="str">
            <v xml:space="preserve"> =========</v>
          </cell>
          <cell r="G417" t="str">
            <v xml:space="preserve"> =========</v>
          </cell>
          <cell r="H417" t="str">
            <v xml:space="preserve"> =========</v>
          </cell>
          <cell r="I417" t="str">
            <v xml:space="preserve"> =========</v>
          </cell>
          <cell r="J417" t="str">
            <v xml:space="preserve"> =========</v>
          </cell>
          <cell r="K417" t="str">
            <v xml:space="preserve"> =========</v>
          </cell>
          <cell r="L417" t="str">
            <v xml:space="preserve"> =========</v>
          </cell>
          <cell r="M417" t="str">
            <v xml:space="preserve"> =========</v>
          </cell>
          <cell r="N417" t="str">
            <v xml:space="preserve"> =========</v>
          </cell>
          <cell r="O417" t="str">
            <v xml:space="preserve"> =========</v>
          </cell>
        </row>
        <row r="418">
          <cell r="A418" t="str">
            <v xml:space="preserve"> TOTAL COAL CONSUMED</v>
          </cell>
          <cell r="C418">
            <v>1085</v>
          </cell>
          <cell r="D418">
            <v>1019</v>
          </cell>
          <cell r="E418">
            <v>992</v>
          </cell>
          <cell r="F418">
            <v>628</v>
          </cell>
          <cell r="G418">
            <v>701</v>
          </cell>
          <cell r="H418">
            <v>1098</v>
          </cell>
          <cell r="I418">
            <v>1188</v>
          </cell>
          <cell r="J418">
            <v>1173</v>
          </cell>
          <cell r="K418">
            <v>916</v>
          </cell>
          <cell r="L418">
            <v>839</v>
          </cell>
          <cell r="M418">
            <v>823</v>
          </cell>
          <cell r="N418">
            <v>1032</v>
          </cell>
          <cell r="O418">
            <v>11494</v>
          </cell>
        </row>
        <row r="420">
          <cell r="A420" t="str">
            <v xml:space="preserve"> HEAVY OIL &amp; GAS</v>
          </cell>
        </row>
        <row r="422">
          <cell r="A422" t="str">
            <v xml:space="preserve">  Martins Ck #3(1000 BBL #6 Oil)</v>
          </cell>
          <cell r="B422">
            <v>1.8720000000000001</v>
          </cell>
          <cell r="C422">
            <v>89.668791226145672</v>
          </cell>
          <cell r="D422">
            <v>89.668787299038627</v>
          </cell>
          <cell r="E422">
            <v>0</v>
          </cell>
          <cell r="F422">
            <v>0</v>
          </cell>
          <cell r="G422">
            <v>26.545926721660887</v>
          </cell>
          <cell r="H422">
            <v>0</v>
          </cell>
          <cell r="I422">
            <v>110.86573381416012</v>
          </cell>
          <cell r="J422">
            <v>110.87901733337665</v>
          </cell>
          <cell r="K422">
            <v>0</v>
          </cell>
          <cell r="L422">
            <v>0</v>
          </cell>
          <cell r="M422">
            <v>32.572789659431855</v>
          </cell>
          <cell r="N422">
            <v>75.441590303137488</v>
          </cell>
          <cell r="O422">
            <v>537</v>
          </cell>
        </row>
        <row r="423">
          <cell r="A423" t="str">
            <v>(1,000 MCF) Natural Gas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283</v>
          </cell>
          <cell r="H423">
            <v>452</v>
          </cell>
          <cell r="I423">
            <v>1533</v>
          </cell>
          <cell r="J423">
            <v>1597</v>
          </cell>
          <cell r="K423">
            <v>73</v>
          </cell>
          <cell r="L423">
            <v>271</v>
          </cell>
          <cell r="M423">
            <v>0</v>
          </cell>
          <cell r="N423">
            <v>0</v>
          </cell>
          <cell r="O423">
            <v>4209</v>
          </cell>
        </row>
        <row r="425">
          <cell r="A425" t="str">
            <v xml:space="preserve">  Martins Ck #4(1000 BBL #6 Oil)</v>
          </cell>
          <cell r="B425">
            <v>1.694</v>
          </cell>
          <cell r="C425">
            <v>81.142609064099204</v>
          </cell>
          <cell r="D425">
            <v>81.142608535332158</v>
          </cell>
          <cell r="E425">
            <v>1.0000000000000001E-5</v>
          </cell>
          <cell r="F425">
            <v>1.0000000000000001E-5</v>
          </cell>
          <cell r="G425">
            <v>23.886848983375671</v>
          </cell>
          <cell r="H425">
            <v>1.0000000000000001E-5</v>
          </cell>
          <cell r="I425">
            <v>100.2926167196706</v>
          </cell>
          <cell r="J425">
            <v>100.2774960427837</v>
          </cell>
          <cell r="K425">
            <v>1.0000000000000001E-5</v>
          </cell>
          <cell r="L425">
            <v>1.0000000000000001E-5</v>
          </cell>
          <cell r="M425">
            <v>1.0000000000000001E-5</v>
          </cell>
          <cell r="N425">
            <v>68.268208583647336</v>
          </cell>
          <cell r="O425">
            <v>454</v>
          </cell>
        </row>
        <row r="426">
          <cell r="A426" t="str">
            <v>(1,000 MCF) Natural Gas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217</v>
          </cell>
          <cell r="H426">
            <v>348</v>
          </cell>
          <cell r="I426">
            <v>1467</v>
          </cell>
          <cell r="J426">
            <v>1403</v>
          </cell>
          <cell r="K426">
            <v>427</v>
          </cell>
          <cell r="L426">
            <v>29</v>
          </cell>
          <cell r="M426">
            <v>0</v>
          </cell>
          <cell r="N426">
            <v>0</v>
          </cell>
          <cell r="O426">
            <v>3891</v>
          </cell>
        </row>
        <row r="428">
          <cell r="A428" t="str">
            <v xml:space="preserve"> TOTAL HEAVY OIL CONSUMED</v>
          </cell>
          <cell r="C428">
            <v>171</v>
          </cell>
          <cell r="D428">
            <v>171</v>
          </cell>
          <cell r="E428">
            <v>0</v>
          </cell>
          <cell r="F428">
            <v>0</v>
          </cell>
          <cell r="G428">
            <v>51</v>
          </cell>
          <cell r="H428">
            <v>0</v>
          </cell>
          <cell r="I428">
            <v>211</v>
          </cell>
          <cell r="J428">
            <v>211</v>
          </cell>
          <cell r="K428">
            <v>0</v>
          </cell>
          <cell r="L428">
            <v>0</v>
          </cell>
          <cell r="M428">
            <v>33</v>
          </cell>
          <cell r="N428">
            <v>143</v>
          </cell>
          <cell r="O428">
            <v>991</v>
          </cell>
        </row>
        <row r="429">
          <cell r="A429" t="str">
            <v xml:space="preserve"> TOTAL GAS CONSUMED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500</v>
          </cell>
          <cell r="H429">
            <v>800</v>
          </cell>
          <cell r="I429">
            <v>3000</v>
          </cell>
          <cell r="J429">
            <v>3000</v>
          </cell>
          <cell r="K429">
            <v>500</v>
          </cell>
          <cell r="L429">
            <v>300</v>
          </cell>
          <cell r="M429">
            <v>0</v>
          </cell>
          <cell r="N429">
            <v>0</v>
          </cell>
          <cell r="O429">
            <v>8100</v>
          </cell>
        </row>
        <row r="431">
          <cell r="F431" t="str">
            <v xml:space="preserve">                                SYSTEM COST OF POWER</v>
          </cell>
          <cell r="L431" t="str">
            <v>CASE:2001 FORECAST</v>
          </cell>
          <cell r="P431" t="str">
            <v>9</v>
          </cell>
        </row>
        <row r="432">
          <cell r="F432" t="str">
            <v xml:space="preserve">                     </v>
          </cell>
          <cell r="L432">
            <v>36851</v>
          </cell>
        </row>
        <row r="433">
          <cell r="F433" t="str">
            <v xml:space="preserve">                               (Thousands of Dollars)</v>
          </cell>
        </row>
        <row r="435">
          <cell r="A435" t="str">
            <v>STEAM STATIONS</v>
          </cell>
          <cell r="C435" t="str">
            <v>JANUARY</v>
          </cell>
          <cell r="D435" t="str">
            <v>FEBRUARY</v>
          </cell>
          <cell r="E435" t="str">
            <v>MARCH</v>
          </cell>
          <cell r="F435" t="str">
            <v>APRIL</v>
          </cell>
          <cell r="G435" t="str">
            <v>MAY</v>
          </cell>
          <cell r="H435" t="str">
            <v>JUNE</v>
          </cell>
          <cell r="I435" t="str">
            <v>JULY</v>
          </cell>
          <cell r="J435" t="str">
            <v>AUGUST</v>
          </cell>
          <cell r="K435" t="str">
            <v>SEPTEMBER</v>
          </cell>
          <cell r="L435" t="str">
            <v>OCTOBER</v>
          </cell>
          <cell r="M435" t="str">
            <v>NOVEMBER</v>
          </cell>
          <cell r="N435" t="str">
            <v>DECEMBER</v>
          </cell>
          <cell r="O435" t="str">
            <v>TOTAL</v>
          </cell>
        </row>
        <row r="436">
          <cell r="A436" t="str">
            <v xml:space="preserve">  COAL-FIRED</v>
          </cell>
        </row>
        <row r="437">
          <cell r="A437" t="str">
            <v xml:space="preserve">    Brunner Island</v>
          </cell>
          <cell r="C437">
            <v>12079.41510034</v>
          </cell>
          <cell r="D437">
            <v>11437.294014219999</v>
          </cell>
          <cell r="E437">
            <v>12495.275275879998</v>
          </cell>
          <cell r="F437">
            <v>8025.8453779199999</v>
          </cell>
          <cell r="G437">
            <v>8311.7969734300004</v>
          </cell>
          <cell r="H437">
            <v>11271.211728480001</v>
          </cell>
          <cell r="I437">
            <v>12231.448278129998</v>
          </cell>
          <cell r="J437">
            <v>12268.507700580001</v>
          </cell>
          <cell r="K437">
            <v>5914.9216261800011</v>
          </cell>
          <cell r="L437">
            <v>5576.5684876800005</v>
          </cell>
          <cell r="M437">
            <v>7425.0763471199998</v>
          </cell>
          <cell r="N437">
            <v>11323.720582800004</v>
          </cell>
          <cell r="O437">
            <v>118361</v>
          </cell>
        </row>
        <row r="438">
          <cell r="A438" t="str">
            <v xml:space="preserve">    Martins Creek 1-2</v>
          </cell>
          <cell r="C438">
            <v>1949.5279420000002</v>
          </cell>
          <cell r="D438">
            <v>1834.9361860000001</v>
          </cell>
          <cell r="E438">
            <v>1492.8509339999998</v>
          </cell>
          <cell r="F438">
            <v>1561.0370239999997</v>
          </cell>
          <cell r="G438">
            <v>993.66353199999958</v>
          </cell>
          <cell r="H438">
            <v>1396.7127679999999</v>
          </cell>
          <cell r="I438">
            <v>1459.448603</v>
          </cell>
          <cell r="J438">
            <v>1557.4841280000001</v>
          </cell>
          <cell r="K438">
            <v>477.859914</v>
          </cell>
          <cell r="L438">
            <v>2073.0866159999996</v>
          </cell>
          <cell r="M438">
            <v>1224.22036</v>
          </cell>
          <cell r="N438">
            <v>1512.2404800000002</v>
          </cell>
          <cell r="O438">
            <v>17533</v>
          </cell>
        </row>
        <row r="439">
          <cell r="A439" t="str">
            <v xml:space="preserve">    Sunbury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 t="str">
            <v xml:space="preserve">    Holtwood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 t="str">
            <v xml:space="preserve">    Keystone</v>
          </cell>
          <cell r="C441">
            <v>1353.9275299999999</v>
          </cell>
          <cell r="D441">
            <v>1258.3491550000001</v>
          </cell>
          <cell r="E441">
            <v>1302.5471110000001</v>
          </cell>
          <cell r="F441">
            <v>1274.7920319999998</v>
          </cell>
          <cell r="G441">
            <v>1329.239965</v>
          </cell>
          <cell r="H441">
            <v>1127.7711800000002</v>
          </cell>
          <cell r="I441">
            <v>1249.2143149999999</v>
          </cell>
          <cell r="J441">
            <v>1481.7509249999998</v>
          </cell>
          <cell r="K441">
            <v>1364.2018350000001</v>
          </cell>
          <cell r="L441">
            <v>1434.8946000000001</v>
          </cell>
          <cell r="M441">
            <v>1323.9031</v>
          </cell>
          <cell r="N441">
            <v>1318.1167599999999</v>
          </cell>
          <cell r="O441">
            <v>15818.6</v>
          </cell>
        </row>
        <row r="442">
          <cell r="A442" t="str">
            <v xml:space="preserve">    Conemaugh</v>
          </cell>
          <cell r="C442">
            <v>1862.5528594</v>
          </cell>
          <cell r="D442">
            <v>1908.4330938000001</v>
          </cell>
          <cell r="E442">
            <v>1886.7035651999997</v>
          </cell>
          <cell r="F442">
            <v>1618.1100426000003</v>
          </cell>
          <cell r="G442">
            <v>1699.5798898</v>
          </cell>
          <cell r="H442">
            <v>1828.0707926</v>
          </cell>
          <cell r="I442">
            <v>1740.8636882000003</v>
          </cell>
          <cell r="J442">
            <v>1741.0067454000002</v>
          </cell>
          <cell r="K442">
            <v>1737.1132116000003</v>
          </cell>
          <cell r="L442">
            <v>1366.0269948</v>
          </cell>
          <cell r="M442">
            <v>1178.5244926</v>
          </cell>
          <cell r="N442">
            <v>1346.304271</v>
          </cell>
          <cell r="O442">
            <v>19913.3</v>
          </cell>
        </row>
        <row r="443">
          <cell r="A443" t="str">
            <v xml:space="preserve">    Montour</v>
          </cell>
          <cell r="C443">
            <v>10722.253586400002</v>
          </cell>
          <cell r="D443">
            <v>9942.016759600001</v>
          </cell>
          <cell r="E443">
            <v>8415.982543600001</v>
          </cell>
          <cell r="F443">
            <v>5069.4665608000005</v>
          </cell>
          <cell r="G443">
            <v>7358.6389632</v>
          </cell>
          <cell r="H443">
            <v>11183.375459199999</v>
          </cell>
          <cell r="I443">
            <v>11955.9288548</v>
          </cell>
          <cell r="J443">
            <v>11604.0393616</v>
          </cell>
          <cell r="K443">
            <v>9837.6279428000016</v>
          </cell>
          <cell r="L443">
            <v>8861.8505296000003</v>
          </cell>
          <cell r="M443">
            <v>8659.5102239999997</v>
          </cell>
          <cell r="N443">
            <v>10245.1234728</v>
          </cell>
          <cell r="O443">
            <v>113855.80000000002</v>
          </cell>
        </row>
        <row r="444">
          <cell r="A444" t="str">
            <v xml:space="preserve">    Retired Miners' Health Care Costs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 t="str">
            <v xml:space="preserve">    Conemaugh Scrubber Costs (PP&amp;L 11.39% )</v>
          </cell>
          <cell r="C445">
            <v>14</v>
          </cell>
          <cell r="D445">
            <v>16.5</v>
          </cell>
          <cell r="E445">
            <v>19.3</v>
          </cell>
          <cell r="F445">
            <v>20.6</v>
          </cell>
          <cell r="G445">
            <v>21.9</v>
          </cell>
          <cell r="H445">
            <v>26.8</v>
          </cell>
          <cell r="I445">
            <v>23.8</v>
          </cell>
          <cell r="J445">
            <v>40.700000000000003</v>
          </cell>
          <cell r="K445">
            <v>57.4</v>
          </cell>
          <cell r="L445">
            <v>64.099999999999994</v>
          </cell>
          <cell r="M445">
            <v>50.4</v>
          </cell>
          <cell r="N445">
            <v>30.6</v>
          </cell>
          <cell r="O445">
            <v>386.1</v>
          </cell>
        </row>
        <row r="446">
          <cell r="O446">
            <v>0</v>
          </cell>
        </row>
        <row r="447">
          <cell r="A447" t="str">
            <v xml:space="preserve">    TOTAL COAL-FIRED EXPENSE</v>
          </cell>
          <cell r="C447">
            <v>27981.699999999997</v>
          </cell>
          <cell r="D447">
            <v>26397.399999999998</v>
          </cell>
          <cell r="E447">
            <v>25612.699999999997</v>
          </cell>
          <cell r="F447">
            <v>17569.799999999996</v>
          </cell>
          <cell r="G447">
            <v>19714.800000000003</v>
          </cell>
          <cell r="H447">
            <v>26834</v>
          </cell>
          <cell r="I447">
            <v>28660.600000000002</v>
          </cell>
          <cell r="J447">
            <v>28693.5</v>
          </cell>
          <cell r="K447">
            <v>19389.099999999999</v>
          </cell>
          <cell r="L447">
            <v>19376.599999999999</v>
          </cell>
          <cell r="M447">
            <v>19861.600000000002</v>
          </cell>
          <cell r="N447">
            <v>25776</v>
          </cell>
          <cell r="O447">
            <v>285867.80000000005</v>
          </cell>
        </row>
        <row r="448">
          <cell r="A448" t="str">
            <v xml:space="preserve">  OIL-FIRED</v>
          </cell>
        </row>
        <row r="449">
          <cell r="A449" t="str">
            <v xml:space="preserve">    Martins Creek 3-4</v>
          </cell>
          <cell r="C449">
            <v>5290.1734760000008</v>
          </cell>
          <cell r="D449">
            <v>4878.9363159999994</v>
          </cell>
          <cell r="E449">
            <v>1751.3204700000001</v>
          </cell>
          <cell r="F449">
            <v>1148.8674879999999</v>
          </cell>
          <cell r="G449">
            <v>3247.643024</v>
          </cell>
          <cell r="H449">
            <v>10861.507488000001</v>
          </cell>
          <cell r="I449">
            <v>16044.875923999998</v>
          </cell>
          <cell r="J449">
            <v>15863.096427999999</v>
          </cell>
          <cell r="K449">
            <v>5942.0212080000001</v>
          </cell>
          <cell r="L449">
            <v>1324.405424</v>
          </cell>
          <cell r="M449">
            <v>1562.583488</v>
          </cell>
          <cell r="N449">
            <v>3576.7427199999997</v>
          </cell>
          <cell r="O449">
            <v>71492.099999999991</v>
          </cell>
        </row>
        <row r="450">
          <cell r="A450" t="str">
            <v xml:space="preserve">    Sun Oil Adjustment</v>
          </cell>
          <cell r="B450" t="str">
            <v>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2">
          <cell r="A452" t="str">
            <v xml:space="preserve">    TOTAL OIL-FIRED</v>
          </cell>
          <cell r="C452">
            <v>5290.2</v>
          </cell>
          <cell r="D452">
            <v>4878.8999999999996</v>
          </cell>
          <cell r="E452">
            <v>1751.3</v>
          </cell>
          <cell r="F452">
            <v>1148.9000000000001</v>
          </cell>
          <cell r="G452">
            <v>3247.6</v>
          </cell>
          <cell r="H452">
            <v>10861.5</v>
          </cell>
          <cell r="I452">
            <v>16044.9</v>
          </cell>
          <cell r="J452">
            <v>15863.1</v>
          </cell>
          <cell r="K452">
            <v>5942</v>
          </cell>
          <cell r="L452">
            <v>1324.4</v>
          </cell>
          <cell r="M452">
            <v>1562.6</v>
          </cell>
          <cell r="N452">
            <v>3576.7</v>
          </cell>
          <cell r="O452">
            <v>71492.099999999991</v>
          </cell>
        </row>
        <row r="455">
          <cell r="A455" t="str">
            <v xml:space="preserve">  TOTAL FOSSIL STEAM EXPENSE</v>
          </cell>
          <cell r="C455">
            <v>33271.9</v>
          </cell>
          <cell r="D455">
            <v>31276.300000000003</v>
          </cell>
          <cell r="E455">
            <v>27364</v>
          </cell>
          <cell r="F455">
            <v>18718.7</v>
          </cell>
          <cell r="G455">
            <v>22962.399999999998</v>
          </cell>
          <cell r="H455">
            <v>37695.5</v>
          </cell>
          <cell r="I455">
            <v>44705.5</v>
          </cell>
          <cell r="J455">
            <v>44556.6</v>
          </cell>
          <cell r="K455">
            <v>25331.1</v>
          </cell>
          <cell r="L455">
            <v>20701</v>
          </cell>
          <cell r="M455">
            <v>21424.199999999997</v>
          </cell>
          <cell r="N455">
            <v>29352.7</v>
          </cell>
          <cell r="O455">
            <v>357359.9</v>
          </cell>
        </row>
        <row r="457">
          <cell r="A457" t="str">
            <v xml:space="preserve">  NUCLEAR (From Susquehanna Fuel Budget)</v>
          </cell>
        </row>
        <row r="458">
          <cell r="A458" t="str">
            <v xml:space="preserve">    Susq. #1 (PL 90% Share)</v>
          </cell>
          <cell r="B458" t="str">
            <v>.</v>
          </cell>
          <cell r="C458">
            <v>2581.3459800000001</v>
          </cell>
          <cell r="D458">
            <v>2331.55512</v>
          </cell>
          <cell r="E458">
            <v>2581.3459800000001</v>
          </cell>
          <cell r="F458">
            <v>2498.0715</v>
          </cell>
          <cell r="G458">
            <v>1618.9002</v>
          </cell>
          <cell r="H458">
            <v>2498.0715</v>
          </cell>
          <cell r="I458">
            <v>2581.3459800000001</v>
          </cell>
          <cell r="J458">
            <v>2581.3459800000001</v>
          </cell>
          <cell r="K458">
            <v>2498.0715</v>
          </cell>
          <cell r="L458">
            <v>2581.3459800000001</v>
          </cell>
          <cell r="M458">
            <v>2498.0715</v>
          </cell>
          <cell r="N458">
            <v>2581.3459800000001</v>
          </cell>
          <cell r="O458">
            <v>29430.81719999999</v>
          </cell>
        </row>
        <row r="459">
          <cell r="A459" t="str">
            <v xml:space="preserve">    Susq. #2 (PL 90% Share)</v>
          </cell>
          <cell r="B459" t="str">
            <v>.</v>
          </cell>
          <cell r="C459">
            <v>2702.7529199999999</v>
          </cell>
          <cell r="D459">
            <v>2407.22118</v>
          </cell>
          <cell r="E459">
            <v>665.97551999999996</v>
          </cell>
          <cell r="F459">
            <v>148.65831</v>
          </cell>
          <cell r="G459">
            <v>2552.1668999999997</v>
          </cell>
          <cell r="H459">
            <v>2508.7099499999999</v>
          </cell>
          <cell r="I459">
            <v>2592.3282300000001</v>
          </cell>
          <cell r="J459">
            <v>2592.3282300000001</v>
          </cell>
          <cell r="K459">
            <v>2508.7099499999999</v>
          </cell>
          <cell r="L459">
            <v>2592.3282300000001</v>
          </cell>
          <cell r="M459">
            <v>2508.7099499999999</v>
          </cell>
          <cell r="N459">
            <v>2592.3282300000001</v>
          </cell>
          <cell r="O459">
            <v>26372.217599999996</v>
          </cell>
        </row>
        <row r="460">
          <cell r="A460" t="str">
            <v xml:space="preserve">    Susq. #1 (Spent Fuel)</v>
          </cell>
          <cell r="B460" t="str">
            <v>.</v>
          </cell>
          <cell r="C460">
            <v>677.42504999999994</v>
          </cell>
          <cell r="D460">
            <v>611.87220000000002</v>
          </cell>
          <cell r="E460">
            <v>677.42504999999994</v>
          </cell>
          <cell r="F460">
            <v>655.57124999999996</v>
          </cell>
          <cell r="G460">
            <v>424.84949999999998</v>
          </cell>
          <cell r="H460">
            <v>655.57124999999996</v>
          </cell>
          <cell r="I460">
            <v>677.42504999999994</v>
          </cell>
          <cell r="J460">
            <v>677.42504999999994</v>
          </cell>
          <cell r="K460">
            <v>655.57124999999996</v>
          </cell>
          <cell r="L460">
            <v>677.42504999999994</v>
          </cell>
          <cell r="M460">
            <v>655.57124999999996</v>
          </cell>
          <cell r="N460">
            <v>677.42504999999994</v>
          </cell>
          <cell r="O460">
            <v>7723.5569999999989</v>
          </cell>
        </row>
        <row r="461">
          <cell r="A461" t="str">
            <v xml:space="preserve">    Susq. #2 (Spent Fuel)</v>
          </cell>
          <cell r="B461" t="str">
            <v>.</v>
          </cell>
          <cell r="C461">
            <v>679.26329999999996</v>
          </cell>
          <cell r="D461">
            <v>604.98945000000003</v>
          </cell>
          <cell r="E461">
            <v>167.37479999999999</v>
          </cell>
          <cell r="F461">
            <v>39.338549999999998</v>
          </cell>
          <cell r="G461">
            <v>675.36449999999991</v>
          </cell>
          <cell r="H461">
            <v>663.86475000000007</v>
          </cell>
          <cell r="I461">
            <v>685.99215000000004</v>
          </cell>
          <cell r="J461">
            <v>685.99215000000004</v>
          </cell>
          <cell r="K461">
            <v>663.86475000000007</v>
          </cell>
          <cell r="L461">
            <v>685.99215000000004</v>
          </cell>
          <cell r="M461">
            <v>663.86475000000007</v>
          </cell>
          <cell r="N461">
            <v>685.99215000000004</v>
          </cell>
          <cell r="O461">
            <v>6901.8934499999996</v>
          </cell>
        </row>
        <row r="462">
          <cell r="A462" t="str">
            <v xml:space="preserve">    In-Core &amp; Spent Fuel</v>
          </cell>
          <cell r="B462" t="str">
            <v>.</v>
          </cell>
          <cell r="C462">
            <v>209.6379</v>
          </cell>
          <cell r="D462">
            <v>209.6379</v>
          </cell>
          <cell r="E462">
            <v>209.6379</v>
          </cell>
          <cell r="F462">
            <v>209.6379</v>
          </cell>
          <cell r="G462">
            <v>209.6379</v>
          </cell>
          <cell r="H462">
            <v>210.36059999999998</v>
          </cell>
          <cell r="I462">
            <v>210.36059999999998</v>
          </cell>
          <cell r="J462">
            <v>210.36059999999998</v>
          </cell>
          <cell r="K462">
            <v>210.36059999999998</v>
          </cell>
          <cell r="L462">
            <v>210.36059999999998</v>
          </cell>
          <cell r="M462">
            <v>210.36059999999998</v>
          </cell>
          <cell r="N462">
            <v>210.36059999999998</v>
          </cell>
          <cell r="O462">
            <v>2520.7136999999998</v>
          </cell>
        </row>
        <row r="464">
          <cell r="A464" t="str">
            <v xml:space="preserve">    TOTAL NUCLEAR</v>
          </cell>
          <cell r="C464">
            <v>6850.4262499999995</v>
          </cell>
          <cell r="D464">
            <v>6165.2995499999988</v>
          </cell>
          <cell r="E464">
            <v>4301.7377500000002</v>
          </cell>
          <cell r="F464">
            <v>3551.3476999999998</v>
          </cell>
          <cell r="G464">
            <v>5480.9519</v>
          </cell>
          <cell r="H464">
            <v>6536.5965999999989</v>
          </cell>
          <cell r="I464">
            <v>6747.3778000000002</v>
          </cell>
          <cell r="J464">
            <v>6747.3778000000002</v>
          </cell>
          <cell r="K464">
            <v>6536.5965999999989</v>
          </cell>
          <cell r="L464">
            <v>6747.3778000000002</v>
          </cell>
          <cell r="M464">
            <v>6536.5965999999989</v>
          </cell>
          <cell r="N464">
            <v>6747.3778000000002</v>
          </cell>
          <cell r="O464">
            <v>72949.100000000006</v>
          </cell>
        </row>
        <row r="466">
          <cell r="A466" t="str">
            <v xml:space="preserve">                          </v>
          </cell>
        </row>
        <row r="467">
          <cell r="A467" t="str">
            <v>COMBUSTION TURBINES</v>
          </cell>
          <cell r="C467">
            <v>32.408090112905647</v>
          </cell>
          <cell r="D467">
            <v>80.800752814127492</v>
          </cell>
          <cell r="E467">
            <v>8.884521214509526</v>
          </cell>
          <cell r="F467">
            <v>18.5245696186246</v>
          </cell>
          <cell r="G467">
            <v>14.880131639459901</v>
          </cell>
          <cell r="H467">
            <v>12.123311220774891</v>
          </cell>
          <cell r="I467">
            <v>207.84061321378505</v>
          </cell>
          <cell r="J467">
            <v>125.22936241825028</v>
          </cell>
          <cell r="K467">
            <v>103.95030661851472</v>
          </cell>
          <cell r="L467">
            <v>9.8677248166989173</v>
          </cell>
          <cell r="M467">
            <v>9.9969991839961505</v>
          </cell>
          <cell r="N467">
            <v>15.786992136287736</v>
          </cell>
          <cell r="O467">
            <v>640.29999999999984</v>
          </cell>
        </row>
        <row r="469">
          <cell r="A469" t="str">
            <v>DIESELS</v>
          </cell>
          <cell r="C469">
            <v>5.8937018870943607</v>
          </cell>
          <cell r="D469">
            <v>5.8850941858724966</v>
          </cell>
          <cell r="E469">
            <v>5.6677117854904724</v>
          </cell>
          <cell r="F469">
            <v>5.3547583813754018</v>
          </cell>
          <cell r="G469">
            <v>10.388016360540099</v>
          </cell>
          <cell r="H469">
            <v>9.8585167792251092</v>
          </cell>
          <cell r="I469">
            <v>5.0659437862149304</v>
          </cell>
          <cell r="J469">
            <v>5.1029585817497285</v>
          </cell>
          <cell r="K469">
            <v>5.1765293814852846</v>
          </cell>
          <cell r="L469">
            <v>5.3692031833010816</v>
          </cell>
          <cell r="M469">
            <v>5.6084368160038487</v>
          </cell>
          <cell r="N469">
            <v>5.6710878637122661</v>
          </cell>
          <cell r="O469">
            <v>75.3</v>
          </cell>
        </row>
        <row r="471">
          <cell r="A471" t="str">
            <v xml:space="preserve">    TOTAL GENERATION</v>
          </cell>
          <cell r="C471">
            <v>40160.600000000006</v>
          </cell>
          <cell r="D471">
            <v>37528.300000000003</v>
          </cell>
          <cell r="E471">
            <v>31680.300000000003</v>
          </cell>
          <cell r="F471">
            <v>22293.9</v>
          </cell>
          <cell r="G471">
            <v>28468.700000000004</v>
          </cell>
          <cell r="H471">
            <v>44254.1</v>
          </cell>
          <cell r="I471">
            <v>51665.8</v>
          </cell>
          <cell r="J471">
            <v>51434.299999999996</v>
          </cell>
          <cell r="K471">
            <v>31976.899999999998</v>
          </cell>
          <cell r="L471">
            <v>27463.700000000004</v>
          </cell>
          <cell r="M471">
            <v>27976.400000000001</v>
          </cell>
          <cell r="N471">
            <v>36121.599999999999</v>
          </cell>
          <cell r="O471">
            <v>431024.60000000003</v>
          </cell>
        </row>
        <row r="472">
          <cell r="A472" t="str">
            <v>POWER PURCHASES</v>
          </cell>
        </row>
        <row r="473">
          <cell r="A473" t="str">
            <v xml:space="preserve">  Short-term - Other Utilities</v>
          </cell>
          <cell r="C473">
            <v>81610.716630251016</v>
          </cell>
          <cell r="D473">
            <v>65610.57108425512</v>
          </cell>
          <cell r="E473">
            <v>74565.070185863238</v>
          </cell>
          <cell r="F473">
            <v>67855.519773507651</v>
          </cell>
          <cell r="G473">
            <v>89958.147098652218</v>
          </cell>
          <cell r="H473">
            <v>159406.62244032157</v>
          </cell>
          <cell r="I473">
            <v>308951.61221789679</v>
          </cell>
          <cell r="J473">
            <v>298868.85052939726</v>
          </cell>
          <cell r="K473">
            <v>108524.69422466808</v>
          </cell>
          <cell r="L473">
            <v>66016.368245767633</v>
          </cell>
          <cell r="M473">
            <v>51022.672363820668</v>
          </cell>
          <cell r="N473">
            <v>75222.759354149603</v>
          </cell>
          <cell r="O473">
            <v>1447613.7</v>
          </cell>
        </row>
        <row r="474">
          <cell r="A474" t="str">
            <v xml:space="preserve">  Non-utility Generation</v>
          </cell>
          <cell r="C474">
            <v>13418.160000000002</v>
          </cell>
          <cell r="D474">
            <v>14950.36</v>
          </cell>
          <cell r="E474">
            <v>13763.72</v>
          </cell>
          <cell r="F474">
            <v>13320.36</v>
          </cell>
          <cell r="G474">
            <v>13137.800000000001</v>
          </cell>
          <cell r="H474">
            <v>15230.720000000001</v>
          </cell>
          <cell r="I474">
            <v>13763.72</v>
          </cell>
          <cell r="J474">
            <v>13053.039999999999</v>
          </cell>
          <cell r="K474">
            <v>12146.760000000002</v>
          </cell>
          <cell r="L474">
            <v>13150.84</v>
          </cell>
          <cell r="M474">
            <v>13900.64</v>
          </cell>
          <cell r="N474">
            <v>15595.84</v>
          </cell>
          <cell r="O474">
            <v>165431.9</v>
          </cell>
        </row>
        <row r="475">
          <cell r="A475" t="str">
            <v xml:space="preserve">  Safe Harbor</v>
          </cell>
          <cell r="B475">
            <v>9800</v>
          </cell>
          <cell r="C475">
            <v>866.1</v>
          </cell>
          <cell r="D475">
            <v>901.9</v>
          </cell>
          <cell r="E475">
            <v>1586</v>
          </cell>
          <cell r="F475">
            <v>1569.4</v>
          </cell>
          <cell r="G475">
            <v>1152.9000000000001</v>
          </cell>
          <cell r="H475">
            <v>648.20000000000005</v>
          </cell>
          <cell r="I475">
            <v>430.3</v>
          </cell>
          <cell r="J475">
            <v>308.89999999999998</v>
          </cell>
          <cell r="K475">
            <v>284.10000000000002</v>
          </cell>
          <cell r="L475">
            <v>435.8</v>
          </cell>
          <cell r="M475">
            <v>700.6</v>
          </cell>
          <cell r="N475">
            <v>915.7</v>
          </cell>
          <cell r="O475">
            <v>9799.9</v>
          </cell>
        </row>
        <row r="476">
          <cell r="A476" t="str">
            <v xml:space="preserve">  PJM Interchange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 t="str">
            <v xml:space="preserve">  PASNY </v>
          </cell>
          <cell r="C477">
            <v>47.9</v>
          </cell>
          <cell r="D477">
            <v>47.9</v>
          </cell>
          <cell r="E477">
            <v>47.9</v>
          </cell>
          <cell r="F477">
            <v>47.9</v>
          </cell>
          <cell r="G477">
            <v>47.9</v>
          </cell>
          <cell r="H477">
            <v>47.9</v>
          </cell>
          <cell r="I477">
            <v>47.9</v>
          </cell>
          <cell r="J477">
            <v>47.9</v>
          </cell>
          <cell r="K477">
            <v>47.9</v>
          </cell>
          <cell r="L477">
            <v>47.9</v>
          </cell>
          <cell r="M477">
            <v>47.9</v>
          </cell>
          <cell r="N477">
            <v>47.9</v>
          </cell>
          <cell r="O477">
            <v>574.79999999999984</v>
          </cell>
        </row>
        <row r="478">
          <cell r="A478" t="str">
            <v xml:space="preserve">  Borderline</v>
          </cell>
          <cell r="C478">
            <v>10.5</v>
          </cell>
          <cell r="D478">
            <v>10.5</v>
          </cell>
          <cell r="E478">
            <v>10.5</v>
          </cell>
          <cell r="F478">
            <v>10.5</v>
          </cell>
          <cell r="G478">
            <v>10.5</v>
          </cell>
          <cell r="H478">
            <v>10.5</v>
          </cell>
          <cell r="I478">
            <v>10.5</v>
          </cell>
          <cell r="J478">
            <v>10.5</v>
          </cell>
          <cell r="K478">
            <v>10.5</v>
          </cell>
          <cell r="L478">
            <v>10.5</v>
          </cell>
          <cell r="M478">
            <v>10.5</v>
          </cell>
          <cell r="N478">
            <v>10.5</v>
          </cell>
          <cell r="O478">
            <v>126</v>
          </cell>
        </row>
        <row r="480">
          <cell r="A480" t="str">
            <v xml:space="preserve">    TOTAL POWER PURCHASES</v>
          </cell>
          <cell r="C480">
            <v>95953.4</v>
          </cell>
          <cell r="D480">
            <v>81521.299999999988</v>
          </cell>
          <cell r="E480">
            <v>89973.2</v>
          </cell>
          <cell r="F480">
            <v>82803.699999999983</v>
          </cell>
          <cell r="G480">
            <v>104307.2</v>
          </cell>
          <cell r="H480">
            <v>175343.90000000002</v>
          </cell>
          <cell r="I480">
            <v>323204</v>
          </cell>
          <cell r="J480">
            <v>312289.20000000007</v>
          </cell>
          <cell r="K480">
            <v>121014</v>
          </cell>
          <cell r="L480">
            <v>79661.399999999994</v>
          </cell>
          <cell r="M480">
            <v>65682.299999999988</v>
          </cell>
          <cell r="N480">
            <v>91792.7</v>
          </cell>
          <cell r="O480">
            <v>1623546.3</v>
          </cell>
        </row>
        <row r="482">
          <cell r="A482" t="str">
            <v>TOTAL ENERGY AVAILABLE</v>
          </cell>
          <cell r="C482">
            <v>136114</v>
          </cell>
          <cell r="D482">
            <v>119049.59999999999</v>
          </cell>
          <cell r="E482">
            <v>121653.5</v>
          </cell>
          <cell r="F482">
            <v>105097.59999999998</v>
          </cell>
          <cell r="G482">
            <v>132775.9</v>
          </cell>
          <cell r="H482">
            <v>219598.00000000003</v>
          </cell>
          <cell r="I482">
            <v>374869.8</v>
          </cell>
          <cell r="J482">
            <v>363723.50000000006</v>
          </cell>
          <cell r="K482">
            <v>152990.9</v>
          </cell>
          <cell r="L482">
            <v>107125.1</v>
          </cell>
          <cell r="M482">
            <v>93658.699999999983</v>
          </cell>
          <cell r="N482">
            <v>127914.29999999999</v>
          </cell>
          <cell r="O482">
            <v>2054570.9</v>
          </cell>
        </row>
        <row r="484">
          <cell r="A484" t="str">
            <v>NON-SYSTEM ENERGY SALES</v>
          </cell>
        </row>
        <row r="485">
          <cell r="A485" t="str">
            <v xml:space="preserve">  Sales to ACE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</row>
        <row r="486">
          <cell r="A486" t="str">
            <v xml:space="preserve">  Sales to JCP&amp;L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 t="str">
            <v xml:space="preserve">  Sales to BG&amp;E</v>
          </cell>
          <cell r="C487">
            <v>-452.1</v>
          </cell>
          <cell r="D487">
            <v>-406.9</v>
          </cell>
          <cell r="E487">
            <v>-283.90000000000003</v>
          </cell>
          <cell r="F487">
            <v>-234.4</v>
          </cell>
          <cell r="G487">
            <v>-361.6</v>
          </cell>
          <cell r="H487">
            <v>-431.5</v>
          </cell>
          <cell r="I487">
            <v>-445.4</v>
          </cell>
          <cell r="J487">
            <v>-445.4</v>
          </cell>
          <cell r="K487">
            <v>-431.5</v>
          </cell>
          <cell r="L487">
            <v>-445.4</v>
          </cell>
          <cell r="M487">
            <v>-431.5</v>
          </cell>
          <cell r="N487">
            <v>-445.4</v>
          </cell>
          <cell r="O487">
            <v>-4815</v>
          </cell>
        </row>
        <row r="488">
          <cell r="A488" t="str">
            <v xml:space="preserve">  Sales to JCP&amp;L</v>
          </cell>
          <cell r="C488">
            <v>-2402.857368</v>
          </cell>
          <cell r="D488">
            <v>-2194.0551359999999</v>
          </cell>
          <cell r="E488">
            <v>-2395.8845999999999</v>
          </cell>
          <cell r="F488">
            <v>-2232.5985359999995</v>
          </cell>
          <cell r="G488">
            <v>-2345.5507679999996</v>
          </cell>
          <cell r="H488">
            <v>-2530.2823200000003</v>
          </cell>
          <cell r="I488">
            <v>-2793.4595999999997</v>
          </cell>
          <cell r="J488">
            <v>-2789.7544800000001</v>
          </cell>
          <cell r="K488">
            <v>-2117.3032800000001</v>
          </cell>
          <cell r="L488">
            <v>-1907.4987450000001</v>
          </cell>
          <cell r="M488">
            <v>-1962.43776</v>
          </cell>
          <cell r="N488">
            <v>-2245.1196960000002</v>
          </cell>
          <cell r="O488">
            <v>-27917</v>
          </cell>
        </row>
        <row r="489">
          <cell r="A489" t="str">
            <v xml:space="preserve">  PJM Interchange </v>
          </cell>
          <cell r="C489">
            <v>-24248.5</v>
          </cell>
          <cell r="D489">
            <v>-22945.8</v>
          </cell>
          <cell r="E489">
            <v>-9608.4</v>
          </cell>
          <cell r="F489">
            <v>-12.9</v>
          </cell>
          <cell r="G489">
            <v>-13697.7</v>
          </cell>
          <cell r="H489">
            <v>-48341</v>
          </cell>
          <cell r="I489">
            <v>-65322.9</v>
          </cell>
          <cell r="J489">
            <v>-65608.899999999994</v>
          </cell>
          <cell r="K489">
            <v>-27815.7</v>
          </cell>
          <cell r="L489">
            <v>-18660.5</v>
          </cell>
          <cell r="M489">
            <v>-14997.7</v>
          </cell>
          <cell r="N489">
            <v>-19557</v>
          </cell>
          <cell r="O489">
            <v>-330817</v>
          </cell>
        </row>
        <row r="490">
          <cell r="A490" t="str">
            <v xml:space="preserve">  Additional Gen Avail. For Sale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 t="str">
            <v xml:space="preserve">  Sales to Other</v>
          </cell>
          <cell r="C491">
            <v>-86296.8</v>
          </cell>
          <cell r="D491">
            <v>-69982.7</v>
          </cell>
          <cell r="E491">
            <v>-78930.100000000006</v>
          </cell>
          <cell r="F491">
            <v>-72035.600000000006</v>
          </cell>
          <cell r="G491">
            <v>-94729.7</v>
          </cell>
          <cell r="H491">
            <v>-165834</v>
          </cell>
          <cell r="I491">
            <v>-318257.59999999998</v>
          </cell>
          <cell r="J491">
            <v>-308077.2</v>
          </cell>
          <cell r="K491">
            <v>-113801.1</v>
          </cell>
          <cell r="L491">
            <v>-70169.8</v>
          </cell>
          <cell r="M491">
            <v>-54835.3</v>
          </cell>
          <cell r="N491">
            <v>-79606.399999999994</v>
          </cell>
          <cell r="O491">
            <v>-1512556.3</v>
          </cell>
        </row>
        <row r="493">
          <cell r="A493" t="str">
            <v xml:space="preserve">    TOTAL NON-SYSTEM ENERGY SALES</v>
          </cell>
          <cell r="C493">
            <v>-113400.25736800001</v>
          </cell>
          <cell r="D493">
            <v>-95529.455136000004</v>
          </cell>
          <cell r="E493">
            <v>-91218.284600000014</v>
          </cell>
          <cell r="F493">
            <v>-74515.498535999999</v>
          </cell>
          <cell r="G493">
            <v>-111134.550768</v>
          </cell>
          <cell r="H493">
            <v>-217136.78232</v>
          </cell>
          <cell r="I493">
            <v>-386819.35959999997</v>
          </cell>
          <cell r="J493">
            <v>-376921.25448</v>
          </cell>
          <cell r="K493">
            <v>-144165.60328000001</v>
          </cell>
          <cell r="L493">
            <v>-91183.198745000002</v>
          </cell>
          <cell r="M493">
            <v>-72226.937760000001</v>
          </cell>
          <cell r="N493">
            <v>-101853.919696</v>
          </cell>
          <cell r="O493">
            <v>-1876105.2999999998</v>
          </cell>
        </row>
        <row r="495">
          <cell r="A495" t="str">
            <v>Cost of Emission Allowances Consumed</v>
          </cell>
          <cell r="C495">
            <v>4755</v>
          </cell>
          <cell r="D495">
            <v>4351</v>
          </cell>
          <cell r="E495">
            <v>4159</v>
          </cell>
          <cell r="F495">
            <v>2959</v>
          </cell>
          <cell r="G495">
            <v>5775</v>
          </cell>
          <cell r="H495">
            <v>8878</v>
          </cell>
          <cell r="I495">
            <v>9860</v>
          </cell>
          <cell r="J495">
            <v>9804</v>
          </cell>
          <cell r="K495">
            <v>6869</v>
          </cell>
          <cell r="L495">
            <v>3502</v>
          </cell>
          <cell r="M495">
            <v>3547</v>
          </cell>
          <cell r="N495">
            <v>4436</v>
          </cell>
          <cell r="O495">
            <v>68895</v>
          </cell>
        </row>
        <row r="497">
          <cell r="A497" t="str">
            <v>SYSTEM COST OF POWER</v>
          </cell>
          <cell r="C497">
            <v>27468.742631999994</v>
          </cell>
          <cell r="D497">
            <v>27871.144863999987</v>
          </cell>
          <cell r="E497">
            <v>34594.215399999986</v>
          </cell>
          <cell r="F497">
            <v>33541.101463999978</v>
          </cell>
          <cell r="G497">
            <v>27416.349231999993</v>
          </cell>
          <cell r="H497">
            <v>11339.217680000031</v>
          </cell>
          <cell r="I497">
            <v>-2089.5595999999787</v>
          </cell>
          <cell r="J497">
            <v>-3393.754479999945</v>
          </cell>
          <cell r="K497">
            <v>15694.296719999984</v>
          </cell>
          <cell r="L497">
            <v>19443.901255000004</v>
          </cell>
          <cell r="M497">
            <v>24978.762239999982</v>
          </cell>
          <cell r="N497">
            <v>30496.380303999991</v>
          </cell>
          <cell r="O497">
            <v>247360.59999999998</v>
          </cell>
        </row>
        <row r="498"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A499" t="str">
            <v>PUC CUST SYSTEM COST OF POWER</v>
          </cell>
          <cell r="C499">
            <v>27468.742631999994</v>
          </cell>
          <cell r="D499">
            <v>27871.144863999987</v>
          </cell>
          <cell r="E499">
            <v>34594.215399999986</v>
          </cell>
          <cell r="F499">
            <v>33541.101463999978</v>
          </cell>
          <cell r="G499">
            <v>27416.349231999993</v>
          </cell>
          <cell r="H499">
            <v>11339.217680000031</v>
          </cell>
          <cell r="I499">
            <v>-2089.5595999999787</v>
          </cell>
          <cell r="J499">
            <v>-3393.754479999945</v>
          </cell>
          <cell r="K499">
            <v>15694.296719999984</v>
          </cell>
          <cell r="L499">
            <v>19443.901255000004</v>
          </cell>
          <cell r="M499">
            <v>24978.762239999982</v>
          </cell>
          <cell r="N499">
            <v>30496.380303999991</v>
          </cell>
          <cell r="O499">
            <v>247360.59999999998</v>
          </cell>
        </row>
        <row r="500">
          <cell r="C500" t="str">
            <v xml:space="preserve"> ========</v>
          </cell>
          <cell r="D500" t="str">
            <v xml:space="preserve"> ========</v>
          </cell>
          <cell r="E500" t="str">
            <v xml:space="preserve"> ========</v>
          </cell>
          <cell r="F500" t="str">
            <v xml:space="preserve"> ========</v>
          </cell>
          <cell r="G500" t="str">
            <v xml:space="preserve"> ========</v>
          </cell>
          <cell r="H500" t="str">
            <v xml:space="preserve"> ========</v>
          </cell>
          <cell r="I500" t="str">
            <v xml:space="preserve"> ========</v>
          </cell>
          <cell r="J500" t="str">
            <v xml:space="preserve"> ========</v>
          </cell>
          <cell r="K500" t="str">
            <v xml:space="preserve"> ========</v>
          </cell>
          <cell r="L500" t="str">
            <v xml:space="preserve"> ========</v>
          </cell>
          <cell r="M500" t="str">
            <v xml:space="preserve"> ========</v>
          </cell>
          <cell r="N500" t="str">
            <v xml:space="preserve"> ========</v>
          </cell>
          <cell r="O500" t="str">
            <v xml:space="preserve"> =========</v>
          </cell>
        </row>
        <row r="501">
          <cell r="A501" t="str">
            <v xml:space="preserve">    CSO - MILLS/KWH</v>
          </cell>
          <cell r="C501">
            <v>10.619632962723406</v>
          </cell>
          <cell r="D501">
            <v>11.514622950830558</v>
          </cell>
          <cell r="E501">
            <v>14.419062764913692</v>
          </cell>
          <cell r="F501">
            <v>16.427221788408637</v>
          </cell>
          <cell r="G501">
            <v>13.737022356079251</v>
          </cell>
          <cell r="H501">
            <v>5.4486654531504328</v>
          </cell>
          <cell r="I501">
            <v>-0.89611441766183386</v>
          </cell>
          <cell r="J501">
            <v>-1.4835436608307404</v>
          </cell>
          <cell r="K501">
            <v>7.7910527761164268</v>
          </cell>
          <cell r="L501">
            <v>9.2146823590281617</v>
          </cell>
          <cell r="M501">
            <v>11.309771904686322</v>
          </cell>
          <cell r="N501">
            <v>11.719910953568304</v>
          </cell>
          <cell r="O501">
            <v>9.1344386998103957</v>
          </cell>
        </row>
        <row r="502">
          <cell r="F502" t="str">
            <v xml:space="preserve">                                   SUMMARY SHEET</v>
          </cell>
        </row>
        <row r="503">
          <cell r="F503" t="str">
            <v xml:space="preserve">                         ENERGY COST RECOVERED THROUGH ECR</v>
          </cell>
          <cell r="L503" t="str">
            <v>CASE:2001 FORECAST</v>
          </cell>
          <cell r="P503" t="str">
            <v>10</v>
          </cell>
        </row>
        <row r="504">
          <cell r="C504" t="str">
            <v xml:space="preserve">                     </v>
          </cell>
          <cell r="L504">
            <v>36851</v>
          </cell>
        </row>
        <row r="505">
          <cell r="F505" t="str">
            <v xml:space="preserve">                               (Thousands of Dollars)</v>
          </cell>
        </row>
        <row r="507">
          <cell r="A507" t="str">
            <v>STEAM STATIONS</v>
          </cell>
          <cell r="C507" t="str">
            <v>JANUARY</v>
          </cell>
          <cell r="D507" t="str">
            <v>FEBRUARY</v>
          </cell>
          <cell r="E507" t="str">
            <v>MARCH</v>
          </cell>
          <cell r="F507" t="str">
            <v>APRIL</v>
          </cell>
          <cell r="G507" t="str">
            <v>MAY</v>
          </cell>
          <cell r="H507" t="str">
            <v>JUNE</v>
          </cell>
          <cell r="I507" t="str">
            <v>JULY</v>
          </cell>
          <cell r="J507" t="str">
            <v>AUGUST</v>
          </cell>
          <cell r="K507" t="str">
            <v>SEPTEMBER</v>
          </cell>
          <cell r="L507" t="str">
            <v>OCTOBER</v>
          </cell>
          <cell r="M507" t="str">
            <v>NOVEMBER</v>
          </cell>
          <cell r="N507" t="str">
            <v>DECEMBER</v>
          </cell>
          <cell r="O507" t="str">
            <v>TOTAL</v>
          </cell>
        </row>
        <row r="508">
          <cell r="A508" t="str">
            <v xml:space="preserve">                 </v>
          </cell>
        </row>
        <row r="509">
          <cell r="A509" t="str">
            <v xml:space="preserve">   TOTAL COAL-FIRED </v>
          </cell>
          <cell r="C509">
            <v>27981.7</v>
          </cell>
          <cell r="D509">
            <v>26397.4</v>
          </cell>
          <cell r="E509">
            <v>25612.7</v>
          </cell>
          <cell r="F509">
            <v>17569.8</v>
          </cell>
          <cell r="G509">
            <v>19714.8</v>
          </cell>
          <cell r="H509">
            <v>26834</v>
          </cell>
          <cell r="I509">
            <v>28660.6</v>
          </cell>
          <cell r="J509">
            <v>28693.5</v>
          </cell>
          <cell r="K509">
            <v>19389.099999999999</v>
          </cell>
          <cell r="L509">
            <v>19376.599999999999</v>
          </cell>
          <cell r="M509">
            <v>19861.599999999999</v>
          </cell>
          <cell r="N509">
            <v>25776</v>
          </cell>
          <cell r="O509">
            <v>285867.80000000005</v>
          </cell>
        </row>
        <row r="511">
          <cell r="A511" t="str">
            <v xml:space="preserve">   Martins Creek 3-4</v>
          </cell>
          <cell r="C511">
            <v>5290.1734760000008</v>
          </cell>
          <cell r="D511">
            <v>4878.9363159999994</v>
          </cell>
          <cell r="E511">
            <v>1751.3204700000001</v>
          </cell>
          <cell r="F511">
            <v>1148.8674879999999</v>
          </cell>
          <cell r="G511">
            <v>3247.643024</v>
          </cell>
          <cell r="H511">
            <v>10861.507488000001</v>
          </cell>
          <cell r="I511">
            <v>16044.875923999998</v>
          </cell>
          <cell r="J511">
            <v>15863.096427999999</v>
          </cell>
          <cell r="K511">
            <v>5942.0212080000001</v>
          </cell>
          <cell r="L511">
            <v>1324.405424</v>
          </cell>
          <cell r="M511">
            <v>1562.583488</v>
          </cell>
          <cell r="N511">
            <v>3576.7427199999997</v>
          </cell>
          <cell r="O511">
            <v>71492.099999999991</v>
          </cell>
        </row>
        <row r="512">
          <cell r="A512" t="str">
            <v xml:space="preserve">   Sun Oil Adjustment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4">
          <cell r="A514" t="str">
            <v xml:space="preserve">   TOTAL OIL-FIRED</v>
          </cell>
          <cell r="C514">
            <v>5290.2</v>
          </cell>
          <cell r="D514">
            <v>4878.8999999999996</v>
          </cell>
          <cell r="E514">
            <v>1751.3</v>
          </cell>
          <cell r="F514">
            <v>1148.9000000000001</v>
          </cell>
          <cell r="G514">
            <v>3247.6</v>
          </cell>
          <cell r="H514">
            <v>10861.5</v>
          </cell>
          <cell r="I514">
            <v>16044.9</v>
          </cell>
          <cell r="J514">
            <v>15863.1</v>
          </cell>
          <cell r="K514">
            <v>5942</v>
          </cell>
          <cell r="L514">
            <v>1324.4</v>
          </cell>
          <cell r="M514">
            <v>1562.6</v>
          </cell>
          <cell r="N514">
            <v>3576.7</v>
          </cell>
          <cell r="O514">
            <v>71492.099999999991</v>
          </cell>
        </row>
        <row r="516">
          <cell r="A516" t="str">
            <v xml:space="preserve">  TOTAL FOSSIL STEAM EXPENSE</v>
          </cell>
          <cell r="C516">
            <v>33271.9</v>
          </cell>
          <cell r="D516">
            <v>31276.300000000003</v>
          </cell>
          <cell r="E516">
            <v>27364</v>
          </cell>
          <cell r="F516">
            <v>18718.7</v>
          </cell>
          <cell r="G516">
            <v>22962.399999999998</v>
          </cell>
          <cell r="H516">
            <v>37695.5</v>
          </cell>
          <cell r="I516">
            <v>44705.5</v>
          </cell>
          <cell r="J516">
            <v>44556.6</v>
          </cell>
          <cell r="K516">
            <v>25331.1</v>
          </cell>
          <cell r="L516">
            <v>20701</v>
          </cell>
          <cell r="M516">
            <v>21424.199999999997</v>
          </cell>
          <cell r="N516">
            <v>29352.7</v>
          </cell>
          <cell r="O516">
            <v>357359.9</v>
          </cell>
        </row>
        <row r="518">
          <cell r="A518" t="str">
            <v xml:space="preserve">  NUCLEAR</v>
          </cell>
        </row>
        <row r="519">
          <cell r="A519" t="str">
            <v xml:space="preserve">    Susquehanna 1 (PL 90% Share)</v>
          </cell>
          <cell r="C519">
            <v>2581.3459800000001</v>
          </cell>
          <cell r="D519">
            <v>2331.55512</v>
          </cell>
          <cell r="E519">
            <v>2581.3459800000001</v>
          </cell>
          <cell r="F519">
            <v>2498.0715</v>
          </cell>
          <cell r="G519">
            <v>1618.9002</v>
          </cell>
          <cell r="H519">
            <v>2498.0715</v>
          </cell>
          <cell r="I519">
            <v>2581.3459800000001</v>
          </cell>
          <cell r="J519">
            <v>2581.3459800000001</v>
          </cell>
          <cell r="K519">
            <v>2498.0715</v>
          </cell>
          <cell r="L519">
            <v>2581.3459800000001</v>
          </cell>
          <cell r="M519">
            <v>2498.0715</v>
          </cell>
          <cell r="N519">
            <v>2581.3459800000001</v>
          </cell>
          <cell r="O519">
            <v>29430.699999999993</v>
          </cell>
        </row>
        <row r="520">
          <cell r="A520" t="str">
            <v xml:space="preserve">    Susquehanna 2 (PL 90% Share)</v>
          </cell>
          <cell r="C520">
            <v>2702.7529199999999</v>
          </cell>
          <cell r="D520">
            <v>2407.22118</v>
          </cell>
          <cell r="E520">
            <v>665.97551999999996</v>
          </cell>
          <cell r="F520">
            <v>148.65831</v>
          </cell>
          <cell r="G520">
            <v>2552.1668999999997</v>
          </cell>
          <cell r="H520">
            <v>2508.7099499999999</v>
          </cell>
          <cell r="I520">
            <v>2592.3282300000001</v>
          </cell>
          <cell r="J520">
            <v>2592.3282300000001</v>
          </cell>
          <cell r="K520">
            <v>2508.7099499999999</v>
          </cell>
          <cell r="L520">
            <v>2592.3282300000001</v>
          </cell>
          <cell r="M520">
            <v>2508.7099499999999</v>
          </cell>
          <cell r="N520">
            <v>2592.3282300000001</v>
          </cell>
          <cell r="O520">
            <v>26372.199999999997</v>
          </cell>
        </row>
        <row r="521">
          <cell r="A521" t="str">
            <v xml:space="preserve">    Susquehanna 1 (Spent Fuel)</v>
          </cell>
          <cell r="C521">
            <v>677.42504999999994</v>
          </cell>
          <cell r="D521">
            <v>611.87220000000002</v>
          </cell>
          <cell r="E521">
            <v>677.42504999999994</v>
          </cell>
          <cell r="F521">
            <v>655.57124999999996</v>
          </cell>
          <cell r="G521">
            <v>424.84949999999998</v>
          </cell>
          <cell r="H521">
            <v>655.57124999999996</v>
          </cell>
          <cell r="I521">
            <v>677.42504999999994</v>
          </cell>
          <cell r="J521">
            <v>677.42504999999994</v>
          </cell>
          <cell r="K521">
            <v>655.57124999999996</v>
          </cell>
          <cell r="L521">
            <v>677.42504999999994</v>
          </cell>
          <cell r="M521">
            <v>655.57124999999996</v>
          </cell>
          <cell r="N521">
            <v>677.42504999999994</v>
          </cell>
          <cell r="O521">
            <v>7723.4999999999991</v>
          </cell>
        </row>
        <row r="522">
          <cell r="A522" t="str">
            <v xml:space="preserve">    Susquehanna 2 (Spent Fuel)</v>
          </cell>
          <cell r="C522">
            <v>679.26329999999996</v>
          </cell>
          <cell r="D522">
            <v>604.98945000000003</v>
          </cell>
          <cell r="E522">
            <v>167.37479999999999</v>
          </cell>
          <cell r="F522">
            <v>39.338549999999998</v>
          </cell>
          <cell r="G522">
            <v>675.36449999999991</v>
          </cell>
          <cell r="H522">
            <v>663.86475000000007</v>
          </cell>
          <cell r="I522">
            <v>685.99215000000004</v>
          </cell>
          <cell r="J522">
            <v>685.99215000000004</v>
          </cell>
          <cell r="K522">
            <v>663.86475000000007</v>
          </cell>
          <cell r="L522">
            <v>685.99215000000004</v>
          </cell>
          <cell r="M522">
            <v>663.86475000000007</v>
          </cell>
          <cell r="N522">
            <v>685.99215000000004</v>
          </cell>
          <cell r="O522">
            <v>6902.0999999999995</v>
          </cell>
        </row>
        <row r="523">
          <cell r="A523" t="str">
            <v xml:space="preserve">    D&amp;D Expense</v>
          </cell>
          <cell r="C523">
            <v>209.6379</v>
          </cell>
          <cell r="D523">
            <v>209.6379</v>
          </cell>
          <cell r="E523">
            <v>209.6379</v>
          </cell>
          <cell r="F523">
            <v>209.6379</v>
          </cell>
          <cell r="G523">
            <v>209.6379</v>
          </cell>
          <cell r="H523">
            <v>210.36059999999998</v>
          </cell>
          <cell r="I523">
            <v>210.36059999999998</v>
          </cell>
          <cell r="J523">
            <v>210.36059999999998</v>
          </cell>
          <cell r="K523">
            <v>210.36059999999998</v>
          </cell>
          <cell r="L523">
            <v>210.36059999999998</v>
          </cell>
          <cell r="M523">
            <v>210.36059999999998</v>
          </cell>
          <cell r="N523">
            <v>210.36059999999998</v>
          </cell>
          <cell r="O523">
            <v>2520.8000000000006</v>
          </cell>
        </row>
        <row r="525">
          <cell r="A525" t="str">
            <v xml:space="preserve">    TOTAL NUCLEAR</v>
          </cell>
          <cell r="C525">
            <v>6850.4262499999995</v>
          </cell>
          <cell r="D525">
            <v>6165.2995499999988</v>
          </cell>
          <cell r="E525">
            <v>4301.7377500000002</v>
          </cell>
          <cell r="F525">
            <v>3551.3476999999998</v>
          </cell>
          <cell r="G525">
            <v>5480.9519</v>
          </cell>
          <cell r="H525">
            <v>6536.5965999999989</v>
          </cell>
          <cell r="I525">
            <v>6747.3778000000002</v>
          </cell>
          <cell r="J525">
            <v>6747.3778000000002</v>
          </cell>
          <cell r="K525">
            <v>6536.5965999999989</v>
          </cell>
          <cell r="L525">
            <v>6747.3778000000002</v>
          </cell>
          <cell r="M525">
            <v>6536.5965999999989</v>
          </cell>
          <cell r="N525">
            <v>6747.3778000000002</v>
          </cell>
          <cell r="O525">
            <v>72949.100000000006</v>
          </cell>
        </row>
        <row r="527">
          <cell r="A527" t="str">
            <v>COMBUSTION TURBINES</v>
          </cell>
          <cell r="C527">
            <v>32.408090112905647</v>
          </cell>
          <cell r="D527">
            <v>80.800752814127492</v>
          </cell>
          <cell r="E527">
            <v>8.884521214509526</v>
          </cell>
          <cell r="F527">
            <v>18.5245696186246</v>
          </cell>
          <cell r="G527">
            <v>14.880131639459901</v>
          </cell>
          <cell r="H527">
            <v>12.123311220774891</v>
          </cell>
          <cell r="I527">
            <v>207.84061321378505</v>
          </cell>
          <cell r="J527">
            <v>125.22936241825028</v>
          </cell>
          <cell r="K527">
            <v>103.95030661851472</v>
          </cell>
          <cell r="L527">
            <v>9.8677248166989173</v>
          </cell>
          <cell r="M527">
            <v>9.9969991839961505</v>
          </cell>
          <cell r="N527">
            <v>15.786992136287736</v>
          </cell>
          <cell r="O527">
            <v>640.29999999999984</v>
          </cell>
        </row>
        <row r="529">
          <cell r="A529" t="str">
            <v>DIESELS</v>
          </cell>
          <cell r="C529">
            <v>5.8937018870943607</v>
          </cell>
          <cell r="D529">
            <v>5.8850941858724966</v>
          </cell>
          <cell r="E529">
            <v>5.6677117854904724</v>
          </cell>
          <cell r="F529">
            <v>5.3547583813754018</v>
          </cell>
          <cell r="G529">
            <v>10.388016360540099</v>
          </cell>
          <cell r="H529">
            <v>9.8585167792251092</v>
          </cell>
          <cell r="I529">
            <v>5.0659437862149304</v>
          </cell>
          <cell r="J529">
            <v>5.1029585817497285</v>
          </cell>
          <cell r="K529">
            <v>5.1765293814852846</v>
          </cell>
          <cell r="L529">
            <v>5.3692031833010816</v>
          </cell>
          <cell r="M529">
            <v>5.6084368160038487</v>
          </cell>
          <cell r="N529">
            <v>5.6710878637122661</v>
          </cell>
          <cell r="O529">
            <v>75.3</v>
          </cell>
        </row>
        <row r="531">
          <cell r="A531" t="str">
            <v xml:space="preserve">  TOTAL GENERATION</v>
          </cell>
          <cell r="C531">
            <v>40160.600000000006</v>
          </cell>
          <cell r="D531">
            <v>37528.300000000003</v>
          </cell>
          <cell r="E531">
            <v>31680.300000000003</v>
          </cell>
          <cell r="F531">
            <v>22293.9</v>
          </cell>
          <cell r="G531">
            <v>28468.700000000004</v>
          </cell>
          <cell r="H531">
            <v>44254.1</v>
          </cell>
          <cell r="I531">
            <v>51665.8</v>
          </cell>
          <cell r="J531">
            <v>51434.299999999996</v>
          </cell>
          <cell r="K531">
            <v>31976.899999999998</v>
          </cell>
          <cell r="L531">
            <v>27463.700000000004</v>
          </cell>
          <cell r="M531">
            <v>27976.400000000001</v>
          </cell>
          <cell r="N531">
            <v>36121.599999999999</v>
          </cell>
          <cell r="O531">
            <v>431024.60000000003</v>
          </cell>
        </row>
        <row r="533">
          <cell r="A533" t="str">
            <v>POWER PURCHASES</v>
          </cell>
        </row>
        <row r="534">
          <cell r="A534" t="str">
            <v xml:space="preserve">  Short-term - Other Utilities</v>
          </cell>
          <cell r="C534">
            <v>81610.716630251016</v>
          </cell>
          <cell r="D534">
            <v>65610.57108425512</v>
          </cell>
          <cell r="E534">
            <v>74565.070185863238</v>
          </cell>
          <cell r="F534">
            <v>67855.519773507651</v>
          </cell>
          <cell r="G534">
            <v>89958.147098652218</v>
          </cell>
          <cell r="H534">
            <v>159406.62244032157</v>
          </cell>
          <cell r="I534">
            <v>308951.61221789679</v>
          </cell>
          <cell r="J534">
            <v>298868.85052939726</v>
          </cell>
          <cell r="K534">
            <v>108524.69422466808</v>
          </cell>
          <cell r="L534">
            <v>66016.368245767633</v>
          </cell>
          <cell r="M534">
            <v>51022.672363820668</v>
          </cell>
          <cell r="N534">
            <v>75222.759354149603</v>
          </cell>
          <cell r="O534">
            <v>1447613.7</v>
          </cell>
        </row>
        <row r="535">
          <cell r="A535" t="str">
            <v xml:space="preserve">  Non-utility Generation</v>
          </cell>
          <cell r="C535">
            <v>13418.160000000002</v>
          </cell>
          <cell r="D535">
            <v>14950.36</v>
          </cell>
          <cell r="E535">
            <v>13763.72</v>
          </cell>
          <cell r="F535">
            <v>13320.36</v>
          </cell>
          <cell r="G535">
            <v>13137.800000000001</v>
          </cell>
          <cell r="H535">
            <v>15230.720000000001</v>
          </cell>
          <cell r="I535">
            <v>13763.72</v>
          </cell>
          <cell r="J535">
            <v>13053.039999999999</v>
          </cell>
          <cell r="K535">
            <v>12146.760000000002</v>
          </cell>
          <cell r="L535">
            <v>13150.84</v>
          </cell>
          <cell r="M535">
            <v>13900.64</v>
          </cell>
          <cell r="N535">
            <v>15595.84</v>
          </cell>
          <cell r="O535">
            <v>165431.9</v>
          </cell>
        </row>
        <row r="536">
          <cell r="A536" t="str">
            <v xml:space="preserve">  Safe Harbor</v>
          </cell>
          <cell r="C536">
            <v>866.1</v>
          </cell>
          <cell r="D536">
            <v>901.9</v>
          </cell>
          <cell r="E536">
            <v>1586</v>
          </cell>
          <cell r="F536">
            <v>1569.4</v>
          </cell>
          <cell r="G536">
            <v>1152.9000000000001</v>
          </cell>
          <cell r="H536">
            <v>648.20000000000005</v>
          </cell>
          <cell r="I536">
            <v>430.3</v>
          </cell>
          <cell r="J536">
            <v>308.89999999999998</v>
          </cell>
          <cell r="K536">
            <v>284.10000000000002</v>
          </cell>
          <cell r="L536">
            <v>435.8</v>
          </cell>
          <cell r="M536">
            <v>700.6</v>
          </cell>
          <cell r="N536">
            <v>915.7</v>
          </cell>
          <cell r="O536">
            <v>9799.9</v>
          </cell>
        </row>
        <row r="537">
          <cell r="A537" t="str">
            <v xml:space="preserve">  PJM Interchange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</row>
        <row r="538">
          <cell r="A538" t="str">
            <v xml:space="preserve">  PASNY </v>
          </cell>
          <cell r="C538">
            <v>47.9</v>
          </cell>
          <cell r="D538">
            <v>47.9</v>
          </cell>
          <cell r="E538">
            <v>47.9</v>
          </cell>
          <cell r="F538">
            <v>47.9</v>
          </cell>
          <cell r="G538">
            <v>47.9</v>
          </cell>
          <cell r="H538">
            <v>47.9</v>
          </cell>
          <cell r="I538">
            <v>47.9</v>
          </cell>
          <cell r="J538">
            <v>47.9</v>
          </cell>
          <cell r="K538">
            <v>47.9</v>
          </cell>
          <cell r="L538">
            <v>47.9</v>
          </cell>
          <cell r="M538">
            <v>47.9</v>
          </cell>
          <cell r="N538">
            <v>47.9</v>
          </cell>
          <cell r="O538">
            <v>574.79999999999984</v>
          </cell>
        </row>
        <row r="539">
          <cell r="A539" t="str">
            <v xml:space="preserve">  Borderline</v>
          </cell>
          <cell r="C539">
            <v>10.5</v>
          </cell>
          <cell r="D539">
            <v>10.5</v>
          </cell>
          <cell r="E539">
            <v>10.5</v>
          </cell>
          <cell r="F539">
            <v>10.5</v>
          </cell>
          <cell r="G539">
            <v>10.5</v>
          </cell>
          <cell r="H539">
            <v>10.5</v>
          </cell>
          <cell r="I539">
            <v>10.5</v>
          </cell>
          <cell r="J539">
            <v>10.5</v>
          </cell>
          <cell r="K539">
            <v>10.5</v>
          </cell>
          <cell r="L539">
            <v>10.5</v>
          </cell>
          <cell r="M539">
            <v>10.5</v>
          </cell>
          <cell r="N539">
            <v>10.5</v>
          </cell>
          <cell r="O539">
            <v>126</v>
          </cell>
        </row>
        <row r="541">
          <cell r="A541" t="str">
            <v xml:space="preserve">    TOTAL POWER PURCHASES</v>
          </cell>
          <cell r="C541">
            <v>95953.4</v>
          </cell>
          <cell r="D541">
            <v>81521.299999999988</v>
          </cell>
          <cell r="E541">
            <v>89973.2</v>
          </cell>
          <cell r="F541">
            <v>82803.699999999983</v>
          </cell>
          <cell r="G541">
            <v>104307.2</v>
          </cell>
          <cell r="H541">
            <v>175343.90000000002</v>
          </cell>
          <cell r="I541">
            <v>323204</v>
          </cell>
          <cell r="J541">
            <v>312289.20000000007</v>
          </cell>
          <cell r="K541">
            <v>121014</v>
          </cell>
          <cell r="L541">
            <v>79661.399999999994</v>
          </cell>
          <cell r="M541">
            <v>65682.299999999988</v>
          </cell>
          <cell r="N541">
            <v>91792.7</v>
          </cell>
          <cell r="O541">
            <v>1623546.3</v>
          </cell>
        </row>
        <row r="543">
          <cell r="A543" t="str">
            <v>TOTAL ENERGY AVAILABLE</v>
          </cell>
          <cell r="C543">
            <v>136114</v>
          </cell>
          <cell r="D543">
            <v>119049.59999999999</v>
          </cell>
          <cell r="E543">
            <v>121653.5</v>
          </cell>
          <cell r="F543">
            <v>105097.59999999998</v>
          </cell>
          <cell r="G543">
            <v>132775.9</v>
          </cell>
          <cell r="H543">
            <v>219598.00000000003</v>
          </cell>
          <cell r="I543">
            <v>374869.8</v>
          </cell>
          <cell r="J543">
            <v>363723.50000000006</v>
          </cell>
          <cell r="K543">
            <v>152990.9</v>
          </cell>
          <cell r="L543">
            <v>107125.1</v>
          </cell>
          <cell r="M543">
            <v>93658.699999999983</v>
          </cell>
          <cell r="N543">
            <v>127914.29999999999</v>
          </cell>
          <cell r="O543">
            <v>2054570.9</v>
          </cell>
        </row>
        <row r="544">
          <cell r="C544" t="str">
            <v xml:space="preserve"> --------</v>
          </cell>
          <cell r="D544" t="str">
            <v xml:space="preserve"> --------</v>
          </cell>
          <cell r="E544" t="str">
            <v xml:space="preserve"> --------</v>
          </cell>
          <cell r="F544" t="str">
            <v xml:space="preserve"> --------</v>
          </cell>
          <cell r="G544" t="str">
            <v xml:space="preserve"> --------</v>
          </cell>
          <cell r="H544" t="str">
            <v xml:space="preserve"> --------</v>
          </cell>
          <cell r="I544" t="str">
            <v xml:space="preserve"> --------</v>
          </cell>
          <cell r="J544" t="str">
            <v xml:space="preserve"> --------</v>
          </cell>
          <cell r="K544" t="str">
            <v xml:space="preserve"> --------</v>
          </cell>
          <cell r="L544" t="str">
            <v xml:space="preserve"> --------</v>
          </cell>
          <cell r="M544" t="str">
            <v xml:space="preserve"> --------</v>
          </cell>
          <cell r="N544" t="str">
            <v xml:space="preserve"> --------</v>
          </cell>
          <cell r="O544" t="str">
            <v xml:space="preserve"> ---------</v>
          </cell>
        </row>
        <row r="545">
          <cell r="A545" t="str">
            <v>NON-SYSTEM ENERGY SALES</v>
          </cell>
        </row>
        <row r="546">
          <cell r="A546" t="str">
            <v xml:space="preserve">  Sales to ACE 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</row>
        <row r="547">
          <cell r="A547" t="str">
            <v xml:space="preserve">  Sales to JCP&amp;L 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 t="str">
            <v xml:space="preserve">  Sales to BG&amp;E</v>
          </cell>
          <cell r="C548">
            <v>-452.1</v>
          </cell>
          <cell r="D548">
            <v>-406.9</v>
          </cell>
          <cell r="E548">
            <v>-283.90000000000003</v>
          </cell>
          <cell r="F548">
            <v>-234.4</v>
          </cell>
          <cell r="G548">
            <v>-361.6</v>
          </cell>
          <cell r="H548">
            <v>-431.5</v>
          </cell>
          <cell r="I548">
            <v>-445.4</v>
          </cell>
          <cell r="J548">
            <v>-445.4</v>
          </cell>
          <cell r="K548">
            <v>-431.5</v>
          </cell>
          <cell r="L548">
            <v>-445.4</v>
          </cell>
          <cell r="M548">
            <v>-431.5</v>
          </cell>
          <cell r="N548">
            <v>-445.4</v>
          </cell>
          <cell r="O548">
            <v>-4815</v>
          </cell>
        </row>
        <row r="549">
          <cell r="A549" t="str">
            <v xml:space="preserve">  Sales to JCP&amp;L</v>
          </cell>
          <cell r="C549">
            <v>-2402.857368</v>
          </cell>
          <cell r="D549">
            <v>-2194.0551359999999</v>
          </cell>
          <cell r="E549">
            <v>-2395.8845999999999</v>
          </cell>
          <cell r="F549">
            <v>-2232.5985359999995</v>
          </cell>
          <cell r="G549">
            <v>-2345.5507679999996</v>
          </cell>
          <cell r="H549">
            <v>-2530.2823200000003</v>
          </cell>
          <cell r="I549">
            <v>-2793.4595999999997</v>
          </cell>
          <cell r="J549">
            <v>-2789.7544800000001</v>
          </cell>
          <cell r="K549">
            <v>-2117.3032800000001</v>
          </cell>
          <cell r="L549">
            <v>-1907.4987450000001</v>
          </cell>
          <cell r="M549">
            <v>-1962.43776</v>
          </cell>
          <cell r="N549">
            <v>-2245.1196960000002</v>
          </cell>
          <cell r="O549">
            <v>-27917</v>
          </cell>
        </row>
        <row r="550">
          <cell r="A550" t="str">
            <v xml:space="preserve">  PJM Interchange </v>
          </cell>
          <cell r="C550">
            <v>-24248.5</v>
          </cell>
          <cell r="D550">
            <v>-22945.8</v>
          </cell>
          <cell r="E550">
            <v>-9608.4</v>
          </cell>
          <cell r="F550">
            <v>-12.9</v>
          </cell>
          <cell r="G550">
            <v>-13697.7</v>
          </cell>
          <cell r="H550">
            <v>-48341</v>
          </cell>
          <cell r="I550">
            <v>-65322.9</v>
          </cell>
          <cell r="J550">
            <v>-65608.899999999994</v>
          </cell>
          <cell r="K550">
            <v>-27815.7</v>
          </cell>
          <cell r="L550">
            <v>-18660.5</v>
          </cell>
          <cell r="M550">
            <v>-14997.7</v>
          </cell>
          <cell r="N550">
            <v>-19557</v>
          </cell>
          <cell r="O550">
            <v>-330817</v>
          </cell>
        </row>
        <row r="551">
          <cell r="A551" t="str">
            <v xml:space="preserve">  Additional Gen Avail. For Sale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</row>
        <row r="552">
          <cell r="A552" t="str">
            <v xml:space="preserve">  Sales to Other</v>
          </cell>
          <cell r="C552">
            <v>-86296.8</v>
          </cell>
          <cell r="D552">
            <v>-69982.7</v>
          </cell>
          <cell r="E552">
            <v>-78930.100000000006</v>
          </cell>
          <cell r="F552">
            <v>-72035.600000000006</v>
          </cell>
          <cell r="G552">
            <v>-94729.7</v>
          </cell>
          <cell r="H552">
            <v>-165834</v>
          </cell>
          <cell r="I552">
            <v>-318257.59999999998</v>
          </cell>
          <cell r="J552">
            <v>-308077.2</v>
          </cell>
          <cell r="K552">
            <v>-113801.1</v>
          </cell>
          <cell r="L552">
            <v>-70169.8</v>
          </cell>
          <cell r="M552">
            <v>-54835.3</v>
          </cell>
          <cell r="N552">
            <v>-79606.399999999994</v>
          </cell>
          <cell r="O552">
            <v>-1512556.3</v>
          </cell>
        </row>
        <row r="554">
          <cell r="A554" t="str">
            <v xml:space="preserve">    TOTAL NON-SYSTEM ENERGY SALES</v>
          </cell>
          <cell r="C554">
            <v>-113400.25736800001</v>
          </cell>
          <cell r="D554">
            <v>-95529.455136000004</v>
          </cell>
          <cell r="E554">
            <v>-91218.284600000014</v>
          </cell>
          <cell r="F554">
            <v>-74515.498535999999</v>
          </cell>
          <cell r="G554">
            <v>-111134.550768</v>
          </cell>
          <cell r="H554">
            <v>-217136.78232</v>
          </cell>
          <cell r="I554">
            <v>-386819.35959999997</v>
          </cell>
          <cell r="J554">
            <v>-376921.25448</v>
          </cell>
          <cell r="K554">
            <v>-144165.60328000001</v>
          </cell>
          <cell r="L554">
            <v>-91183.198745000002</v>
          </cell>
          <cell r="M554">
            <v>-72226.937760000001</v>
          </cell>
          <cell r="N554">
            <v>-101853.919696</v>
          </cell>
          <cell r="O554">
            <v>-1876105.2999999998</v>
          </cell>
        </row>
        <row r="556">
          <cell r="A556" t="str">
            <v>Cost of Emission Allowances Consumed</v>
          </cell>
          <cell r="C556">
            <v>4755</v>
          </cell>
          <cell r="D556">
            <v>4351</v>
          </cell>
          <cell r="E556">
            <v>4159</v>
          </cell>
          <cell r="F556">
            <v>2959</v>
          </cell>
          <cell r="G556">
            <v>5775</v>
          </cell>
          <cell r="H556">
            <v>8878</v>
          </cell>
          <cell r="I556">
            <v>9860</v>
          </cell>
          <cell r="J556">
            <v>9804</v>
          </cell>
          <cell r="K556">
            <v>6869</v>
          </cell>
          <cell r="L556">
            <v>3502</v>
          </cell>
          <cell r="M556">
            <v>3547</v>
          </cell>
          <cell r="N556">
            <v>4436</v>
          </cell>
          <cell r="O556">
            <v>68895</v>
          </cell>
        </row>
        <row r="559">
          <cell r="A559" t="str">
            <v>SYSTEM COST OF POWER</v>
          </cell>
          <cell r="C559">
            <v>27468.742631999994</v>
          </cell>
          <cell r="D559">
            <v>27871.144863999987</v>
          </cell>
          <cell r="E559">
            <v>34594.215399999986</v>
          </cell>
          <cell r="F559">
            <v>33541.101463999978</v>
          </cell>
          <cell r="G559">
            <v>27416.349231999993</v>
          </cell>
          <cell r="H559">
            <v>11339.217680000031</v>
          </cell>
          <cell r="I559">
            <v>-2089.5595999999787</v>
          </cell>
          <cell r="J559">
            <v>-3393.754479999945</v>
          </cell>
          <cell r="K559">
            <v>15694.296719999984</v>
          </cell>
          <cell r="L559">
            <v>19443.901255000004</v>
          </cell>
          <cell r="M559">
            <v>24978.762239999982</v>
          </cell>
          <cell r="N559">
            <v>30496.380303999991</v>
          </cell>
          <cell r="O559">
            <v>247360.59999999998</v>
          </cell>
        </row>
        <row r="561">
          <cell r="A561" t="str">
            <v>Expired Contract Effect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3">
          <cell r="A563" t="str">
            <v>PUC CUST SYSTEM COST OF POWER</v>
          </cell>
          <cell r="C563">
            <v>27468.742631999994</v>
          </cell>
          <cell r="D563">
            <v>27871.144863999987</v>
          </cell>
          <cell r="E563">
            <v>34594.215399999986</v>
          </cell>
          <cell r="F563">
            <v>33541.101463999978</v>
          </cell>
          <cell r="G563">
            <v>27416.349231999993</v>
          </cell>
          <cell r="H563">
            <v>11339.217680000031</v>
          </cell>
          <cell r="I563">
            <v>-2089.5595999999787</v>
          </cell>
          <cell r="J563">
            <v>-3393.754479999945</v>
          </cell>
          <cell r="K563">
            <v>15694.296719999984</v>
          </cell>
          <cell r="L563">
            <v>19443.901255000004</v>
          </cell>
          <cell r="M563">
            <v>24978.762239999982</v>
          </cell>
          <cell r="N563">
            <v>30496.380303999991</v>
          </cell>
          <cell r="O563">
            <v>247360.59999999998</v>
          </cell>
        </row>
        <row r="564">
          <cell r="C564" t="str">
            <v xml:space="preserve"> ========</v>
          </cell>
          <cell r="D564" t="str">
            <v xml:space="preserve"> ========</v>
          </cell>
          <cell r="E564" t="str">
            <v xml:space="preserve"> ========</v>
          </cell>
          <cell r="F564" t="str">
            <v xml:space="preserve"> ========</v>
          </cell>
          <cell r="G564" t="str">
            <v xml:space="preserve"> ========</v>
          </cell>
          <cell r="H564" t="str">
            <v xml:space="preserve"> ========</v>
          </cell>
          <cell r="I564" t="str">
            <v xml:space="preserve"> ========</v>
          </cell>
          <cell r="J564" t="str">
            <v xml:space="preserve"> ========</v>
          </cell>
          <cell r="K564" t="str">
            <v xml:space="preserve"> ========</v>
          </cell>
          <cell r="L564" t="str">
            <v xml:space="preserve"> ========</v>
          </cell>
          <cell r="M564" t="str">
            <v xml:space="preserve"> ========</v>
          </cell>
          <cell r="N564" t="str">
            <v xml:space="preserve"> ========</v>
          </cell>
          <cell r="O564" t="str">
            <v xml:space="preserve"> =========</v>
          </cell>
        </row>
        <row r="565">
          <cell r="A565" t="str">
            <v>TOTAL EHV CHARGES (Page 14)</v>
          </cell>
          <cell r="C565">
            <v>1666.4582227079802</v>
          </cell>
          <cell r="D565">
            <v>1354.1332687383326</v>
          </cell>
          <cell r="E565">
            <v>1755.4069218740008</v>
          </cell>
          <cell r="F565">
            <v>1655.8754583339992</v>
          </cell>
          <cell r="G565">
            <v>1956.2270125847931</v>
          </cell>
          <cell r="H565">
            <v>2429.3204036500192</v>
          </cell>
          <cell r="I565">
            <v>2959.0158520921464</v>
          </cell>
          <cell r="J565">
            <v>2867.8231189440116</v>
          </cell>
          <cell r="K565">
            <v>2068.8050596554363</v>
          </cell>
          <cell r="L565">
            <v>1588.448347539588</v>
          </cell>
          <cell r="M565">
            <v>1239.7830332126398</v>
          </cell>
          <cell r="N565">
            <v>1762.4427017643839</v>
          </cell>
          <cell r="O565">
            <v>23303.600000000002</v>
          </cell>
        </row>
        <row r="567">
          <cell r="A567" t="str">
            <v>EXPENSE NOT RECOVERED THROUGH ECR</v>
          </cell>
        </row>
        <row r="568">
          <cell r="A568" t="str">
            <v xml:space="preserve">    Sun Oil Adjustment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</row>
        <row r="569">
          <cell r="A569" t="str">
            <v xml:space="preserve">    Safe Harbor(1/3)</v>
          </cell>
          <cell r="C569">
            <v>866.1</v>
          </cell>
          <cell r="D569">
            <v>901.9</v>
          </cell>
          <cell r="E569">
            <v>1586</v>
          </cell>
          <cell r="F569">
            <v>1569.4</v>
          </cell>
          <cell r="G569">
            <v>1152.9000000000001</v>
          </cell>
          <cell r="H569">
            <v>648.20000000000005</v>
          </cell>
          <cell r="I569">
            <v>430.3</v>
          </cell>
          <cell r="J569">
            <v>308.89999999999998</v>
          </cell>
          <cell r="K569">
            <v>284.10000000000002</v>
          </cell>
          <cell r="L569">
            <v>435.8</v>
          </cell>
          <cell r="M569">
            <v>700.6</v>
          </cell>
          <cell r="N569">
            <v>915.7</v>
          </cell>
          <cell r="O569">
            <v>9799.9</v>
          </cell>
        </row>
        <row r="570">
          <cell r="A570" t="str">
            <v xml:space="preserve">    Installed Capacity Payments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</row>
        <row r="572">
          <cell r="A572" t="str">
            <v xml:space="preserve">  TOTAL NOT RECOVERED THROUGH ECR</v>
          </cell>
          <cell r="C572">
            <v>866.1</v>
          </cell>
          <cell r="D572">
            <v>901.9</v>
          </cell>
          <cell r="E572">
            <v>1586</v>
          </cell>
          <cell r="F572">
            <v>1569.4</v>
          </cell>
          <cell r="G572">
            <v>1152.9000000000001</v>
          </cell>
          <cell r="H572">
            <v>648.20000000000005</v>
          </cell>
          <cell r="I572">
            <v>430.3</v>
          </cell>
          <cell r="J572">
            <v>308.89999999999998</v>
          </cell>
          <cell r="K572">
            <v>284.10000000000002</v>
          </cell>
          <cell r="L572">
            <v>435.8</v>
          </cell>
          <cell r="M572">
            <v>700.6</v>
          </cell>
          <cell r="N572">
            <v>915.7</v>
          </cell>
          <cell r="O572">
            <v>9799.9</v>
          </cell>
        </row>
        <row r="574">
          <cell r="A574" t="str">
            <v>ENERGY COST APPLICABLE TO ECR</v>
          </cell>
          <cell r="C574">
            <v>28269.100854707976</v>
          </cell>
          <cell r="D574">
            <v>28323.378132738319</v>
          </cell>
          <cell r="E574">
            <v>34763.622321873991</v>
          </cell>
          <cell r="F574">
            <v>33627.576922333974</v>
          </cell>
          <cell r="G574">
            <v>28219.676244584785</v>
          </cell>
          <cell r="H574">
            <v>13120.338083650049</v>
          </cell>
          <cell r="I574">
            <v>439.15625209216751</v>
          </cell>
          <cell r="J574">
            <v>-834.83136105593348</v>
          </cell>
          <cell r="K574">
            <v>17479.00177965542</v>
          </cell>
          <cell r="L574">
            <v>20596.549602539591</v>
          </cell>
          <cell r="M574">
            <v>25517.945273212623</v>
          </cell>
          <cell r="N574">
            <v>31343.123005764373</v>
          </cell>
          <cell r="O574">
            <v>260864.60000000003</v>
          </cell>
        </row>
        <row r="575">
          <cell r="C575" t="str">
            <v xml:space="preserve"> ========</v>
          </cell>
          <cell r="D575" t="str">
            <v xml:space="preserve"> ========</v>
          </cell>
          <cell r="E575" t="str">
            <v xml:space="preserve"> ========</v>
          </cell>
          <cell r="F575" t="str">
            <v xml:space="preserve"> ========</v>
          </cell>
          <cell r="G575" t="str">
            <v xml:space="preserve"> ========</v>
          </cell>
          <cell r="H575" t="str">
            <v xml:space="preserve"> ========</v>
          </cell>
          <cell r="I575" t="str">
            <v xml:space="preserve"> ========</v>
          </cell>
          <cell r="J575" t="str">
            <v xml:space="preserve"> ========</v>
          </cell>
          <cell r="K575" t="str">
            <v xml:space="preserve"> ========</v>
          </cell>
          <cell r="L575" t="str">
            <v xml:space="preserve"> ========</v>
          </cell>
          <cell r="M575" t="str">
            <v xml:space="preserve"> ========</v>
          </cell>
          <cell r="N575" t="str">
            <v xml:space="preserve"> ========</v>
          </cell>
          <cell r="O575" t="str">
            <v xml:space="preserve"> =========</v>
          </cell>
        </row>
        <row r="576">
          <cell r="A576" t="str">
            <v xml:space="preserve">  PORTION FOR PPUC CUSTOMERS</v>
          </cell>
          <cell r="B576">
            <v>1</v>
          </cell>
          <cell r="C576">
            <v>28269.1</v>
          </cell>
          <cell r="D576">
            <v>28323.4</v>
          </cell>
          <cell r="E576">
            <v>34763.599999999999</v>
          </cell>
          <cell r="F576">
            <v>33627.599999999999</v>
          </cell>
          <cell r="G576">
            <v>28219.7</v>
          </cell>
          <cell r="H576">
            <v>13120.3</v>
          </cell>
          <cell r="I576">
            <v>439.2</v>
          </cell>
          <cell r="J576">
            <v>-834.8</v>
          </cell>
          <cell r="K576">
            <v>17479</v>
          </cell>
          <cell r="L576">
            <v>20596.5</v>
          </cell>
          <cell r="M576">
            <v>25517.9</v>
          </cell>
          <cell r="N576">
            <v>31343.1</v>
          </cell>
          <cell r="O576">
            <v>260864.60000000003</v>
          </cell>
        </row>
        <row r="577">
          <cell r="F577" t="str">
            <v xml:space="preserve">                              NET COST FOR JCP&amp;L SALE</v>
          </cell>
          <cell r="L577" t="str">
            <v>CASE:2001 FORECAST</v>
          </cell>
          <cell r="P577" t="str">
            <v>11</v>
          </cell>
        </row>
        <row r="578">
          <cell r="F578" t="str">
            <v xml:space="preserve">                    </v>
          </cell>
          <cell r="L578">
            <v>36851</v>
          </cell>
        </row>
        <row r="579">
          <cell r="F579" t="str">
            <v xml:space="preserve">                               (Thousands of Dollars)     </v>
          </cell>
        </row>
        <row r="581">
          <cell r="A581" t="str">
            <v>JCPL FUEL EXPENSE</v>
          </cell>
          <cell r="C581" t="str">
            <v>JANUARY</v>
          </cell>
          <cell r="D581" t="str">
            <v>FEBRUARY</v>
          </cell>
          <cell r="E581" t="str">
            <v>MARCH</v>
          </cell>
          <cell r="F581" t="str">
            <v>APRIL</v>
          </cell>
          <cell r="G581" t="str">
            <v>MAY</v>
          </cell>
          <cell r="H581" t="str">
            <v>JUNE</v>
          </cell>
          <cell r="I581" t="str">
            <v>JULY</v>
          </cell>
          <cell r="J581" t="str">
            <v>AUGUST</v>
          </cell>
          <cell r="K581" t="str">
            <v>SEPTEMBER</v>
          </cell>
          <cell r="L581" t="str">
            <v>OCTOBER</v>
          </cell>
          <cell r="M581" t="str">
            <v>NOVEMBER</v>
          </cell>
          <cell r="N581" t="str">
            <v>DECEMBER</v>
          </cell>
          <cell r="O581" t="str">
            <v>TOTAL</v>
          </cell>
        </row>
        <row r="582">
          <cell r="A582" t="str">
            <v xml:space="preserve">                 </v>
          </cell>
        </row>
        <row r="583">
          <cell r="A583" t="str">
            <v xml:space="preserve">    Brunner Island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</row>
        <row r="584">
          <cell r="A584" t="str">
            <v xml:space="preserve">    Martins Creek 1-2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</row>
        <row r="585">
          <cell r="A585" t="str">
            <v xml:space="preserve">    Sunbury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</row>
        <row r="586">
          <cell r="A586" t="str">
            <v xml:space="preserve">    Holtwood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</row>
        <row r="587">
          <cell r="A587" t="str">
            <v xml:space="preserve">    Keystone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A588" t="str">
            <v xml:space="preserve">    Conemaugh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A589" t="str">
            <v xml:space="preserve">    Montour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A590" t="str">
            <v xml:space="preserve">    Retired Miner's Health Care Costs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A591" t="str">
            <v xml:space="preserve">    Conemaugh Scrubber Costs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 xml:space="preserve"> ========</v>
          </cell>
          <cell r="D592" t="str">
            <v xml:space="preserve"> ========</v>
          </cell>
          <cell r="E592" t="str">
            <v xml:space="preserve"> ========</v>
          </cell>
          <cell r="F592" t="str">
            <v xml:space="preserve"> ========</v>
          </cell>
          <cell r="G592" t="str">
            <v xml:space="preserve"> ========</v>
          </cell>
          <cell r="H592" t="str">
            <v xml:space="preserve"> ========</v>
          </cell>
          <cell r="I592" t="str">
            <v xml:space="preserve"> ========</v>
          </cell>
          <cell r="J592" t="str">
            <v xml:space="preserve"> ========</v>
          </cell>
          <cell r="K592" t="str">
            <v xml:space="preserve"> ========</v>
          </cell>
          <cell r="L592" t="str">
            <v xml:space="preserve"> ========</v>
          </cell>
          <cell r="M592" t="str">
            <v xml:space="preserve"> ========</v>
          </cell>
          <cell r="N592" t="str">
            <v xml:space="preserve"> ========</v>
          </cell>
          <cell r="O592" t="str">
            <v xml:space="preserve"> ========</v>
          </cell>
        </row>
        <row r="593">
          <cell r="A593" t="str">
            <v xml:space="preserve"> TOTAL COAL EXPENSE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5">
          <cell r="A595" t="str">
            <v xml:space="preserve">    Susquehanna 1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 t="str">
            <v xml:space="preserve">    Susquehanna 2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 t="str">
            <v xml:space="preserve">    Susquehanna 1 (Spent Fuel)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</row>
        <row r="598">
          <cell r="A598" t="str">
            <v xml:space="preserve">    Susquehanna 2 (Spent Fuel)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 t="str">
            <v xml:space="preserve">    D&amp;D Expense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</row>
        <row r="600">
          <cell r="C600" t="str">
            <v xml:space="preserve"> ========</v>
          </cell>
          <cell r="D600" t="str">
            <v xml:space="preserve"> ========</v>
          </cell>
          <cell r="E600" t="str">
            <v xml:space="preserve"> ========</v>
          </cell>
          <cell r="F600" t="str">
            <v xml:space="preserve"> ========</v>
          </cell>
          <cell r="G600" t="str">
            <v xml:space="preserve"> ========</v>
          </cell>
          <cell r="H600" t="str">
            <v xml:space="preserve"> ========</v>
          </cell>
          <cell r="I600" t="str">
            <v xml:space="preserve"> ========</v>
          </cell>
          <cell r="J600" t="str">
            <v xml:space="preserve"> ========</v>
          </cell>
          <cell r="K600" t="str">
            <v xml:space="preserve"> ========</v>
          </cell>
          <cell r="L600" t="str">
            <v xml:space="preserve"> ========</v>
          </cell>
          <cell r="M600" t="str">
            <v xml:space="preserve"> ========</v>
          </cell>
          <cell r="N600" t="str">
            <v xml:space="preserve"> ========</v>
          </cell>
          <cell r="O600" t="str">
            <v xml:space="preserve"> ========</v>
          </cell>
        </row>
        <row r="601">
          <cell r="A601" t="str">
            <v xml:space="preserve"> TOTAL NUCLEAR EXPENSE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</row>
        <row r="603">
          <cell r="A603" t="str">
            <v xml:space="preserve"> Martins Creek 3-4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 t="str">
            <v xml:space="preserve">    Sun Oil Adjustment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6">
          <cell r="A606" t="str">
            <v xml:space="preserve"> COMBUSTION TURBINES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8">
          <cell r="A608" t="str">
            <v xml:space="preserve"> DIESELS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</row>
        <row r="609">
          <cell r="C609" t="str">
            <v xml:space="preserve"> ========</v>
          </cell>
          <cell r="D609" t="str">
            <v xml:space="preserve"> ========</v>
          </cell>
          <cell r="E609" t="str">
            <v xml:space="preserve"> ========</v>
          </cell>
          <cell r="F609" t="str">
            <v xml:space="preserve"> ========</v>
          </cell>
          <cell r="G609" t="str">
            <v xml:space="preserve"> ========</v>
          </cell>
          <cell r="H609" t="str">
            <v xml:space="preserve"> ========</v>
          </cell>
          <cell r="I609" t="str">
            <v xml:space="preserve"> ========</v>
          </cell>
          <cell r="J609" t="str">
            <v xml:space="preserve"> ========</v>
          </cell>
          <cell r="K609" t="str">
            <v xml:space="preserve"> ========</v>
          </cell>
          <cell r="L609" t="str">
            <v xml:space="preserve"> ========</v>
          </cell>
          <cell r="M609" t="str">
            <v xml:space="preserve"> ========</v>
          </cell>
          <cell r="N609" t="str">
            <v xml:space="preserve"> ========</v>
          </cell>
          <cell r="O609" t="str">
            <v xml:space="preserve"> ========</v>
          </cell>
        </row>
        <row r="610">
          <cell r="A610" t="str">
            <v>TOTAL JCP&amp;L FUEL EXPENSE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A611" t="str">
            <v>JCP&amp;L SHARE UNLOADED SALES REVENUE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A612" t="str">
            <v>JCP&amp;L SHARE OF EHV CHARGES (Page 14)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</row>
        <row r="613">
          <cell r="A613" t="str">
            <v>CREDIT FOR COST OF PP&amp;L LOADED SALES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</row>
        <row r="614">
          <cell r="C614" t="str">
            <v xml:space="preserve"> ========</v>
          </cell>
          <cell r="D614" t="str">
            <v xml:space="preserve"> ========</v>
          </cell>
          <cell r="E614" t="str">
            <v xml:space="preserve"> ========</v>
          </cell>
          <cell r="F614" t="str">
            <v xml:space="preserve"> ========</v>
          </cell>
          <cell r="G614" t="str">
            <v xml:space="preserve"> ========</v>
          </cell>
          <cell r="H614" t="str">
            <v xml:space="preserve"> ========</v>
          </cell>
          <cell r="I614" t="str">
            <v xml:space="preserve"> ========</v>
          </cell>
          <cell r="J614" t="str">
            <v xml:space="preserve"> ========</v>
          </cell>
          <cell r="K614" t="str">
            <v xml:space="preserve"> ========</v>
          </cell>
          <cell r="L614" t="str">
            <v xml:space="preserve"> ========</v>
          </cell>
          <cell r="M614" t="str">
            <v xml:space="preserve"> ========</v>
          </cell>
          <cell r="N614" t="str">
            <v xml:space="preserve"> ========</v>
          </cell>
          <cell r="O614" t="str">
            <v xml:space="preserve"> ========</v>
          </cell>
        </row>
        <row r="615">
          <cell r="A615" t="str">
            <v>NET COST FOR JCP&amp;L SALE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</row>
        <row r="617">
          <cell r="A617" t="str">
            <v>COST FOR 150 MW SALE TO JCP&amp;L</v>
          </cell>
          <cell r="C617">
            <v>2402.857368</v>
          </cell>
          <cell r="D617">
            <v>2194.0551359999999</v>
          </cell>
          <cell r="E617">
            <v>2395.8845999999999</v>
          </cell>
          <cell r="F617">
            <v>2232.5985359999995</v>
          </cell>
          <cell r="G617">
            <v>2345.5507679999996</v>
          </cell>
          <cell r="H617">
            <v>2530.2823200000003</v>
          </cell>
          <cell r="I617">
            <v>2793.4595999999997</v>
          </cell>
          <cell r="J617">
            <v>2789.7544800000001</v>
          </cell>
          <cell r="K617">
            <v>2117.3032800000001</v>
          </cell>
          <cell r="L617">
            <v>1907.4987450000001</v>
          </cell>
          <cell r="M617">
            <v>1962.43776</v>
          </cell>
          <cell r="N617">
            <v>2245.1196960000002</v>
          </cell>
          <cell r="O617">
            <v>27917</v>
          </cell>
        </row>
        <row r="622">
          <cell r="L622" t="str">
            <v>CASE:2001 FORECAST</v>
          </cell>
        </row>
        <row r="623">
          <cell r="C623" t="str">
            <v xml:space="preserve">                    </v>
          </cell>
          <cell r="F623" t="str">
            <v xml:space="preserve">                              SALES OF NON-UTILITY GENERATION TO GPU</v>
          </cell>
          <cell r="L623">
            <v>36851</v>
          </cell>
        </row>
        <row r="626">
          <cell r="C626" t="str">
            <v>JANUARY</v>
          </cell>
          <cell r="D626" t="str">
            <v>FEBRUARY</v>
          </cell>
          <cell r="E626" t="str">
            <v>MARCH</v>
          </cell>
          <cell r="F626" t="str">
            <v>APRIL</v>
          </cell>
          <cell r="G626" t="str">
            <v>MAY</v>
          </cell>
          <cell r="H626" t="str">
            <v>JUNE</v>
          </cell>
          <cell r="I626" t="str">
            <v>JULY</v>
          </cell>
          <cell r="J626" t="str">
            <v>AUGUST</v>
          </cell>
          <cell r="K626" t="str">
            <v>SEPTEMBER</v>
          </cell>
          <cell r="L626" t="str">
            <v>OCTOBER</v>
          </cell>
          <cell r="M626" t="str">
            <v>NOVEMBER</v>
          </cell>
          <cell r="N626" t="str">
            <v>DECEMBER</v>
          </cell>
          <cell r="O626" t="str">
            <v>TOTAL</v>
          </cell>
        </row>
        <row r="627">
          <cell r="A627" t="str">
            <v>Total NUG Energy - GWH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</row>
        <row r="628">
          <cell r="A628" t="str">
            <v>Cost Rate - Mills/KWH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</row>
        <row r="629">
          <cell r="A629" t="str">
            <v>Transmission Charge - Mills/KWH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C630" t="str">
            <v xml:space="preserve"> ========</v>
          </cell>
          <cell r="D630" t="str">
            <v xml:space="preserve"> ========</v>
          </cell>
          <cell r="E630" t="str">
            <v xml:space="preserve"> ========</v>
          </cell>
          <cell r="F630" t="str">
            <v xml:space="preserve"> ========</v>
          </cell>
          <cell r="G630" t="str">
            <v xml:space="preserve"> ========</v>
          </cell>
          <cell r="H630" t="str">
            <v xml:space="preserve"> ========</v>
          </cell>
          <cell r="I630" t="str">
            <v xml:space="preserve"> ========</v>
          </cell>
          <cell r="J630" t="str">
            <v xml:space="preserve"> ========</v>
          </cell>
          <cell r="K630" t="str">
            <v xml:space="preserve"> ========</v>
          </cell>
          <cell r="L630" t="str">
            <v xml:space="preserve"> ========</v>
          </cell>
          <cell r="M630" t="str">
            <v xml:space="preserve"> ========</v>
          </cell>
          <cell r="N630" t="str">
            <v xml:space="preserve"> ========</v>
          </cell>
          <cell r="O630" t="str">
            <v xml:space="preserve"> ========</v>
          </cell>
        </row>
        <row r="631">
          <cell r="A631" t="str">
            <v>Total Cost - Thousands of Dollars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</row>
        <row r="658">
          <cell r="F658" t="str">
            <v xml:space="preserve">                         STATION GENERATION COST (FUEL ONLY)              </v>
          </cell>
          <cell r="L658" t="str">
            <v>CASE:2001 FORECAST</v>
          </cell>
          <cell r="P658" t="str">
            <v>12</v>
          </cell>
        </row>
        <row r="659">
          <cell r="F659" t="str">
            <v xml:space="preserve">                  </v>
          </cell>
          <cell r="L659">
            <v>36851</v>
          </cell>
        </row>
        <row r="660">
          <cell r="F660" t="str">
            <v xml:space="preserve">                                   (Mills / Kwh)       </v>
          </cell>
        </row>
        <row r="662">
          <cell r="A662" t="str">
            <v>COST OF GENERATION</v>
          </cell>
          <cell r="C662" t="str">
            <v>JANUARY</v>
          </cell>
          <cell r="D662" t="str">
            <v>FEBRUARY</v>
          </cell>
          <cell r="E662" t="str">
            <v>MARCH</v>
          </cell>
          <cell r="F662" t="str">
            <v>APRIL</v>
          </cell>
          <cell r="G662" t="str">
            <v>MAY</v>
          </cell>
          <cell r="H662" t="str">
            <v>JUNE</v>
          </cell>
          <cell r="I662" t="str">
            <v>JULY</v>
          </cell>
          <cell r="J662" t="str">
            <v>AUGUST</v>
          </cell>
          <cell r="K662" t="str">
            <v>SEPTEMBER</v>
          </cell>
          <cell r="L662" t="str">
            <v>OCTOBER</v>
          </cell>
          <cell r="M662" t="str">
            <v>NOVEMBER</v>
          </cell>
          <cell r="N662" t="str">
            <v>DECEMBER</v>
          </cell>
          <cell r="O662" t="str">
            <v>AVERAGE</v>
          </cell>
        </row>
        <row r="663">
          <cell r="A663" t="str">
            <v xml:space="preserve">                 </v>
          </cell>
        </row>
        <row r="664">
          <cell r="A664" t="str">
            <v xml:space="preserve">    BRUNNER ISLAND STATION</v>
          </cell>
          <cell r="C664">
            <v>14.83958</v>
          </cell>
          <cell r="D664">
            <v>14.853630000000001</v>
          </cell>
          <cell r="E664">
            <v>14.87533</v>
          </cell>
          <cell r="F664">
            <v>14.862679999999999</v>
          </cell>
          <cell r="G664">
            <v>14.92244</v>
          </cell>
          <cell r="H664">
            <v>14.752890000000001</v>
          </cell>
          <cell r="I664">
            <v>14.80805</v>
          </cell>
          <cell r="J664">
            <v>14.781330000000001</v>
          </cell>
          <cell r="K664">
            <v>11.270810000000001</v>
          </cell>
          <cell r="L664">
            <v>10.658580000000001</v>
          </cell>
          <cell r="M664">
            <v>14.93378</v>
          </cell>
          <cell r="N664">
            <v>15.144740000000001</v>
          </cell>
          <cell r="O664">
            <v>14.37467</v>
          </cell>
        </row>
        <row r="665">
          <cell r="A665" t="str">
            <v xml:space="preserve">    MARTINS CREEK 1-2</v>
          </cell>
          <cell r="C665">
            <v>15.722</v>
          </cell>
          <cell r="D665">
            <v>15.68322</v>
          </cell>
          <cell r="E665">
            <v>16.052160000000001</v>
          </cell>
          <cell r="F665">
            <v>15.92895</v>
          </cell>
          <cell r="G665">
            <v>16.1309</v>
          </cell>
          <cell r="H665">
            <v>15.835750000000001</v>
          </cell>
          <cell r="I665">
            <v>15.985200000000001</v>
          </cell>
          <cell r="J665">
            <v>15.77998</v>
          </cell>
          <cell r="K665">
            <v>13.682460000000001</v>
          </cell>
          <cell r="L665">
            <v>15.45926</v>
          </cell>
          <cell r="M665">
            <v>16.301200000000001</v>
          </cell>
          <cell r="N665">
            <v>16.08766</v>
          </cell>
          <cell r="O665">
            <v>15.795500000000001</v>
          </cell>
        </row>
        <row r="666">
          <cell r="A666" t="str">
            <v xml:space="preserve">    SUNBURY STATION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</row>
        <row r="667">
          <cell r="A667" t="str">
            <v xml:space="preserve">    HOLTWOOD STATION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</row>
        <row r="668">
          <cell r="A668" t="str">
            <v xml:space="preserve">    KEYSTONE STATION</v>
          </cell>
          <cell r="C668">
            <v>9.8110700000000008</v>
          </cell>
          <cell r="D668">
            <v>9.8308499999999999</v>
          </cell>
          <cell r="E668">
            <v>9.4387500000000006</v>
          </cell>
          <cell r="F668">
            <v>11.114140000000001</v>
          </cell>
          <cell r="G668">
            <v>19.26435</v>
          </cell>
          <cell r="H668">
            <v>8.5437200000000004</v>
          </cell>
          <cell r="I668">
            <v>9.0522799999999997</v>
          </cell>
          <cell r="J668">
            <v>10.73733</v>
          </cell>
          <cell r="K668">
            <v>10.334860000000001</v>
          </cell>
          <cell r="L668">
            <v>10.397790000000001</v>
          </cell>
          <cell r="M668">
            <v>10.02957</v>
          </cell>
          <cell r="N668">
            <v>9.5515699999999999</v>
          </cell>
          <cell r="O668">
            <v>10.29857</v>
          </cell>
        </row>
        <row r="669">
          <cell r="A669" t="str">
            <v xml:space="preserve">    CONEMAUGH STATION</v>
          </cell>
          <cell r="C669">
            <v>11.05373</v>
          </cell>
          <cell r="D669">
            <v>12.093999999999999</v>
          </cell>
          <cell r="E669">
            <v>11.177149999999999</v>
          </cell>
          <cell r="F669">
            <v>9.9148899999999998</v>
          </cell>
          <cell r="G669">
            <v>10.0686</v>
          </cell>
          <cell r="H669">
            <v>11.201409999999999</v>
          </cell>
          <cell r="I669">
            <v>10.31317</v>
          </cell>
          <cell r="J669">
            <v>10.314019999999999</v>
          </cell>
          <cell r="K669">
            <v>16.79993</v>
          </cell>
          <cell r="L669">
            <v>16.18515</v>
          </cell>
          <cell r="M669">
            <v>10.83203</v>
          </cell>
          <cell r="N669">
            <v>9.0416699999999999</v>
          </cell>
          <cell r="O669">
            <v>11.23142</v>
          </cell>
        </row>
        <row r="670">
          <cell r="A670" t="str">
            <v xml:space="preserve">    MONTOUR STATION</v>
          </cell>
          <cell r="C670">
            <v>13.14002</v>
          </cell>
          <cell r="D670">
            <v>12.967280000000001</v>
          </cell>
          <cell r="E670">
            <v>12.214779999999999</v>
          </cell>
          <cell r="F670">
            <v>12.83409</v>
          </cell>
          <cell r="G670">
            <v>14.83597</v>
          </cell>
          <cell r="H670">
            <v>13.003920000000001</v>
          </cell>
          <cell r="I670">
            <v>12.75163</v>
          </cell>
          <cell r="J670">
            <v>12.66264</v>
          </cell>
          <cell r="K670">
            <v>12.72326</v>
          </cell>
          <cell r="L670">
            <v>12.918150000000001</v>
          </cell>
          <cell r="M670">
            <v>12.85271</v>
          </cell>
          <cell r="N670">
            <v>12.97015</v>
          </cell>
          <cell r="O670">
            <v>12.93816</v>
          </cell>
        </row>
        <row r="671">
          <cell r="C671" t="str">
            <v xml:space="preserve"> ========</v>
          </cell>
          <cell r="D671" t="str">
            <v xml:space="preserve"> ========</v>
          </cell>
          <cell r="E671" t="str">
            <v xml:space="preserve"> ========</v>
          </cell>
          <cell r="F671" t="str">
            <v xml:space="preserve"> ========</v>
          </cell>
          <cell r="G671" t="str">
            <v xml:space="preserve"> ========</v>
          </cell>
          <cell r="H671" t="str">
            <v xml:space="preserve"> ========</v>
          </cell>
          <cell r="I671" t="str">
            <v xml:space="preserve"> ========</v>
          </cell>
          <cell r="J671" t="str">
            <v xml:space="preserve"> ========</v>
          </cell>
          <cell r="K671" t="str">
            <v xml:space="preserve"> ========</v>
          </cell>
          <cell r="L671" t="str">
            <v xml:space="preserve"> ========</v>
          </cell>
          <cell r="M671" t="str">
            <v xml:space="preserve"> ========</v>
          </cell>
          <cell r="N671" t="str">
            <v xml:space="preserve"> ========</v>
          </cell>
          <cell r="O671" t="str">
            <v xml:space="preserve"> ========</v>
          </cell>
        </row>
        <row r="672">
          <cell r="A672" t="str">
            <v xml:space="preserve"> AVERAGE COAL-FIRED GEN COST</v>
          </cell>
          <cell r="C672">
            <v>13.58005</v>
          </cell>
          <cell r="D672">
            <v>13.61042</v>
          </cell>
          <cell r="E672">
            <v>13.27909</v>
          </cell>
          <cell r="F672">
            <v>13.402850000000001</v>
          </cell>
          <cell r="G672">
            <v>14.577640000000001</v>
          </cell>
          <cell r="H672">
            <v>13.36754</v>
          </cell>
          <cell r="I672">
            <v>13.25836</v>
          </cell>
          <cell r="J672">
            <v>13.33403</v>
          </cell>
          <cell r="K672">
            <v>12.36313</v>
          </cell>
          <cell r="L672">
            <v>12.375679999999999</v>
          </cell>
          <cell r="M672">
            <v>13.35772</v>
          </cell>
          <cell r="N672">
            <v>13.435499999999999</v>
          </cell>
          <cell r="O672">
            <v>13.32531</v>
          </cell>
        </row>
        <row r="674">
          <cell r="A674" t="str">
            <v xml:space="preserve">    SUSQUEHANNA 1</v>
          </cell>
          <cell r="C674">
            <v>3.6198899999999998</v>
          </cell>
          <cell r="D674">
            <v>3.6198700000000001</v>
          </cell>
          <cell r="E674">
            <v>3.6198899999999998</v>
          </cell>
          <cell r="F674">
            <v>3.6198700000000001</v>
          </cell>
          <cell r="G674">
            <v>3.6200800000000002</v>
          </cell>
          <cell r="H674">
            <v>3.6198700000000001</v>
          </cell>
          <cell r="I674">
            <v>3.6198899999999998</v>
          </cell>
          <cell r="J674">
            <v>3.6198899999999998</v>
          </cell>
          <cell r="K674">
            <v>3.6198700000000001</v>
          </cell>
          <cell r="L674">
            <v>3.6198899999999998</v>
          </cell>
          <cell r="M674">
            <v>3.6198700000000001</v>
          </cell>
          <cell r="N674">
            <v>3.6198899999999998</v>
          </cell>
          <cell r="O674">
            <v>3.6200299999999999</v>
          </cell>
        </row>
        <row r="675">
          <cell r="A675" t="str">
            <v xml:space="preserve">    SUSQUEHANNA 2</v>
          </cell>
          <cell r="C675">
            <v>3.7800699999999998</v>
          </cell>
          <cell r="D675">
            <v>3.7801800000000001</v>
          </cell>
          <cell r="E675">
            <v>3.7796599999999998</v>
          </cell>
          <cell r="F675">
            <v>3.5907800000000001</v>
          </cell>
          <cell r="G675">
            <v>3.5900500000000002</v>
          </cell>
          <cell r="H675">
            <v>3.5900300000000001</v>
          </cell>
          <cell r="I675">
            <v>3.5899899999999998</v>
          </cell>
          <cell r="J675">
            <v>3.5899899999999998</v>
          </cell>
          <cell r="K675">
            <v>3.5900300000000001</v>
          </cell>
          <cell r="L675">
            <v>3.5899899999999998</v>
          </cell>
          <cell r="M675">
            <v>3.5900300000000001</v>
          </cell>
          <cell r="N675">
            <v>3.5899899999999998</v>
          </cell>
          <cell r="O675">
            <v>3.6300400000000002</v>
          </cell>
        </row>
        <row r="676">
          <cell r="C676" t="str">
            <v xml:space="preserve"> ========</v>
          </cell>
          <cell r="D676" t="str">
            <v xml:space="preserve"> ========</v>
          </cell>
          <cell r="E676" t="str">
            <v xml:space="preserve"> ========</v>
          </cell>
          <cell r="F676" t="str">
            <v xml:space="preserve"> ========</v>
          </cell>
          <cell r="G676" t="str">
            <v xml:space="preserve"> ========</v>
          </cell>
          <cell r="H676" t="str">
            <v xml:space="preserve"> ========</v>
          </cell>
          <cell r="I676" t="str">
            <v xml:space="preserve"> ========</v>
          </cell>
          <cell r="J676" t="str">
            <v xml:space="preserve"> ========</v>
          </cell>
          <cell r="K676" t="str">
            <v xml:space="preserve"> ========</v>
          </cell>
          <cell r="L676" t="str">
            <v xml:space="preserve"> ========</v>
          </cell>
          <cell r="M676" t="str">
            <v xml:space="preserve"> ========</v>
          </cell>
          <cell r="N676" t="str">
            <v xml:space="preserve"> ========</v>
          </cell>
          <cell r="O676" t="str">
            <v xml:space="preserve"> ========</v>
          </cell>
        </row>
        <row r="677">
          <cell r="A677" t="str">
            <v xml:space="preserve"> AVG NUCLEAR GEN COST(Excluding</v>
          </cell>
          <cell r="C677">
            <v>3.7000899999999999</v>
          </cell>
          <cell r="D677">
            <v>3.6995900000000002</v>
          </cell>
          <cell r="E677">
            <v>3.6515200000000001</v>
          </cell>
          <cell r="F677">
            <v>3.6183200000000002</v>
          </cell>
          <cell r="G677">
            <v>3.60168</v>
          </cell>
          <cell r="H677">
            <v>3.60487</v>
          </cell>
          <cell r="I677">
            <v>3.6047899999999999</v>
          </cell>
          <cell r="J677">
            <v>3.6047899999999999</v>
          </cell>
          <cell r="K677">
            <v>3.60487</v>
          </cell>
          <cell r="L677">
            <v>3.6047899999999999</v>
          </cell>
          <cell r="M677">
            <v>3.60487</v>
          </cell>
          <cell r="N677">
            <v>3.6047899999999999</v>
          </cell>
          <cell r="O677">
            <v>3.6247400000000001</v>
          </cell>
        </row>
        <row r="678">
          <cell r="A678" t="str">
            <v xml:space="preserve">    D&amp;D Expense)</v>
          </cell>
        </row>
        <row r="679">
          <cell r="A679" t="str">
            <v xml:space="preserve"> MARTINS CREEK 3-4(Excl Sun Oil)</v>
          </cell>
          <cell r="C679">
            <v>55.221020000000003</v>
          </cell>
          <cell r="D679">
            <v>50.928350000000002</v>
          </cell>
          <cell r="E679">
            <v>50.325299999999999</v>
          </cell>
          <cell r="F679">
            <v>48.271740000000001</v>
          </cell>
          <cell r="G679">
            <v>44.366709999999998</v>
          </cell>
          <cell r="H679">
            <v>43.411299999999997</v>
          </cell>
          <cell r="I679">
            <v>40.072119999999998</v>
          </cell>
          <cell r="J679">
            <v>39.618119999999998</v>
          </cell>
          <cell r="K679">
            <v>40.587580000000003</v>
          </cell>
          <cell r="L679">
            <v>41.003259999999997</v>
          </cell>
          <cell r="M679">
            <v>44.901820000000001</v>
          </cell>
          <cell r="N679">
            <v>44.376460000000002</v>
          </cell>
          <cell r="O679">
            <v>42.835290000000001</v>
          </cell>
        </row>
        <row r="680">
          <cell r="A680" t="str">
            <v>(Including #6 Oil and Gas)</v>
          </cell>
        </row>
        <row r="681">
          <cell r="A681" t="str">
            <v xml:space="preserve"> COMBUSTION TURBINES</v>
          </cell>
          <cell r="C681">
            <v>64.816050000000004</v>
          </cell>
          <cell r="D681">
            <v>89.778509999999997</v>
          </cell>
          <cell r="E681">
            <v>88.844319999999996</v>
          </cell>
          <cell r="F681">
            <v>92.622380000000007</v>
          </cell>
          <cell r="G681">
            <v>29.760200000000001</v>
          </cell>
          <cell r="H681">
            <v>24.246569999999998</v>
          </cell>
          <cell r="I681">
            <v>41.568109999999997</v>
          </cell>
          <cell r="J681">
            <v>78.268299999999996</v>
          </cell>
          <cell r="K681">
            <v>43.312609999999999</v>
          </cell>
          <cell r="L681">
            <v>49.338380000000001</v>
          </cell>
          <cell r="M681">
            <v>49.984749999999998</v>
          </cell>
          <cell r="N681">
            <v>78.934569999999994</v>
          </cell>
          <cell r="O681">
            <v>52.056910000000002</v>
          </cell>
        </row>
        <row r="683">
          <cell r="A683" t="str">
            <v xml:space="preserve"> DIESELS</v>
          </cell>
          <cell r="C683">
            <v>58.936430000000001</v>
          </cell>
          <cell r="D683">
            <v>58.850349999999999</v>
          </cell>
          <cell r="E683">
            <v>56.676549999999999</v>
          </cell>
          <cell r="F683">
            <v>53.547049999999999</v>
          </cell>
          <cell r="G683">
            <v>51.939819999999997</v>
          </cell>
          <cell r="H683">
            <v>49.292340000000003</v>
          </cell>
          <cell r="I683">
            <v>50.658929999999998</v>
          </cell>
          <cell r="J683">
            <v>51.02908</v>
          </cell>
          <cell r="K683">
            <v>51.764780000000002</v>
          </cell>
          <cell r="L683">
            <v>53.691490000000002</v>
          </cell>
          <cell r="M683">
            <v>56.08381</v>
          </cell>
          <cell r="N683">
            <v>56.71031</v>
          </cell>
          <cell r="O683">
            <v>53.785679999999999</v>
          </cell>
        </row>
        <row r="684">
          <cell r="C684" t="str">
            <v xml:space="preserve"> ========</v>
          </cell>
          <cell r="D684" t="str">
            <v xml:space="preserve"> ========</v>
          </cell>
          <cell r="E684" t="str">
            <v xml:space="preserve"> ========</v>
          </cell>
          <cell r="F684" t="str">
            <v xml:space="preserve"> ========</v>
          </cell>
          <cell r="G684" t="str">
            <v xml:space="preserve"> ========</v>
          </cell>
          <cell r="H684" t="str">
            <v xml:space="preserve"> ========</v>
          </cell>
          <cell r="I684" t="str">
            <v xml:space="preserve"> ========</v>
          </cell>
          <cell r="J684" t="str">
            <v xml:space="preserve"> ========</v>
          </cell>
          <cell r="K684" t="str">
            <v xml:space="preserve"> ========</v>
          </cell>
          <cell r="L684" t="str">
            <v xml:space="preserve"> ========</v>
          </cell>
          <cell r="M684" t="str">
            <v xml:space="preserve"> ========</v>
          </cell>
          <cell r="N684" t="str">
            <v xml:space="preserve"> ========</v>
          </cell>
          <cell r="O684" t="str">
            <v xml:space="preserve"> ========</v>
          </cell>
        </row>
        <row r="685">
          <cell r="A685" t="str">
            <v xml:space="preserve"> AVERAGE COST OF GENERATION</v>
          </cell>
          <cell r="C685">
            <v>10.76549</v>
          </cell>
          <cell r="D685">
            <v>10.88321</v>
          </cell>
          <cell r="E685">
            <v>10.734249999999999</v>
          </cell>
          <cell r="F685">
            <v>10.350479999999999</v>
          </cell>
          <cell r="G685">
            <v>10.50874</v>
          </cell>
          <cell r="H685">
            <v>11.714270000000001</v>
          </cell>
          <cell r="I685">
            <v>12.515499999999999</v>
          </cell>
          <cell r="J685">
            <v>12.498900000000001</v>
          </cell>
          <cell r="K685">
            <v>9.8023299999999995</v>
          </cell>
          <cell r="L685">
            <v>8.5346700000000002</v>
          </cell>
          <cell r="M685">
            <v>9.0853599999999997</v>
          </cell>
          <cell r="N685">
            <v>10.05878</v>
          </cell>
          <cell r="O685">
            <v>10.741720000000001</v>
          </cell>
        </row>
        <row r="686">
          <cell r="A686" t="str">
            <v xml:space="preserve">  (Excl. Sun Oil Adj and</v>
          </cell>
        </row>
        <row r="687">
          <cell r="A687" t="str">
            <v xml:space="preserve">      Nucl. D&amp;D Expense)</v>
          </cell>
        </row>
        <row r="689">
          <cell r="F689" t="str">
            <v xml:space="preserve">                         PJM INTERCHANGE PAYMENTS &amp; REVENUES</v>
          </cell>
          <cell r="L689" t="str">
            <v>CASE:2001 FORECAST</v>
          </cell>
          <cell r="P689" t="str">
            <v>13</v>
          </cell>
        </row>
        <row r="690">
          <cell r="F690" t="str">
            <v xml:space="preserve">                    </v>
          </cell>
          <cell r="L690">
            <v>36851</v>
          </cell>
        </row>
        <row r="692">
          <cell r="A692" t="str">
            <v>PJM INTERCHANGE</v>
          </cell>
          <cell r="C692" t="str">
            <v>JANUARY</v>
          </cell>
          <cell r="D692" t="str">
            <v>FEBRUARY</v>
          </cell>
          <cell r="E692" t="str">
            <v>MARCH</v>
          </cell>
          <cell r="F692" t="str">
            <v>APRIL</v>
          </cell>
          <cell r="G692" t="str">
            <v>MAY</v>
          </cell>
          <cell r="H692" t="str">
            <v>JUNE</v>
          </cell>
          <cell r="I692" t="str">
            <v>JULY</v>
          </cell>
          <cell r="J692" t="str">
            <v>AUGUST</v>
          </cell>
          <cell r="K692" t="str">
            <v>SEPTEMBER</v>
          </cell>
          <cell r="L692" t="str">
            <v>OCTOBER</v>
          </cell>
          <cell r="M692" t="str">
            <v>NOVEMBER</v>
          </cell>
          <cell r="N692" t="str">
            <v>DECEMBER</v>
          </cell>
          <cell r="O692" t="str">
            <v>TOTAL</v>
          </cell>
        </row>
        <row r="694">
          <cell r="A694" t="str">
            <v xml:space="preserve">  PJM PURCHASES</v>
          </cell>
          <cell r="C694" t="str">
            <v>PJM purchase rate comes from worksheet "twoparty by region."</v>
          </cell>
        </row>
        <row r="696">
          <cell r="A696" t="str">
            <v xml:space="preserve">    Purchases (GWH)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</row>
        <row r="697">
          <cell r="A697" t="str">
            <v xml:space="preserve">    Average Rate (Mills/KWH)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A698" t="str">
            <v xml:space="preserve">    Payments ($1000)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700">
          <cell r="A700" t="str">
            <v xml:space="preserve">  PJM INTERCHANGE</v>
          </cell>
          <cell r="C700" t="str">
            <v>PJM interchange rate comes from worksheet "twoparty by region."</v>
          </cell>
        </row>
        <row r="702">
          <cell r="A702" t="str">
            <v xml:space="preserve">    Sales (GWH)</v>
          </cell>
          <cell r="C702">
            <v>883.36962882003309</v>
          </cell>
          <cell r="D702">
            <v>835.9112187694459</v>
          </cell>
          <cell r="E702">
            <v>421.42179687666521</v>
          </cell>
          <cell r="F702">
            <v>0.60756944333479623</v>
          </cell>
          <cell r="G702">
            <v>507.32164569201177</v>
          </cell>
          <cell r="H702">
            <v>1564.4326605833003</v>
          </cell>
          <cell r="I702">
            <v>1618.9069131797551</v>
          </cell>
          <cell r="J702">
            <v>1625.99480175998</v>
          </cell>
          <cell r="K702">
            <v>1005.9915672409397</v>
          </cell>
          <cell r="L702">
            <v>855.98608743401974</v>
          </cell>
          <cell r="M702">
            <v>677.09494464560021</v>
          </cell>
          <cell r="N702">
            <v>844.79549705936051</v>
          </cell>
          <cell r="O702">
            <v>10842</v>
          </cell>
        </row>
        <row r="703">
          <cell r="A703" t="str">
            <v xml:space="preserve">    Average Rate (Mills/KWH)</v>
          </cell>
          <cell r="C703">
            <v>27.450000000000003</v>
          </cell>
          <cell r="D703">
            <v>27.45</v>
          </cell>
          <cell r="E703">
            <v>22.8</v>
          </cell>
          <cell r="F703">
            <v>21.15</v>
          </cell>
          <cell r="G703">
            <v>26.999999999999996</v>
          </cell>
          <cell r="H703">
            <v>30.9</v>
          </cell>
          <cell r="I703">
            <v>40.349999999999994</v>
          </cell>
          <cell r="J703">
            <v>40.35</v>
          </cell>
          <cell r="K703">
            <v>27.65</v>
          </cell>
          <cell r="L703">
            <v>21.799999999999997</v>
          </cell>
          <cell r="M703">
            <v>22.15</v>
          </cell>
          <cell r="N703">
            <v>23.150000000000002</v>
          </cell>
          <cell r="O703">
            <v>30.51</v>
          </cell>
        </row>
        <row r="704">
          <cell r="A704" t="str">
            <v xml:space="preserve">    Net Payments ($1000)</v>
          </cell>
          <cell r="C704">
            <v>24248.5</v>
          </cell>
          <cell r="D704">
            <v>22945.8</v>
          </cell>
          <cell r="E704">
            <v>9608.4</v>
          </cell>
          <cell r="F704">
            <v>12.9</v>
          </cell>
          <cell r="G704">
            <v>13697.7</v>
          </cell>
          <cell r="H704">
            <v>48341</v>
          </cell>
          <cell r="I704">
            <v>65322.9</v>
          </cell>
          <cell r="J704">
            <v>65608.899999999994</v>
          </cell>
          <cell r="K704">
            <v>27815.7</v>
          </cell>
          <cell r="L704">
            <v>18660.5</v>
          </cell>
          <cell r="M704">
            <v>14997.7</v>
          </cell>
          <cell r="N704">
            <v>19557</v>
          </cell>
          <cell r="O704">
            <v>330817</v>
          </cell>
        </row>
        <row r="705">
          <cell r="A705" t="str">
            <v xml:space="preserve">    Misc. Adjustments ($1000)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</row>
        <row r="706">
          <cell r="A706" t="str">
            <v xml:space="preserve">    Total Payments ($1000)</v>
          </cell>
          <cell r="C706">
            <v>24248.5</v>
          </cell>
          <cell r="D706">
            <v>22945.8</v>
          </cell>
          <cell r="E706">
            <v>9608.4</v>
          </cell>
          <cell r="F706">
            <v>12.9</v>
          </cell>
          <cell r="G706">
            <v>13697.7</v>
          </cell>
          <cell r="H706">
            <v>48341</v>
          </cell>
          <cell r="I706">
            <v>65322.9</v>
          </cell>
          <cell r="J706">
            <v>65608.899999999994</v>
          </cell>
          <cell r="K706">
            <v>27815.7</v>
          </cell>
          <cell r="L706">
            <v>18660.5</v>
          </cell>
          <cell r="M706">
            <v>14997.7</v>
          </cell>
          <cell r="N706">
            <v>19557</v>
          </cell>
          <cell r="O706">
            <v>330817</v>
          </cell>
        </row>
        <row r="707">
          <cell r="A707" t="str">
            <v xml:space="preserve">    Final Billing Rate (Mills/KWH)</v>
          </cell>
          <cell r="C707">
            <v>27.450003865188414</v>
          </cell>
          <cell r="D707">
            <v>27.450043988257896</v>
          </cell>
          <cell r="E707">
            <v>22.799959193407446</v>
          </cell>
          <cell r="F707">
            <v>21.23179140030858</v>
          </cell>
          <cell r="G707">
            <v>27.000030151119141</v>
          </cell>
          <cell r="H707">
            <v>30.900019482446638</v>
          </cell>
          <cell r="I707">
            <v>40.35000348982193</v>
          </cell>
          <cell r="J707">
            <v>40.35000574754897</v>
          </cell>
          <cell r="K707">
            <v>27.65003269340297</v>
          </cell>
          <cell r="L707">
            <v>21.800003593444309</v>
          </cell>
          <cell r="M707">
            <v>22.15006905176244</v>
          </cell>
          <cell r="N707">
            <v>23.149981074207826</v>
          </cell>
          <cell r="O707">
            <v>30.512543782962052</v>
          </cell>
        </row>
        <row r="710">
          <cell r="F710" t="str">
            <v xml:space="preserve">                      TWO-PARTY ENERGY SALES  </v>
          </cell>
          <cell r="L710" t="str">
            <v>CASE:2001 FORECAST</v>
          </cell>
          <cell r="P710" t="str">
            <v>14</v>
          </cell>
        </row>
        <row r="712">
          <cell r="L712">
            <v>36851</v>
          </cell>
        </row>
        <row r="714">
          <cell r="C714" t="str">
            <v>JANUARY</v>
          </cell>
          <cell r="D714" t="str">
            <v>FEBRUARY</v>
          </cell>
          <cell r="E714" t="str">
            <v>MARCH</v>
          </cell>
          <cell r="F714" t="str">
            <v>APRIL</v>
          </cell>
          <cell r="G714" t="str">
            <v>MAY</v>
          </cell>
          <cell r="H714" t="str">
            <v>JUNE</v>
          </cell>
          <cell r="I714" t="str">
            <v>JULY</v>
          </cell>
          <cell r="J714" t="str">
            <v>AUGUST</v>
          </cell>
          <cell r="K714" t="str">
            <v>SEPTEMBER</v>
          </cell>
          <cell r="L714" t="str">
            <v>OCTOBER</v>
          </cell>
          <cell r="M714" t="str">
            <v>NOVEMBER</v>
          </cell>
          <cell r="N714" t="str">
            <v>DECEMBER</v>
          </cell>
          <cell r="O714" t="str">
            <v>TOTAL</v>
          </cell>
        </row>
        <row r="715">
          <cell r="A715" t="str">
            <v xml:space="preserve">  Unloaded Sales (Including JCP&amp;L)</v>
          </cell>
        </row>
        <row r="716">
          <cell r="A716" t="str">
            <v>====================================</v>
          </cell>
        </row>
        <row r="717">
          <cell r="A717" t="str">
            <v>Billing</v>
          </cell>
        </row>
        <row r="719">
          <cell r="A719" t="str">
            <v xml:space="preserve">  Total Energy Sold (GWH)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</row>
        <row r="720">
          <cell r="A720" t="str">
            <v xml:space="preserve">  Total Revenue ($1000)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 t="str">
            <v xml:space="preserve">  Average Billing Rate (Mills/KWH)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3">
          <cell r="A723" t="str">
            <v>Cost(not including EHV$)</v>
          </cell>
          <cell r="C723" t="str">
            <v>Total cost rate comes from worksheet "twoparty by region."</v>
          </cell>
        </row>
        <row r="725">
          <cell r="A725" t="str">
            <v xml:space="preserve">  Total Cost Rate (Mills/KWH)</v>
          </cell>
          <cell r="C725">
            <v>31.070740409556421</v>
          </cell>
          <cell r="D725">
            <v>31.00848005405636</v>
          </cell>
          <cell r="E725">
            <v>26.978400637747388</v>
          </cell>
          <cell r="F725">
            <v>26.101822352543543</v>
          </cell>
          <cell r="G725">
            <v>29.054805483600788</v>
          </cell>
          <cell r="H725">
            <v>40.958116084356007</v>
          </cell>
          <cell r="I725">
            <v>64.533123331060551</v>
          </cell>
          <cell r="J725">
            <v>64.455262138947461</v>
          </cell>
          <cell r="K725">
            <v>33.004884319910779</v>
          </cell>
          <cell r="L725">
            <v>26.505019458174949</v>
          </cell>
          <cell r="M725">
            <v>26.537861062790842</v>
          </cell>
          <cell r="N725">
            <v>27.10093756558895</v>
          </cell>
          <cell r="O725">
            <v>0</v>
          </cell>
        </row>
        <row r="726">
          <cell r="A726" t="str">
            <v xml:space="preserve">  Total Cost ($1000)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</row>
        <row r="728">
          <cell r="A728" t="str">
            <v>Savings(Not adj. for EHV$)</v>
          </cell>
        </row>
        <row r="729">
          <cell r="A729" t="str">
            <v xml:space="preserve">    </v>
          </cell>
        </row>
        <row r="730">
          <cell r="A730" t="str">
            <v xml:space="preserve">  Total Savings Rate (Mills/KWH)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</row>
        <row r="731">
          <cell r="A731" t="str">
            <v xml:space="preserve">  Total Savings ($1000)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</row>
        <row r="733">
          <cell r="A733" t="str">
            <v xml:space="preserve">  Total Savings Excl. JCP&amp;L ($1000)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</row>
        <row r="734">
          <cell r="A734" t="str">
            <v xml:space="preserve">  TOTAL SAVINGS FOR PPUC CUST.</v>
          </cell>
          <cell r="B734">
            <v>1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</row>
        <row r="735">
          <cell r="A735" t="str">
            <v>PL CO. ONLY COST OF UNLOADED ($1000)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</row>
        <row r="737">
          <cell r="A737" t="str">
            <v xml:space="preserve">  Loaded Sales </v>
          </cell>
        </row>
        <row r="738">
          <cell r="A738" t="str">
            <v>====================================</v>
          </cell>
        </row>
        <row r="739">
          <cell r="A739" t="str">
            <v>Billing</v>
          </cell>
        </row>
        <row r="741">
          <cell r="A741" t="str">
            <v xml:space="preserve">  Total Energy Sold (GWH)</v>
          </cell>
          <cell r="C741">
            <v>2777.4303711799671</v>
          </cell>
          <cell r="D741">
            <v>2256.8887812305543</v>
          </cell>
          <cell r="E741">
            <v>2925.6782031233347</v>
          </cell>
          <cell r="F741">
            <v>2759.7924305566653</v>
          </cell>
          <cell r="G741">
            <v>3260.3783543079885</v>
          </cell>
          <cell r="H741">
            <v>4048.867339416699</v>
          </cell>
          <cell r="I741">
            <v>4931.6930868202444</v>
          </cell>
          <cell r="J741">
            <v>4779.7051982400199</v>
          </cell>
          <cell r="K741">
            <v>3448.0084327590603</v>
          </cell>
          <cell r="L741">
            <v>2647.4139125659799</v>
          </cell>
          <cell r="M741">
            <v>2066.3050553543999</v>
          </cell>
          <cell r="N741">
            <v>2937.4045029406398</v>
          </cell>
          <cell r="O741">
            <v>38840</v>
          </cell>
        </row>
        <row r="742">
          <cell r="A742" t="str">
            <v xml:space="preserve">  Total Revenue ($1000)</v>
          </cell>
          <cell r="C742">
            <v>86296.8</v>
          </cell>
          <cell r="D742">
            <v>69982.7</v>
          </cell>
          <cell r="E742">
            <v>78930.100000000006</v>
          </cell>
          <cell r="F742">
            <v>72035.600000000006</v>
          </cell>
          <cell r="G742">
            <v>94729.7</v>
          </cell>
          <cell r="H742">
            <v>165834</v>
          </cell>
          <cell r="I742">
            <v>318257.59999999998</v>
          </cell>
          <cell r="J742">
            <v>308077.2</v>
          </cell>
          <cell r="K742">
            <v>113801.1</v>
          </cell>
          <cell r="L742">
            <v>70169.8</v>
          </cell>
          <cell r="M742">
            <v>54835.3</v>
          </cell>
          <cell r="N742">
            <v>79606.399999999994</v>
          </cell>
          <cell r="O742">
            <v>1512556.3</v>
          </cell>
        </row>
        <row r="743">
          <cell r="A743" t="str">
            <v xml:space="preserve">  Average Billing Rate (Mills/KWH)</v>
          </cell>
          <cell r="C743">
            <v>31.07</v>
          </cell>
          <cell r="D743">
            <v>31.01</v>
          </cell>
          <cell r="E743">
            <v>26.98</v>
          </cell>
          <cell r="F743">
            <v>26.1</v>
          </cell>
          <cell r="G743">
            <v>29.05</v>
          </cell>
          <cell r="H743">
            <v>40.96</v>
          </cell>
          <cell r="I743">
            <v>64.53</v>
          </cell>
          <cell r="J743">
            <v>64.459999999999994</v>
          </cell>
          <cell r="K743">
            <v>33</v>
          </cell>
          <cell r="L743">
            <v>26.51</v>
          </cell>
          <cell r="M743">
            <v>26.54</v>
          </cell>
          <cell r="N743">
            <v>27.1</v>
          </cell>
          <cell r="O743">
            <v>38.94</v>
          </cell>
        </row>
        <row r="745">
          <cell r="A745" t="str">
            <v>Cost(not including EHV$)</v>
          </cell>
        </row>
        <row r="747">
          <cell r="A747" t="str">
            <v xml:space="preserve">  Total Cost Rate (Mills/KWH)</v>
          </cell>
          <cell r="C747">
            <v>31.070740409556421</v>
          </cell>
          <cell r="D747">
            <v>31.00848005405636</v>
          </cell>
          <cell r="E747">
            <v>26.978400637747388</v>
          </cell>
          <cell r="F747">
            <v>26.101822352543543</v>
          </cell>
          <cell r="G747">
            <v>29.054805483600788</v>
          </cell>
          <cell r="H747">
            <v>40.958116084356007</v>
          </cell>
          <cell r="I747">
            <v>64.533123331060551</v>
          </cell>
          <cell r="J747">
            <v>64.455262138947461</v>
          </cell>
          <cell r="K747">
            <v>33.004884319910779</v>
          </cell>
          <cell r="L747">
            <v>26.505019458174949</v>
          </cell>
          <cell r="M747">
            <v>26.537861062790842</v>
          </cell>
          <cell r="N747">
            <v>27.10093756558895</v>
          </cell>
          <cell r="O747">
            <v>38.94</v>
          </cell>
        </row>
        <row r="748">
          <cell r="A748" t="str">
            <v xml:space="preserve">  Total Cost ($1000)</v>
          </cell>
          <cell r="C748">
            <v>86296.8</v>
          </cell>
          <cell r="D748">
            <v>69982.7</v>
          </cell>
          <cell r="E748">
            <v>78930.100000000006</v>
          </cell>
          <cell r="F748">
            <v>72035.600000000006</v>
          </cell>
          <cell r="G748">
            <v>94729.7</v>
          </cell>
          <cell r="H748">
            <v>165834</v>
          </cell>
          <cell r="I748">
            <v>318257.59999999998</v>
          </cell>
          <cell r="J748">
            <v>308077.2</v>
          </cell>
          <cell r="K748">
            <v>113801.1</v>
          </cell>
          <cell r="L748">
            <v>70169.8</v>
          </cell>
          <cell r="M748">
            <v>54835.3</v>
          </cell>
          <cell r="N748">
            <v>79606.399999999994</v>
          </cell>
          <cell r="O748">
            <v>1512556.3</v>
          </cell>
        </row>
        <row r="750">
          <cell r="A750" t="str">
            <v>Savings(Not adj. for EHV$)</v>
          </cell>
        </row>
        <row r="751">
          <cell r="A751" t="str">
            <v xml:space="preserve">    </v>
          </cell>
        </row>
        <row r="752">
          <cell r="A752" t="str">
            <v xml:space="preserve">  Total Savings Rate (Mills/KWH)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</row>
        <row r="753">
          <cell r="A753" t="str">
            <v xml:space="preserve">  Total Savings ($1000)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A754" t="str">
            <v xml:space="preserve">  TOTAL SAVINGS FOR PPUC CUST.</v>
          </cell>
          <cell r="B754">
            <v>1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A755" t="str">
            <v>---------------------------------</v>
          </cell>
          <cell r="B755" t="str">
            <v>---------------------------------</v>
          </cell>
          <cell r="C755" t="str">
            <v>---------------------------------</v>
          </cell>
          <cell r="D755" t="str">
            <v>---------------------------------</v>
          </cell>
          <cell r="E755" t="str">
            <v>---------------------------------</v>
          </cell>
          <cell r="F755" t="str">
            <v>---------------------------------</v>
          </cell>
          <cell r="G755" t="str">
            <v>---------------------------------</v>
          </cell>
          <cell r="H755" t="str">
            <v>---------------------------------</v>
          </cell>
          <cell r="I755" t="str">
            <v>---------------------------------</v>
          </cell>
          <cell r="J755" t="str">
            <v>---------------------------------</v>
          </cell>
          <cell r="K755" t="str">
            <v>---------------------------------</v>
          </cell>
          <cell r="L755" t="str">
            <v>---------------------------------</v>
          </cell>
          <cell r="M755" t="str">
            <v>---------------------------------</v>
          </cell>
          <cell r="N755" t="str">
            <v>---------------------------------</v>
          </cell>
          <cell r="O755" t="str">
            <v>-----------</v>
          </cell>
        </row>
        <row r="757">
          <cell r="F757" t="str">
            <v>TOTAL TWO-PARTY ENERGY SALES (LOADED AND UNLOADED)</v>
          </cell>
        </row>
        <row r="758">
          <cell r="A758" t="str">
            <v xml:space="preserve">  ENERGY (GWH)</v>
          </cell>
          <cell r="C758">
            <v>2777.4303711799671</v>
          </cell>
          <cell r="D758">
            <v>2256.8887812305543</v>
          </cell>
          <cell r="E758">
            <v>2925.6782031233347</v>
          </cell>
          <cell r="F758">
            <v>2759.7924305566653</v>
          </cell>
          <cell r="G758">
            <v>3260.3783543079885</v>
          </cell>
          <cell r="H758">
            <v>4048.867339416699</v>
          </cell>
          <cell r="I758">
            <v>4931.6930868202444</v>
          </cell>
          <cell r="J758">
            <v>4779.7051982400199</v>
          </cell>
          <cell r="K758">
            <v>3448.0084327590603</v>
          </cell>
          <cell r="L758">
            <v>2647.4139125659799</v>
          </cell>
          <cell r="M758">
            <v>2066.3050553543999</v>
          </cell>
          <cell r="N758">
            <v>2937.4045029406398</v>
          </cell>
          <cell r="O758">
            <v>38839.600000000006</v>
          </cell>
        </row>
        <row r="759">
          <cell r="A759" t="str">
            <v xml:space="preserve">  BILLING ($1000)</v>
          </cell>
          <cell r="C759">
            <v>86296.8</v>
          </cell>
          <cell r="D759">
            <v>69982.7</v>
          </cell>
          <cell r="E759">
            <v>78930.100000000006</v>
          </cell>
          <cell r="F759">
            <v>72035.600000000006</v>
          </cell>
          <cell r="G759">
            <v>94729.7</v>
          </cell>
          <cell r="H759">
            <v>165834</v>
          </cell>
          <cell r="I759">
            <v>318257.59999999998</v>
          </cell>
          <cell r="J759">
            <v>308077.2</v>
          </cell>
          <cell r="K759">
            <v>113801.1</v>
          </cell>
          <cell r="L759">
            <v>70169.8</v>
          </cell>
          <cell r="M759">
            <v>54835.3</v>
          </cell>
          <cell r="N759">
            <v>79606.399999999994</v>
          </cell>
          <cell r="O759">
            <v>1512556.3</v>
          </cell>
        </row>
        <row r="760">
          <cell r="A760" t="str">
            <v xml:space="preserve">  BILLING RATE (MILLS/KWH)</v>
          </cell>
          <cell r="C760">
            <v>31.07</v>
          </cell>
          <cell r="D760">
            <v>31.01</v>
          </cell>
          <cell r="E760">
            <v>26.98</v>
          </cell>
          <cell r="F760">
            <v>26.1</v>
          </cell>
          <cell r="G760">
            <v>29.05</v>
          </cell>
          <cell r="H760">
            <v>40.96</v>
          </cell>
          <cell r="I760">
            <v>64.53</v>
          </cell>
          <cell r="J760">
            <v>64.459999999999994</v>
          </cell>
          <cell r="K760">
            <v>33</v>
          </cell>
          <cell r="L760">
            <v>26.51</v>
          </cell>
          <cell r="M760">
            <v>26.54</v>
          </cell>
          <cell r="N760">
            <v>27.1</v>
          </cell>
          <cell r="O760">
            <v>38.94</v>
          </cell>
        </row>
        <row r="762">
          <cell r="A762" t="str">
            <v xml:space="preserve">  TOTAL SAVINGS INCL. JCP&amp;L($1000)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</row>
        <row r="763">
          <cell r="A763" t="str">
            <v xml:space="preserve">  TOTAL SAVINGS RATE (MILLS/KWH)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</row>
        <row r="765">
          <cell r="A765" t="str">
            <v xml:space="preserve">  TOTAL SAVINGS EXCL JCP&amp;L($1000)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</row>
        <row r="766">
          <cell r="A766" t="str">
            <v xml:space="preserve">  TOTAL SAVINGS FOR PPUC CUST.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</row>
        <row r="767">
          <cell r="A767" t="str">
            <v>---------------------------------</v>
          </cell>
          <cell r="B767" t="str">
            <v>---------------------------------</v>
          </cell>
          <cell r="C767" t="str">
            <v>---------------------------------</v>
          </cell>
          <cell r="D767" t="str">
            <v>---------------------------------</v>
          </cell>
          <cell r="E767" t="str">
            <v>---------------------------------</v>
          </cell>
          <cell r="F767" t="str">
            <v>---------------------------------</v>
          </cell>
          <cell r="G767" t="str">
            <v>---------------------------------</v>
          </cell>
          <cell r="H767" t="str">
            <v>---------------------------------</v>
          </cell>
          <cell r="I767" t="str">
            <v>---------------------------------</v>
          </cell>
          <cell r="J767" t="str">
            <v>---------------------------------</v>
          </cell>
          <cell r="K767" t="str">
            <v>---------------------------------</v>
          </cell>
          <cell r="L767" t="str">
            <v>---------------------------------</v>
          </cell>
          <cell r="M767" t="str">
            <v>---------------------------------</v>
          </cell>
          <cell r="N767" t="str">
            <v>---------------------------------</v>
          </cell>
          <cell r="O767" t="str">
            <v>-----------</v>
          </cell>
        </row>
        <row r="768">
          <cell r="A768" t="str">
            <v xml:space="preserve">EHV CHARGES </v>
          </cell>
        </row>
        <row r="769">
          <cell r="A769" t="str">
            <v xml:space="preserve"> EHV Charge-Unloaded Sales ($0.60/MWH)</v>
          </cell>
        </row>
        <row r="770">
          <cell r="A770" t="str">
            <v xml:space="preserve">    PP&amp;L Share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 xml:space="preserve">    JCP&amp;L Share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A772" t="str">
            <v xml:space="preserve">  Total EHV-Unloaded Sales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</row>
        <row r="774">
          <cell r="A774" t="str">
            <v xml:space="preserve"> EHV Charge-Loaded Sales ($0.60/MWH)</v>
          </cell>
        </row>
        <row r="775">
          <cell r="A775" t="str">
            <v xml:space="preserve">    PP&amp;L Only</v>
          </cell>
          <cell r="C775">
            <v>1666.4582227079802</v>
          </cell>
          <cell r="D775">
            <v>1354.1332687383326</v>
          </cell>
          <cell r="E775">
            <v>1755.4069218740008</v>
          </cell>
          <cell r="F775">
            <v>1655.8754583339992</v>
          </cell>
          <cell r="G775">
            <v>1956.2270125847931</v>
          </cell>
          <cell r="H775">
            <v>2429.3204036500192</v>
          </cell>
          <cell r="I775">
            <v>2959.0158520921464</v>
          </cell>
          <cell r="J775">
            <v>2867.8231189440116</v>
          </cell>
          <cell r="K775">
            <v>2068.8050596554363</v>
          </cell>
          <cell r="L775">
            <v>1588.448347539588</v>
          </cell>
          <cell r="M775">
            <v>1239.7830332126398</v>
          </cell>
          <cell r="N775">
            <v>1762.4427017643839</v>
          </cell>
          <cell r="O775">
            <v>23303.600000000002</v>
          </cell>
        </row>
        <row r="777">
          <cell r="A777" t="str">
            <v>TOTAL EHV CHARGES(Loaded and Unloaded)</v>
          </cell>
          <cell r="C777">
            <v>1666.4582227079802</v>
          </cell>
          <cell r="D777">
            <v>1354.1332687383326</v>
          </cell>
          <cell r="E777">
            <v>1755.4069218740008</v>
          </cell>
          <cell r="F777">
            <v>1655.8754583339992</v>
          </cell>
          <cell r="G777">
            <v>1956.2270125847931</v>
          </cell>
          <cell r="H777">
            <v>2429.3204036500192</v>
          </cell>
          <cell r="I777">
            <v>2959.0158520921464</v>
          </cell>
          <cell r="J777">
            <v>2867.8231189440116</v>
          </cell>
          <cell r="K777">
            <v>2068.8050596554363</v>
          </cell>
          <cell r="L777">
            <v>1588.448347539588</v>
          </cell>
          <cell r="M777">
            <v>1239.7830332126398</v>
          </cell>
          <cell r="N777">
            <v>1762.4427017643839</v>
          </cell>
          <cell r="O777">
            <v>23303.600000000002</v>
          </cell>
        </row>
        <row r="778">
          <cell r="A778" t="str">
            <v xml:space="preserve">    PP&amp;L Share</v>
          </cell>
          <cell r="C778">
            <v>1666.4582227079802</v>
          </cell>
          <cell r="D778">
            <v>1354.1332687383326</v>
          </cell>
          <cell r="E778">
            <v>1755.4069218740008</v>
          </cell>
          <cell r="F778">
            <v>1655.8754583339992</v>
          </cell>
          <cell r="G778">
            <v>1956.2270125847931</v>
          </cell>
          <cell r="H778">
            <v>2429.3204036500192</v>
          </cell>
          <cell r="I778">
            <v>2959.0158520921464</v>
          </cell>
          <cell r="J778">
            <v>2867.8231189440116</v>
          </cell>
          <cell r="K778">
            <v>2068.8050596554363</v>
          </cell>
          <cell r="L778">
            <v>1588.448347539588</v>
          </cell>
          <cell r="M778">
            <v>1239.7830332126398</v>
          </cell>
          <cell r="N778">
            <v>1762.4427017643839</v>
          </cell>
          <cell r="O778">
            <v>23303.600000000002</v>
          </cell>
        </row>
        <row r="779">
          <cell r="A779" t="str">
            <v xml:space="preserve">    JCP&amp;L Share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</row>
        <row r="781">
          <cell r="A781" t="str">
            <v xml:space="preserve">   (PP&amp;L EHV charges are included in the ECR calculation on Page 10 but not the CSO calculation on Page 9)</v>
          </cell>
        </row>
        <row r="783">
          <cell r="F783" t="str">
            <v xml:space="preserve">                        CALCULATION OF SAVINGS ON PJM SALES</v>
          </cell>
          <cell r="L783" t="str">
            <v>CASE:2001 FORECAST</v>
          </cell>
          <cell r="P783" t="str">
            <v>15</v>
          </cell>
        </row>
        <row r="784">
          <cell r="A784" t="str">
            <v>THIS PAGE IS NO LONGER USED</v>
          </cell>
          <cell r="F784" t="str">
            <v xml:space="preserve">                  </v>
          </cell>
          <cell r="L784">
            <v>36851</v>
          </cell>
        </row>
        <row r="786">
          <cell r="A786" t="str">
            <v>COST OF INTERCHANGE MIX</v>
          </cell>
          <cell r="C786" t="str">
            <v>JANUARY</v>
          </cell>
          <cell r="D786" t="str">
            <v>FEBRUARY</v>
          </cell>
          <cell r="E786" t="str">
            <v>MARCH</v>
          </cell>
          <cell r="F786" t="str">
            <v>APRIL</v>
          </cell>
          <cell r="G786" t="str">
            <v>MAY</v>
          </cell>
          <cell r="H786" t="str">
            <v>JUNE</v>
          </cell>
          <cell r="I786" t="str">
            <v>JULY</v>
          </cell>
          <cell r="J786" t="str">
            <v>AUGUST</v>
          </cell>
          <cell r="K786" t="str">
            <v>SEPTEMBER</v>
          </cell>
          <cell r="L786" t="str">
            <v>OCTOBER</v>
          </cell>
          <cell r="M786" t="str">
            <v>NOVEMBER</v>
          </cell>
          <cell r="N786" t="str">
            <v>DECEMBER</v>
          </cell>
          <cell r="O786" t="str">
            <v>TOTAL</v>
          </cell>
        </row>
        <row r="788">
          <cell r="A788" t="str">
            <v xml:space="preserve">  MARTINS CREEK #3-4</v>
          </cell>
        </row>
        <row r="790">
          <cell r="A790" t="str">
            <v xml:space="preserve">    Output Interchanged (GWH)</v>
          </cell>
          <cell r="B790" t="str">
            <v>.</v>
          </cell>
          <cell r="C790">
            <v>6.5</v>
          </cell>
          <cell r="D790">
            <v>10</v>
          </cell>
          <cell r="E790">
            <v>0.8</v>
          </cell>
          <cell r="F790">
            <v>0</v>
          </cell>
          <cell r="G790">
            <v>5</v>
          </cell>
          <cell r="H790">
            <v>15</v>
          </cell>
          <cell r="I790">
            <v>0</v>
          </cell>
          <cell r="J790">
            <v>50</v>
          </cell>
          <cell r="K790">
            <v>10</v>
          </cell>
          <cell r="L790">
            <v>0.8</v>
          </cell>
          <cell r="M790">
            <v>1.4</v>
          </cell>
          <cell r="N790">
            <v>1.3</v>
          </cell>
          <cell r="O790">
            <v>101</v>
          </cell>
        </row>
        <row r="791">
          <cell r="A791" t="str">
            <v xml:space="preserve">    Fuel Cost Rate (Mills/KWH)</v>
          </cell>
          <cell r="C791">
            <v>55.221020000000003</v>
          </cell>
          <cell r="D791">
            <v>50.928350000000002</v>
          </cell>
          <cell r="E791">
            <v>50.325299999999999</v>
          </cell>
          <cell r="F791">
            <v>48.271740000000001</v>
          </cell>
          <cell r="G791">
            <v>44.366709999999998</v>
          </cell>
          <cell r="H791">
            <v>43.411299999999997</v>
          </cell>
          <cell r="I791">
            <v>40.072119999999998</v>
          </cell>
          <cell r="J791">
            <v>39.618119999999998</v>
          </cell>
          <cell r="K791">
            <v>40.587580000000003</v>
          </cell>
          <cell r="L791">
            <v>41.003259999999997</v>
          </cell>
          <cell r="M791">
            <v>44.901820000000001</v>
          </cell>
          <cell r="N791">
            <v>44.376460000000002</v>
          </cell>
          <cell r="O791">
            <v>42.79</v>
          </cell>
        </row>
        <row r="792">
          <cell r="A792" t="str">
            <v xml:space="preserve">    Cost of Interchange ($1000)</v>
          </cell>
          <cell r="C792">
            <v>358.9</v>
          </cell>
          <cell r="D792">
            <v>509.3</v>
          </cell>
          <cell r="E792">
            <v>40.299999999999997</v>
          </cell>
          <cell r="F792">
            <v>0</v>
          </cell>
          <cell r="G792">
            <v>221.8</v>
          </cell>
          <cell r="H792">
            <v>651.20000000000005</v>
          </cell>
          <cell r="I792">
            <v>0</v>
          </cell>
          <cell r="J792">
            <v>1980.9</v>
          </cell>
          <cell r="K792">
            <v>405.9</v>
          </cell>
          <cell r="L792">
            <v>32.799999999999997</v>
          </cell>
          <cell r="M792">
            <v>62.9</v>
          </cell>
          <cell r="N792">
            <v>57.7</v>
          </cell>
          <cell r="O792">
            <v>4321.7</v>
          </cell>
        </row>
        <row r="794">
          <cell r="A794" t="str">
            <v xml:space="preserve">  COAL</v>
          </cell>
        </row>
        <row r="796">
          <cell r="A796" t="str">
            <v xml:space="preserve">    Output For Interchange (GWH)</v>
          </cell>
          <cell r="C796">
            <v>876.5</v>
          </cell>
          <cell r="D796">
            <v>825</v>
          </cell>
          <cell r="E796">
            <v>420.49999999999994</v>
          </cell>
          <cell r="F796">
            <v>0.6</v>
          </cell>
          <cell r="G796">
            <v>501.8</v>
          </cell>
          <cell r="H796">
            <v>1548.9</v>
          </cell>
          <cell r="I796">
            <v>1616.9</v>
          </cell>
          <cell r="J796">
            <v>1574.4</v>
          </cell>
          <cell r="K796">
            <v>993.6</v>
          </cell>
          <cell r="L796">
            <v>855</v>
          </cell>
          <cell r="M796">
            <v>675.6</v>
          </cell>
          <cell r="N796">
            <v>820.9</v>
          </cell>
          <cell r="O796">
            <v>10710</v>
          </cell>
        </row>
        <row r="797">
          <cell r="A797" t="str">
            <v xml:space="preserve">    Fuel Cost Rate (Mills/KWH)</v>
          </cell>
          <cell r="C797">
            <v>14.11</v>
          </cell>
          <cell r="D797">
            <v>14.04</v>
          </cell>
          <cell r="E797">
            <v>13.81</v>
          </cell>
          <cell r="F797">
            <v>14.19</v>
          </cell>
          <cell r="G797">
            <v>14.95</v>
          </cell>
          <cell r="H797">
            <v>13.93</v>
          </cell>
          <cell r="I797">
            <v>13.83</v>
          </cell>
          <cell r="J797">
            <v>13.78</v>
          </cell>
          <cell r="K797">
            <v>12.18</v>
          </cell>
          <cell r="L797">
            <v>12.29</v>
          </cell>
          <cell r="M797">
            <v>13.89</v>
          </cell>
          <cell r="N797">
            <v>14.15</v>
          </cell>
          <cell r="O797">
            <v>13.68</v>
          </cell>
        </row>
        <row r="798">
          <cell r="A798" t="str">
            <v xml:space="preserve">    Cost of Interchange ($1000)</v>
          </cell>
          <cell r="C798">
            <v>12367.4</v>
          </cell>
          <cell r="D798">
            <v>11583</v>
          </cell>
          <cell r="E798">
            <v>5807.1</v>
          </cell>
          <cell r="F798">
            <v>8.5</v>
          </cell>
          <cell r="G798">
            <v>7501.9</v>
          </cell>
          <cell r="H798">
            <v>21576.2</v>
          </cell>
          <cell r="I798">
            <v>22361.7</v>
          </cell>
          <cell r="J798">
            <v>21695.200000000001</v>
          </cell>
          <cell r="K798">
            <v>12102</v>
          </cell>
          <cell r="L798">
            <v>10508</v>
          </cell>
          <cell r="M798">
            <v>9384.1</v>
          </cell>
          <cell r="N798">
            <v>11615.7</v>
          </cell>
          <cell r="O798">
            <v>146510.80000000002</v>
          </cell>
        </row>
        <row r="800">
          <cell r="A800" t="str">
            <v xml:space="preserve">  POOL PURCHASES RESOLD</v>
          </cell>
        </row>
        <row r="802">
          <cell r="A802" t="str">
            <v xml:space="preserve">    Quantity (GWH)</v>
          </cell>
          <cell r="B802" t="str">
            <v>.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</row>
        <row r="803">
          <cell r="A803" t="str">
            <v xml:space="preserve">    Cost Rate (Mills/KWH)</v>
          </cell>
          <cell r="B803" t="str">
            <v>.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</row>
        <row r="804">
          <cell r="A804" t="str">
            <v xml:space="preserve">    Cost of Purchases ($1000)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</row>
        <row r="806">
          <cell r="A806" t="str">
            <v xml:space="preserve">  OTHER PURCHASES RESOLD</v>
          </cell>
        </row>
        <row r="808">
          <cell r="A808" t="str">
            <v xml:space="preserve">    Quantity (GWH)</v>
          </cell>
          <cell r="B808" t="str">
            <v>.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22.4</v>
          </cell>
          <cell r="O808">
            <v>22</v>
          </cell>
        </row>
        <row r="809">
          <cell r="A809" t="str">
            <v xml:space="preserve">    Cost Rate (Mills/KWH)</v>
          </cell>
          <cell r="C809">
            <v>30.48</v>
          </cell>
          <cell r="D809">
            <v>30.42</v>
          </cell>
          <cell r="E809">
            <v>26.39</v>
          </cell>
          <cell r="F809">
            <v>25.51</v>
          </cell>
          <cell r="G809">
            <v>28.46</v>
          </cell>
          <cell r="H809">
            <v>40.369999999999997</v>
          </cell>
          <cell r="I809">
            <v>63.94</v>
          </cell>
          <cell r="J809">
            <v>63.86</v>
          </cell>
          <cell r="K809">
            <v>32.409999999999997</v>
          </cell>
          <cell r="L809">
            <v>25.92</v>
          </cell>
          <cell r="M809">
            <v>25.95</v>
          </cell>
          <cell r="N809">
            <v>26.51</v>
          </cell>
          <cell r="O809">
            <v>26.99</v>
          </cell>
        </row>
        <row r="810">
          <cell r="A810" t="str">
            <v xml:space="preserve">    Cost of Purchases ($1000)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593.79999999999995</v>
          </cell>
          <cell r="O810">
            <v>593.79999999999995</v>
          </cell>
        </row>
        <row r="812">
          <cell r="A812" t="str">
            <v xml:space="preserve">  COMBUSTION TURBINES &amp; DIESELS</v>
          </cell>
        </row>
        <row r="814">
          <cell r="A814" t="str">
            <v xml:space="preserve">    Output Interchanged (GWH)</v>
          </cell>
          <cell r="B814" t="str">
            <v>.</v>
          </cell>
          <cell r="C814">
            <v>0.4</v>
          </cell>
          <cell r="D814">
            <v>0.9</v>
          </cell>
          <cell r="E814">
            <v>0.1</v>
          </cell>
          <cell r="F814">
            <v>0</v>
          </cell>
          <cell r="G814">
            <v>0.5</v>
          </cell>
          <cell r="H814">
            <v>0.5</v>
          </cell>
          <cell r="I814">
            <v>2</v>
          </cell>
          <cell r="J814">
            <v>1.6</v>
          </cell>
          <cell r="K814">
            <v>2.4</v>
          </cell>
          <cell r="L814">
            <v>0.2</v>
          </cell>
          <cell r="M814">
            <v>0.1</v>
          </cell>
          <cell r="N814">
            <v>0.2</v>
          </cell>
          <cell r="O814">
            <v>9</v>
          </cell>
        </row>
        <row r="815">
          <cell r="A815" t="str">
            <v xml:space="preserve">    Fuel Cost Rate (Mills/KWH)</v>
          </cell>
          <cell r="C815">
            <v>64.816050000000004</v>
          </cell>
          <cell r="D815">
            <v>89.778509999999997</v>
          </cell>
          <cell r="E815">
            <v>88.844319999999996</v>
          </cell>
          <cell r="F815">
            <v>92.622380000000007</v>
          </cell>
          <cell r="G815">
            <v>29.760200000000001</v>
          </cell>
          <cell r="H815">
            <v>24.246569999999998</v>
          </cell>
          <cell r="I815">
            <v>41.568109999999997</v>
          </cell>
          <cell r="J815">
            <v>78.268299999999996</v>
          </cell>
          <cell r="K815">
            <v>43.312609999999999</v>
          </cell>
          <cell r="L815">
            <v>49.338380000000001</v>
          </cell>
          <cell r="M815">
            <v>49.984749999999998</v>
          </cell>
          <cell r="N815">
            <v>78.934569999999994</v>
          </cell>
          <cell r="O815">
            <v>53.96</v>
          </cell>
        </row>
        <row r="816">
          <cell r="A816" t="str">
            <v xml:space="preserve">    Cost ($1000)</v>
          </cell>
          <cell r="C816">
            <v>25.9</v>
          </cell>
          <cell r="D816">
            <v>80.8</v>
          </cell>
          <cell r="E816">
            <v>8.9</v>
          </cell>
          <cell r="F816">
            <v>0</v>
          </cell>
          <cell r="G816">
            <v>14.9</v>
          </cell>
          <cell r="H816">
            <v>12.1</v>
          </cell>
          <cell r="I816">
            <v>83.1</v>
          </cell>
          <cell r="J816">
            <v>125.2</v>
          </cell>
          <cell r="K816">
            <v>104</v>
          </cell>
          <cell r="L816">
            <v>9.9</v>
          </cell>
          <cell r="M816">
            <v>5</v>
          </cell>
          <cell r="N816">
            <v>15.8</v>
          </cell>
          <cell r="O816">
            <v>485.59999999999997</v>
          </cell>
        </row>
        <row r="818">
          <cell r="A818" t="str">
            <v xml:space="preserve">  COST OF PJM SALES</v>
          </cell>
        </row>
        <row r="820">
          <cell r="A820" t="str">
            <v xml:space="preserve">    Output For Interchange Sales (GWH)</v>
          </cell>
          <cell r="C820">
            <v>883.4</v>
          </cell>
          <cell r="D820">
            <v>835.9</v>
          </cell>
          <cell r="E820">
            <v>421.4</v>
          </cell>
          <cell r="F820">
            <v>0.6</v>
          </cell>
          <cell r="G820">
            <v>507.3</v>
          </cell>
          <cell r="H820">
            <v>1564.4</v>
          </cell>
          <cell r="I820">
            <v>1618.9</v>
          </cell>
          <cell r="J820">
            <v>1626</v>
          </cell>
          <cell r="K820">
            <v>1006</v>
          </cell>
          <cell r="L820">
            <v>856</v>
          </cell>
          <cell r="M820">
            <v>677.1</v>
          </cell>
          <cell r="N820">
            <v>844.8</v>
          </cell>
          <cell r="O820">
            <v>10842</v>
          </cell>
        </row>
        <row r="821">
          <cell r="A821" t="str">
            <v xml:space="preserve">    Cost Rate (Mills/KWH)</v>
          </cell>
          <cell r="C821">
            <v>14.44</v>
          </cell>
          <cell r="D821">
            <v>14.56</v>
          </cell>
          <cell r="E821">
            <v>13.9</v>
          </cell>
          <cell r="F821">
            <v>14.17</v>
          </cell>
          <cell r="G821">
            <v>15.25</v>
          </cell>
          <cell r="H821">
            <v>14.22</v>
          </cell>
          <cell r="I821">
            <v>13.86</v>
          </cell>
          <cell r="J821">
            <v>14.64</v>
          </cell>
          <cell r="K821">
            <v>12.54</v>
          </cell>
          <cell r="L821">
            <v>12.33</v>
          </cell>
          <cell r="M821">
            <v>13.96</v>
          </cell>
          <cell r="N821">
            <v>14.54</v>
          </cell>
          <cell r="O821">
            <v>14.01</v>
          </cell>
        </row>
        <row r="822">
          <cell r="A822" t="str">
            <v xml:space="preserve">    Cost of Interchange ($1000)</v>
          </cell>
          <cell r="C822">
            <v>12752.2</v>
          </cell>
          <cell r="D822">
            <v>12173.1</v>
          </cell>
          <cell r="E822">
            <v>5856.3</v>
          </cell>
          <cell r="F822">
            <v>8.5</v>
          </cell>
          <cell r="G822">
            <v>7738.6</v>
          </cell>
          <cell r="H822">
            <v>22239.5</v>
          </cell>
          <cell r="I822">
            <v>22444.799999999999</v>
          </cell>
          <cell r="J822">
            <v>23801.3</v>
          </cell>
          <cell r="K822">
            <v>12611.9</v>
          </cell>
          <cell r="L822">
            <v>10550.7</v>
          </cell>
          <cell r="M822">
            <v>9452</v>
          </cell>
          <cell r="N822">
            <v>12283</v>
          </cell>
          <cell r="O822">
            <v>151911.9</v>
          </cell>
        </row>
        <row r="824">
          <cell r="A824" t="str">
            <v xml:space="preserve">  PJM BILLING</v>
          </cell>
        </row>
        <row r="826">
          <cell r="A826" t="str">
            <v xml:space="preserve">    Interchange Sales (GWH)</v>
          </cell>
          <cell r="C826">
            <v>883.4</v>
          </cell>
          <cell r="D826">
            <v>835.9</v>
          </cell>
          <cell r="E826">
            <v>421.4</v>
          </cell>
          <cell r="F826">
            <v>0.6</v>
          </cell>
          <cell r="G826">
            <v>507.3</v>
          </cell>
          <cell r="H826">
            <v>1564.4</v>
          </cell>
          <cell r="I826">
            <v>1618.9</v>
          </cell>
          <cell r="J826">
            <v>1626</v>
          </cell>
          <cell r="K826">
            <v>1006</v>
          </cell>
          <cell r="L826">
            <v>856</v>
          </cell>
          <cell r="M826">
            <v>677.1</v>
          </cell>
          <cell r="N826">
            <v>844.8</v>
          </cell>
          <cell r="O826">
            <v>10842</v>
          </cell>
        </row>
        <row r="827">
          <cell r="A827" t="str">
            <v xml:space="preserve">    Billing Rate (Mills/KWH)</v>
          </cell>
          <cell r="C827">
            <v>27.45</v>
          </cell>
          <cell r="D827">
            <v>27.45</v>
          </cell>
          <cell r="E827">
            <v>22.8</v>
          </cell>
          <cell r="F827">
            <v>21.5</v>
          </cell>
          <cell r="G827">
            <v>27</v>
          </cell>
          <cell r="H827">
            <v>30.9</v>
          </cell>
          <cell r="I827">
            <v>40.35</v>
          </cell>
          <cell r="J827">
            <v>40.35</v>
          </cell>
          <cell r="K827">
            <v>27.65</v>
          </cell>
          <cell r="L827">
            <v>21.8</v>
          </cell>
          <cell r="M827">
            <v>22.15</v>
          </cell>
          <cell r="N827">
            <v>23.15</v>
          </cell>
          <cell r="O827">
            <v>30.51</v>
          </cell>
        </row>
        <row r="828">
          <cell r="A828" t="str">
            <v xml:space="preserve">    Interchange Bill ($1000)</v>
          </cell>
          <cell r="C828">
            <v>24248.5</v>
          </cell>
          <cell r="D828">
            <v>22945.8</v>
          </cell>
          <cell r="E828">
            <v>9608.4</v>
          </cell>
          <cell r="F828">
            <v>12.9</v>
          </cell>
          <cell r="G828">
            <v>13697.7</v>
          </cell>
          <cell r="H828">
            <v>48341</v>
          </cell>
          <cell r="I828">
            <v>65322.9</v>
          </cell>
          <cell r="J828">
            <v>65608.899999999994</v>
          </cell>
          <cell r="K828">
            <v>27815.7</v>
          </cell>
          <cell r="L828">
            <v>18660.5</v>
          </cell>
          <cell r="M828">
            <v>14997.7</v>
          </cell>
          <cell r="N828">
            <v>19557</v>
          </cell>
          <cell r="O828">
            <v>330817</v>
          </cell>
        </row>
        <row r="829">
          <cell r="A829" t="str">
            <v>TOTAL PJM BILLING</v>
          </cell>
          <cell r="C829">
            <v>24248.5</v>
          </cell>
          <cell r="D829">
            <v>22945.8</v>
          </cell>
          <cell r="E829">
            <v>9608.4</v>
          </cell>
          <cell r="F829">
            <v>12.9</v>
          </cell>
          <cell r="G829">
            <v>13697.7</v>
          </cell>
          <cell r="H829">
            <v>48341</v>
          </cell>
          <cell r="I829">
            <v>65322.9</v>
          </cell>
          <cell r="J829">
            <v>65608.899999999994</v>
          </cell>
          <cell r="K829">
            <v>27815.7</v>
          </cell>
          <cell r="L829">
            <v>18660.5</v>
          </cell>
          <cell r="M829">
            <v>14997.7</v>
          </cell>
          <cell r="N829">
            <v>19557</v>
          </cell>
          <cell r="O829">
            <v>330817</v>
          </cell>
        </row>
        <row r="831">
          <cell r="A831" t="str">
            <v xml:space="preserve">  SAVINGS ON PJM SALES</v>
          </cell>
        </row>
        <row r="833">
          <cell r="A833" t="str">
            <v xml:space="preserve">    Interchange Sales (GWH)</v>
          </cell>
          <cell r="C833">
            <v>883.4</v>
          </cell>
          <cell r="D833">
            <v>835.9</v>
          </cell>
          <cell r="E833">
            <v>421.4</v>
          </cell>
          <cell r="F833">
            <v>0.6</v>
          </cell>
          <cell r="G833">
            <v>507.3</v>
          </cell>
          <cell r="H833">
            <v>1564.4</v>
          </cell>
          <cell r="I833">
            <v>1618.9</v>
          </cell>
          <cell r="J833">
            <v>1626</v>
          </cell>
          <cell r="K833">
            <v>1006</v>
          </cell>
          <cell r="L833">
            <v>856</v>
          </cell>
          <cell r="M833">
            <v>677.1</v>
          </cell>
          <cell r="N833">
            <v>844.8</v>
          </cell>
          <cell r="O833">
            <v>10842</v>
          </cell>
        </row>
        <row r="834">
          <cell r="A834" t="str">
            <v xml:space="preserve">    Savings Rate (Mills/KWH)</v>
          </cell>
          <cell r="C834">
            <v>13.01</v>
          </cell>
          <cell r="D834">
            <v>12.89</v>
          </cell>
          <cell r="E834">
            <v>8.9</v>
          </cell>
          <cell r="F834">
            <v>7.33</v>
          </cell>
          <cell r="G834">
            <v>11.75</v>
          </cell>
          <cell r="H834">
            <v>16.68</v>
          </cell>
          <cell r="I834">
            <v>26.49</v>
          </cell>
          <cell r="J834">
            <v>25.71</v>
          </cell>
          <cell r="K834">
            <v>15.11</v>
          </cell>
          <cell r="L834">
            <v>9.4700000000000006</v>
          </cell>
          <cell r="M834">
            <v>8.19</v>
          </cell>
          <cell r="N834">
            <v>8.61</v>
          </cell>
          <cell r="O834">
            <v>16.5</v>
          </cell>
        </row>
        <row r="835">
          <cell r="A835" t="str">
            <v xml:space="preserve">    Interchange Savings ($1000)</v>
          </cell>
          <cell r="C835">
            <v>11496.3</v>
          </cell>
          <cell r="D835">
            <v>10772.699999999999</v>
          </cell>
          <cell r="E835">
            <v>3752.0999999999995</v>
          </cell>
          <cell r="F835">
            <v>4.4000000000000004</v>
          </cell>
          <cell r="G835">
            <v>5959.1</v>
          </cell>
          <cell r="H835">
            <v>26101.5</v>
          </cell>
          <cell r="I835">
            <v>42878.100000000006</v>
          </cell>
          <cell r="J835">
            <v>41807.599999999991</v>
          </cell>
          <cell r="K835">
            <v>15203.800000000001</v>
          </cell>
          <cell r="L835">
            <v>8109.7999999999993</v>
          </cell>
          <cell r="M835">
            <v>5545.7000000000007</v>
          </cell>
          <cell r="N835">
            <v>7274</v>
          </cell>
          <cell r="O835">
            <v>178905.09999999998</v>
          </cell>
        </row>
        <row r="837">
          <cell r="A837" t="str">
            <v xml:space="preserve">  PPUC CUST. SAVINGS ($1000)</v>
          </cell>
          <cell r="B837">
            <v>1</v>
          </cell>
          <cell r="C837">
            <v>11496.3</v>
          </cell>
          <cell r="D837">
            <v>10772.7</v>
          </cell>
          <cell r="E837">
            <v>3752.1</v>
          </cell>
          <cell r="F837">
            <v>4.4000000000000004</v>
          </cell>
          <cell r="G837">
            <v>5959.1</v>
          </cell>
          <cell r="H837">
            <v>26101.5</v>
          </cell>
          <cell r="I837">
            <v>42878.1</v>
          </cell>
          <cell r="J837">
            <v>41807.599999999999</v>
          </cell>
          <cell r="K837">
            <v>15203.8</v>
          </cell>
          <cell r="L837">
            <v>8109.8</v>
          </cell>
          <cell r="M837">
            <v>5545.7</v>
          </cell>
          <cell r="N837">
            <v>7274</v>
          </cell>
          <cell r="O837">
            <v>178905.09999999998</v>
          </cell>
        </row>
        <row r="838">
          <cell r="F838" t="str">
            <v xml:space="preserve">               CALCULATION OF COST TO SUPPLY SYSTEM OUTPUT (INC UGI)</v>
          </cell>
          <cell r="L838" t="str">
            <v>CASE:2001 FORECAST</v>
          </cell>
          <cell r="P838" t="str">
            <v>16</v>
          </cell>
        </row>
        <row r="839">
          <cell r="A839" t="str">
            <v>THIS PAGE IS NO LONGER USED</v>
          </cell>
          <cell r="F839" t="str">
            <v xml:space="preserve">                   (EXCLUDES ENERGY COSTS NOT APPLICABLE TO ECR)</v>
          </cell>
          <cell r="L839">
            <v>36851</v>
          </cell>
        </row>
        <row r="841">
          <cell r="A841" t="str">
            <v>COST TO SUPPLY INTERNAL LOAD</v>
          </cell>
          <cell r="C841" t="str">
            <v>JANUARY</v>
          </cell>
          <cell r="D841" t="str">
            <v>FEBRUARY</v>
          </cell>
          <cell r="E841" t="str">
            <v>MARCH</v>
          </cell>
          <cell r="F841" t="str">
            <v>APRIL</v>
          </cell>
          <cell r="G841" t="str">
            <v>MAY</v>
          </cell>
          <cell r="H841" t="str">
            <v>JUNE</v>
          </cell>
          <cell r="I841" t="str">
            <v>JULY</v>
          </cell>
          <cell r="J841" t="str">
            <v>AUGUST</v>
          </cell>
          <cell r="K841" t="str">
            <v>SEPTEMBER</v>
          </cell>
          <cell r="L841" t="str">
            <v>OCTOBER</v>
          </cell>
          <cell r="M841" t="str">
            <v>NOVEMBER</v>
          </cell>
          <cell r="N841" t="str">
            <v>DECEMBER</v>
          </cell>
          <cell r="O841" t="str">
            <v>TOTAL</v>
          </cell>
        </row>
        <row r="843">
          <cell r="A843" t="str">
            <v xml:space="preserve">  MARTINS CREEK #3-4</v>
          </cell>
        </row>
        <row r="845">
          <cell r="A845" t="str">
            <v xml:space="preserve">    Output For Load (GWH)</v>
          </cell>
          <cell r="C845">
            <v>89.3</v>
          </cell>
          <cell r="D845">
            <v>85.8</v>
          </cell>
          <cell r="E845">
            <v>34</v>
          </cell>
          <cell r="F845">
            <v>23.8</v>
          </cell>
          <cell r="G845">
            <v>68.2</v>
          </cell>
          <cell r="H845">
            <v>235.2</v>
          </cell>
          <cell r="I845">
            <v>400.4</v>
          </cell>
          <cell r="J845">
            <v>350.4</v>
          </cell>
          <cell r="K845">
            <v>136.4</v>
          </cell>
          <cell r="L845">
            <v>31.5</v>
          </cell>
          <cell r="M845">
            <v>33.4</v>
          </cell>
          <cell r="N845">
            <v>79.3</v>
          </cell>
          <cell r="O845">
            <v>1568</v>
          </cell>
        </row>
        <row r="846">
          <cell r="A846" t="str">
            <v xml:space="preserve">    Fuel Cost Rate (Mills/KWH)</v>
          </cell>
          <cell r="C846">
            <v>55.22</v>
          </cell>
          <cell r="D846">
            <v>50.93</v>
          </cell>
          <cell r="E846">
            <v>50.32</v>
          </cell>
          <cell r="F846">
            <v>48.27</v>
          </cell>
          <cell r="G846">
            <v>44.37</v>
          </cell>
          <cell r="H846">
            <v>43.41</v>
          </cell>
          <cell r="I846">
            <v>40.07</v>
          </cell>
          <cell r="J846">
            <v>39.619999999999997</v>
          </cell>
          <cell r="K846">
            <v>40.590000000000003</v>
          </cell>
          <cell r="L846">
            <v>41</v>
          </cell>
          <cell r="M846">
            <v>44.9</v>
          </cell>
          <cell r="N846">
            <v>44.38</v>
          </cell>
          <cell r="O846">
            <v>42.84</v>
          </cell>
        </row>
        <row r="847">
          <cell r="A847" t="str">
            <v xml:space="preserve">    Cost To Carry Load ($1000)</v>
          </cell>
          <cell r="C847">
            <v>4931.2734760000012</v>
          </cell>
          <cell r="D847">
            <v>4369.6363159999992</v>
          </cell>
          <cell r="E847">
            <v>1711.0204700000002</v>
          </cell>
          <cell r="F847">
            <v>1148.8674879999999</v>
          </cell>
          <cell r="G847">
            <v>3025.8430239999998</v>
          </cell>
          <cell r="H847">
            <v>10210.307488</v>
          </cell>
          <cell r="I847">
            <v>16044.875923999998</v>
          </cell>
          <cell r="J847">
            <v>13882.196427999999</v>
          </cell>
          <cell r="K847">
            <v>5536.1212080000005</v>
          </cell>
          <cell r="L847">
            <v>1291.6054240000001</v>
          </cell>
          <cell r="M847">
            <v>1499.6834879999999</v>
          </cell>
          <cell r="N847">
            <v>3519.0427199999999</v>
          </cell>
          <cell r="O847">
            <v>67170.399999999994</v>
          </cell>
        </row>
        <row r="849">
          <cell r="A849" t="str">
            <v xml:space="preserve">  COAL</v>
          </cell>
        </row>
        <row r="851">
          <cell r="A851" t="str">
            <v xml:space="preserve">    Output For Load (GWH)</v>
          </cell>
          <cell r="C851">
            <v>-901.4303711799671</v>
          </cell>
          <cell r="D851">
            <v>-492.68878123055447</v>
          </cell>
          <cell r="E851">
            <v>-821.37820312333452</v>
          </cell>
          <cell r="F851">
            <v>-1152.4924305566651</v>
          </cell>
          <cell r="G851">
            <v>-1975.3783543079885</v>
          </cell>
          <cell r="H851">
            <v>-2818.5673394166993</v>
          </cell>
          <cell r="I851">
            <v>-3540.5930868202445</v>
          </cell>
          <cell r="J851">
            <v>-3384.5051982400196</v>
          </cell>
          <cell r="K851">
            <v>-2135.0084327590598</v>
          </cell>
          <cell r="L851">
            <v>-1384.8139125659795</v>
          </cell>
          <cell r="M851">
            <v>-656.30505535439988</v>
          </cell>
          <cell r="N851">
            <v>-1143.9045029406398</v>
          </cell>
          <cell r="O851">
            <v>-20407</v>
          </cell>
        </row>
        <row r="852">
          <cell r="A852" t="str">
            <v xml:space="preserve">    Fuel Cost Rate (Mills/KWH)</v>
          </cell>
          <cell r="C852">
            <v>78.41</v>
          </cell>
          <cell r="D852">
            <v>111.97</v>
          </cell>
          <cell r="E852">
            <v>71.98</v>
          </cell>
          <cell r="F852">
            <v>47.27</v>
          </cell>
          <cell r="G852">
            <v>41.77</v>
          </cell>
          <cell r="H852">
            <v>56.97</v>
          </cell>
          <cell r="I852">
            <v>88.11</v>
          </cell>
          <cell r="J852">
            <v>88.96</v>
          </cell>
          <cell r="K852">
            <v>49.89</v>
          </cell>
          <cell r="L852">
            <v>44.27</v>
          </cell>
          <cell r="M852">
            <v>67.59</v>
          </cell>
          <cell r="N852">
            <v>57.21</v>
          </cell>
          <cell r="O852">
            <v>67.290000000000006</v>
          </cell>
        </row>
        <row r="853">
          <cell r="A853" t="str">
            <v xml:space="preserve">    Cost To Carry Load ($1000)</v>
          </cell>
          <cell r="C853">
            <v>-70682.5</v>
          </cell>
          <cell r="D853">
            <v>-55168.3</v>
          </cell>
          <cell r="E853">
            <v>-59124.500000000007</v>
          </cell>
          <cell r="F853">
            <v>-54474.30000000001</v>
          </cell>
          <cell r="G853">
            <v>-82516.799999999988</v>
          </cell>
          <cell r="H853">
            <v>-160576.20000000001</v>
          </cell>
          <cell r="I853">
            <v>-311958.7</v>
          </cell>
          <cell r="J853">
            <v>-301078.90000000002</v>
          </cell>
          <cell r="K853">
            <v>-106514</v>
          </cell>
          <cell r="L853">
            <v>-61301.200000000004</v>
          </cell>
          <cell r="M853">
            <v>-44357.799999999996</v>
          </cell>
          <cell r="N853">
            <v>-65446.099999999991</v>
          </cell>
          <cell r="O853">
            <v>-1373199.3000000003</v>
          </cell>
        </row>
        <row r="855">
          <cell r="A855" t="str">
            <v xml:space="preserve">  COST OF PL SHARE NUCLEAR</v>
          </cell>
        </row>
        <row r="856">
          <cell r="A856" t="str">
            <v xml:space="preserve">    (Including D&amp;D Expense)</v>
          </cell>
        </row>
        <row r="857">
          <cell r="A857" t="str">
            <v xml:space="preserve">    Output For Load (GWH)</v>
          </cell>
          <cell r="C857">
            <v>1335.3999999999999</v>
          </cell>
          <cell r="D857">
            <v>1197.8000000000002</v>
          </cell>
          <cell r="E857">
            <v>831.59999999999991</v>
          </cell>
          <cell r="F857">
            <v>684.1</v>
          </cell>
          <cell r="G857">
            <v>1083</v>
          </cell>
          <cell r="H857">
            <v>1388.9</v>
          </cell>
          <cell r="I857">
            <v>1435.2</v>
          </cell>
          <cell r="J857">
            <v>1435.2</v>
          </cell>
          <cell r="K857">
            <v>1388.9</v>
          </cell>
          <cell r="L857">
            <v>1435.2</v>
          </cell>
          <cell r="M857">
            <v>1388.9</v>
          </cell>
          <cell r="N857">
            <v>1435.2</v>
          </cell>
          <cell r="O857">
            <v>15039</v>
          </cell>
        </row>
        <row r="858">
          <cell r="A858" t="str">
            <v xml:space="preserve">    Fuel Cost Rate (Mills/KWH)</v>
          </cell>
          <cell r="C858">
            <v>4.79</v>
          </cell>
          <cell r="D858">
            <v>4.8099999999999996</v>
          </cell>
          <cell r="E858">
            <v>4.83</v>
          </cell>
          <cell r="F858">
            <v>4.8499999999999996</v>
          </cell>
          <cell r="G858">
            <v>4.7300000000000004</v>
          </cell>
          <cell r="H858">
            <v>4.4000000000000004</v>
          </cell>
          <cell r="I858">
            <v>4.3899999999999997</v>
          </cell>
          <cell r="J858">
            <v>4.3899999999999997</v>
          </cell>
          <cell r="K858">
            <v>4.4000000000000004</v>
          </cell>
          <cell r="L858">
            <v>4.3899999999999997</v>
          </cell>
          <cell r="M858">
            <v>4.4000000000000004</v>
          </cell>
          <cell r="N858">
            <v>4.3899999999999997</v>
          </cell>
          <cell r="O858">
            <v>4.53</v>
          </cell>
        </row>
        <row r="859">
          <cell r="A859" t="str">
            <v xml:space="preserve">    Cost To Carry Load ($1000)</v>
          </cell>
          <cell r="C859">
            <v>6398.3262499999992</v>
          </cell>
          <cell r="D859">
            <v>5758.3995499999992</v>
          </cell>
          <cell r="E859">
            <v>4017.8377500000001</v>
          </cell>
          <cell r="F859">
            <v>3316.9476999999997</v>
          </cell>
          <cell r="G859">
            <v>5119.3518999999997</v>
          </cell>
          <cell r="H859">
            <v>6105.0965999999989</v>
          </cell>
          <cell r="I859">
            <v>6301.9778000000006</v>
          </cell>
          <cell r="J859">
            <v>6301.9778000000006</v>
          </cell>
          <cell r="K859">
            <v>6105.0965999999989</v>
          </cell>
          <cell r="L859">
            <v>6301.9778000000006</v>
          </cell>
          <cell r="M859">
            <v>6105.0965999999989</v>
          </cell>
          <cell r="N859">
            <v>6301.9778000000006</v>
          </cell>
          <cell r="O859">
            <v>68134.100000000006</v>
          </cell>
        </row>
        <row r="861">
          <cell r="A861" t="str">
            <v xml:space="preserve">  COMBUSTION TURBINES &amp; DIESELS</v>
          </cell>
        </row>
        <row r="863">
          <cell r="A863" t="str">
            <v xml:space="preserve">    Output For Load (GWH)</v>
          </cell>
          <cell r="C863">
            <v>0.19999999999999996</v>
          </cell>
          <cell r="D863">
            <v>9.9999999999999978E-2</v>
          </cell>
          <cell r="E863">
            <v>0.1</v>
          </cell>
          <cell r="F863">
            <v>0.30000000000000004</v>
          </cell>
          <cell r="G863">
            <v>0.19999999999999996</v>
          </cell>
          <cell r="H863">
            <v>0.19999999999999996</v>
          </cell>
          <cell r="I863">
            <v>3.0999999999999996</v>
          </cell>
          <cell r="J863">
            <v>0.10000000000000009</v>
          </cell>
          <cell r="K863">
            <v>0.10000000000000009</v>
          </cell>
          <cell r="L863">
            <v>0.10000000000000003</v>
          </cell>
          <cell r="M863">
            <v>0.20000000000000004</v>
          </cell>
          <cell r="N863">
            <v>0.10000000000000003</v>
          </cell>
          <cell r="O863">
            <v>5</v>
          </cell>
        </row>
        <row r="864">
          <cell r="A864" t="str">
            <v xml:space="preserve">    Cost Rate (Mills/KWH)</v>
          </cell>
          <cell r="C864">
            <v>62.01</v>
          </cell>
          <cell r="D864">
            <v>58.86</v>
          </cell>
          <cell r="E864">
            <v>56.52</v>
          </cell>
          <cell r="F864">
            <v>79.599999999999994</v>
          </cell>
          <cell r="G864">
            <v>51.84</v>
          </cell>
          <cell r="H864">
            <v>49.41</v>
          </cell>
          <cell r="I864">
            <v>41.87</v>
          </cell>
          <cell r="J864">
            <v>51.32</v>
          </cell>
          <cell r="K864">
            <v>51.27</v>
          </cell>
          <cell r="L864">
            <v>53.37</v>
          </cell>
          <cell r="M864">
            <v>53.03</v>
          </cell>
          <cell r="N864">
            <v>56.58</v>
          </cell>
          <cell r="O864">
            <v>45.96</v>
          </cell>
        </row>
        <row r="865">
          <cell r="A865" t="str">
            <v xml:space="preserve">    Cost To Carry Load ($1000)</v>
          </cell>
          <cell r="C865">
            <v>12.401792000000007</v>
          </cell>
          <cell r="D865">
            <v>5.8858469999999983</v>
          </cell>
          <cell r="E865">
            <v>5.6522329999999972</v>
          </cell>
          <cell r="F865">
            <v>23.879328000000001</v>
          </cell>
          <cell r="G865">
            <v>10.368148</v>
          </cell>
          <cell r="H865">
            <v>9.8818280000000005</v>
          </cell>
          <cell r="I865">
            <v>129.80655699999997</v>
          </cell>
          <cell r="J865">
            <v>5.1323210000000046</v>
          </cell>
          <cell r="K865">
            <v>5.1268359999999973</v>
          </cell>
          <cell r="L865">
            <v>5.3369279999999986</v>
          </cell>
          <cell r="M865">
            <v>10.605435999999999</v>
          </cell>
          <cell r="N865">
            <v>5.6580800000000018</v>
          </cell>
          <cell r="O865">
            <v>229.79999999999998</v>
          </cell>
        </row>
        <row r="867">
          <cell r="A867" t="str">
            <v xml:space="preserve">  HYDRO</v>
          </cell>
        </row>
        <row r="869">
          <cell r="A869" t="str">
            <v xml:space="preserve">    Output For Load (GWH)</v>
          </cell>
          <cell r="C869">
            <v>61.2</v>
          </cell>
          <cell r="D869">
            <v>59.4</v>
          </cell>
          <cell r="E869">
            <v>77.3</v>
          </cell>
          <cell r="F869">
            <v>75.3</v>
          </cell>
          <cell r="G869">
            <v>71.2</v>
          </cell>
          <cell r="H869">
            <v>54.7</v>
          </cell>
          <cell r="I869">
            <v>42.3</v>
          </cell>
          <cell r="J869">
            <v>33.700000000000003</v>
          </cell>
          <cell r="K869">
            <v>31.200000000000003</v>
          </cell>
          <cell r="L869">
            <v>36.1</v>
          </cell>
          <cell r="M869">
            <v>49.7</v>
          </cell>
          <cell r="N869">
            <v>60.6</v>
          </cell>
          <cell r="O869">
            <v>653</v>
          </cell>
        </row>
        <row r="870">
          <cell r="A870" t="str">
            <v xml:space="preserve">    Cost Rate (Mills/KWH)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</row>
        <row r="871">
          <cell r="A871" t="str">
            <v xml:space="preserve">    Cost To Carry Load ($1000)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</row>
        <row r="873">
          <cell r="A873" t="str">
            <v xml:space="preserve">  COST OF SAFE HARBOR</v>
          </cell>
        </row>
        <row r="875">
          <cell r="A875" t="str">
            <v xml:space="preserve">    Quantity (GWH)</v>
          </cell>
          <cell r="C875">
            <v>31.4</v>
          </cell>
          <cell r="D875">
            <v>32.700000000000003</v>
          </cell>
          <cell r="E875">
            <v>57.5</v>
          </cell>
          <cell r="F875">
            <v>56.9</v>
          </cell>
          <cell r="G875">
            <v>41.8</v>
          </cell>
          <cell r="H875">
            <v>23.5</v>
          </cell>
          <cell r="I875">
            <v>15.6</v>
          </cell>
          <cell r="J875">
            <v>11.2</v>
          </cell>
          <cell r="K875">
            <v>10.3</v>
          </cell>
          <cell r="L875">
            <v>15.8</v>
          </cell>
          <cell r="M875">
            <v>25.4</v>
          </cell>
          <cell r="N875">
            <v>33.200000000000003</v>
          </cell>
          <cell r="O875">
            <v>355.3</v>
          </cell>
        </row>
        <row r="876">
          <cell r="A876" t="str">
            <v xml:space="preserve">    Billing Rate (Mills/KWH)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</row>
        <row r="877">
          <cell r="A877" t="str">
            <v xml:space="preserve">    Cost ($1000)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</row>
        <row r="879">
          <cell r="A879" t="str">
            <v xml:space="preserve">  INTERCHANGE RETAINED FOR LOAD</v>
          </cell>
        </row>
        <row r="881">
          <cell r="A881" t="str">
            <v xml:space="preserve">    Retained Interchange (GWH)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</row>
        <row r="882">
          <cell r="A882" t="str">
            <v xml:space="preserve">    Billing Rate (Mills/KWH)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</row>
        <row r="883">
          <cell r="A883" t="str">
            <v xml:space="preserve">    Cost ($1000)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5">
          <cell r="A885" t="str">
            <v xml:space="preserve">  OTHER PURCHASES FOR LOAD</v>
          </cell>
        </row>
        <row r="887">
          <cell r="A887" t="str">
            <v xml:space="preserve">    Other Purchases (GWH)</v>
          </cell>
          <cell r="C887">
            <v>2677.4</v>
          </cell>
          <cell r="D887">
            <v>2156.9</v>
          </cell>
          <cell r="E887">
            <v>2825.7</v>
          </cell>
          <cell r="F887">
            <v>2659.8</v>
          </cell>
          <cell r="G887">
            <v>3160.4</v>
          </cell>
          <cell r="H887">
            <v>3948.9</v>
          </cell>
          <cell r="I887">
            <v>4831.7</v>
          </cell>
          <cell r="J887">
            <v>4679.7</v>
          </cell>
          <cell r="K887">
            <v>3348</v>
          </cell>
          <cell r="L887">
            <v>2547.4</v>
          </cell>
          <cell r="M887">
            <v>1966.3</v>
          </cell>
          <cell r="N887">
            <v>2815</v>
          </cell>
          <cell r="O887">
            <v>37617</v>
          </cell>
        </row>
        <row r="888">
          <cell r="A888" t="str">
            <v xml:space="preserve">    Billing Rate (Mills/KWH)</v>
          </cell>
          <cell r="C888">
            <v>30.48</v>
          </cell>
          <cell r="D888">
            <v>30.42</v>
          </cell>
          <cell r="E888">
            <v>26.39</v>
          </cell>
          <cell r="F888">
            <v>25.51</v>
          </cell>
          <cell r="G888">
            <v>28.46</v>
          </cell>
          <cell r="H888">
            <v>40.369999999999997</v>
          </cell>
          <cell r="I888">
            <v>63.94</v>
          </cell>
          <cell r="J888">
            <v>63.86</v>
          </cell>
          <cell r="K888">
            <v>32.409999999999997</v>
          </cell>
          <cell r="L888">
            <v>25.92</v>
          </cell>
          <cell r="M888">
            <v>25.95</v>
          </cell>
          <cell r="N888">
            <v>26.51</v>
          </cell>
          <cell r="O888">
            <v>38.47</v>
          </cell>
        </row>
        <row r="889">
          <cell r="A889" t="str">
            <v xml:space="preserve">    Cost ($1000)</v>
          </cell>
          <cell r="C889">
            <v>81610.716630251016</v>
          </cell>
          <cell r="D889">
            <v>65610.57108425512</v>
          </cell>
          <cell r="E889">
            <v>74565.070185863238</v>
          </cell>
          <cell r="F889">
            <v>67855.519773507651</v>
          </cell>
          <cell r="G889">
            <v>89958.147098652218</v>
          </cell>
          <cell r="H889">
            <v>159406.62244032157</v>
          </cell>
          <cell r="I889">
            <v>308951.61221789679</v>
          </cell>
          <cell r="J889">
            <v>298868.85052939726</v>
          </cell>
          <cell r="K889">
            <v>108524.69422466808</v>
          </cell>
          <cell r="L889">
            <v>66016.368245767633</v>
          </cell>
          <cell r="M889">
            <v>51022.672363820668</v>
          </cell>
          <cell r="N889">
            <v>74628.9593541496</v>
          </cell>
          <cell r="O889">
            <v>1447019.9</v>
          </cell>
        </row>
        <row r="891">
          <cell r="A891" t="str">
            <v xml:space="preserve">  NON-UTILITY GENERATION FOR LOAD</v>
          </cell>
        </row>
        <row r="893">
          <cell r="A893" t="str">
            <v xml:space="preserve">    Quantity (GWH)</v>
          </cell>
          <cell r="C893">
            <v>205.8</v>
          </cell>
          <cell r="D893">
            <v>229.3</v>
          </cell>
          <cell r="E893">
            <v>211.1</v>
          </cell>
          <cell r="F893">
            <v>204.3</v>
          </cell>
          <cell r="G893">
            <v>201.5</v>
          </cell>
          <cell r="H893">
            <v>233.6</v>
          </cell>
          <cell r="I893">
            <v>211.1</v>
          </cell>
          <cell r="J893">
            <v>200.2</v>
          </cell>
          <cell r="K893">
            <v>186.3</v>
          </cell>
          <cell r="L893">
            <v>201.7</v>
          </cell>
          <cell r="M893">
            <v>213.2</v>
          </cell>
          <cell r="N893">
            <v>239.2</v>
          </cell>
          <cell r="O893">
            <v>2537.2999999999993</v>
          </cell>
        </row>
        <row r="894">
          <cell r="A894" t="str">
            <v xml:space="preserve">    Cost Rate (Mills/KWH)</v>
          </cell>
          <cell r="C894">
            <v>65.2</v>
          </cell>
          <cell r="D894">
            <v>65.2</v>
          </cell>
          <cell r="E894">
            <v>65.2</v>
          </cell>
          <cell r="F894">
            <v>65.2</v>
          </cell>
          <cell r="G894">
            <v>65.2</v>
          </cell>
          <cell r="H894">
            <v>65.2</v>
          </cell>
          <cell r="I894">
            <v>65.2</v>
          </cell>
          <cell r="J894">
            <v>65.2</v>
          </cell>
          <cell r="K894">
            <v>65.2</v>
          </cell>
          <cell r="L894">
            <v>65.2</v>
          </cell>
          <cell r="M894">
            <v>65.2</v>
          </cell>
          <cell r="N894">
            <v>65.2</v>
          </cell>
          <cell r="O894">
            <v>65.2</v>
          </cell>
        </row>
        <row r="895">
          <cell r="A895" t="str">
            <v xml:space="preserve">    Cost ($1000)</v>
          </cell>
          <cell r="C895">
            <v>13418.160000000002</v>
          </cell>
          <cell r="D895">
            <v>14950.36</v>
          </cell>
          <cell r="E895">
            <v>13763.72</v>
          </cell>
          <cell r="F895">
            <v>13320.36</v>
          </cell>
          <cell r="G895">
            <v>13137.800000000001</v>
          </cell>
          <cell r="H895">
            <v>15230.720000000001</v>
          </cell>
          <cell r="I895">
            <v>13763.72</v>
          </cell>
          <cell r="J895">
            <v>13053.039999999999</v>
          </cell>
          <cell r="K895">
            <v>12146.760000000002</v>
          </cell>
          <cell r="L895">
            <v>13150.84</v>
          </cell>
          <cell r="M895">
            <v>13900.64</v>
          </cell>
          <cell r="N895">
            <v>15595.84</v>
          </cell>
          <cell r="O895">
            <v>165431.9</v>
          </cell>
        </row>
        <row r="897">
          <cell r="A897" t="str">
            <v xml:space="preserve">  PASNY AND BORDERLINES</v>
          </cell>
        </row>
        <row r="899">
          <cell r="A899" t="str">
            <v xml:space="preserve">    Quantity (GWH)</v>
          </cell>
          <cell r="C899">
            <v>2.5</v>
          </cell>
          <cell r="D899">
            <v>2.5</v>
          </cell>
          <cell r="E899">
            <v>2.5</v>
          </cell>
          <cell r="F899">
            <v>2.5</v>
          </cell>
          <cell r="G899">
            <v>2.5</v>
          </cell>
          <cell r="H899">
            <v>2.5</v>
          </cell>
          <cell r="I899">
            <v>2.5</v>
          </cell>
          <cell r="J899">
            <v>2.5</v>
          </cell>
          <cell r="K899">
            <v>2.5</v>
          </cell>
          <cell r="L899">
            <v>2.5</v>
          </cell>
          <cell r="M899">
            <v>2.5</v>
          </cell>
          <cell r="N899">
            <v>2.5</v>
          </cell>
          <cell r="O899">
            <v>30</v>
          </cell>
        </row>
        <row r="900">
          <cell r="A900" t="str">
            <v xml:space="preserve">    Cost Rate (Mills/KWH)</v>
          </cell>
          <cell r="C900">
            <v>23.36</v>
          </cell>
          <cell r="D900">
            <v>23.36</v>
          </cell>
          <cell r="E900">
            <v>23.36</v>
          </cell>
          <cell r="F900">
            <v>23.36</v>
          </cell>
          <cell r="G900">
            <v>23.36</v>
          </cell>
          <cell r="H900">
            <v>23.36</v>
          </cell>
          <cell r="I900">
            <v>23.36</v>
          </cell>
          <cell r="J900">
            <v>23.36</v>
          </cell>
          <cell r="K900">
            <v>23.36</v>
          </cell>
          <cell r="L900">
            <v>23.36</v>
          </cell>
          <cell r="M900">
            <v>23.36</v>
          </cell>
          <cell r="N900">
            <v>23.36</v>
          </cell>
          <cell r="O900">
            <v>23.36</v>
          </cell>
        </row>
        <row r="901">
          <cell r="A901" t="str">
            <v xml:space="preserve">    Cost ($1000)</v>
          </cell>
          <cell r="C901">
            <v>58.4</v>
          </cell>
          <cell r="D901">
            <v>58.4</v>
          </cell>
          <cell r="E901">
            <v>58.4</v>
          </cell>
          <cell r="F901">
            <v>58.4</v>
          </cell>
          <cell r="G901">
            <v>58.4</v>
          </cell>
          <cell r="H901">
            <v>58.4</v>
          </cell>
          <cell r="I901">
            <v>58.4</v>
          </cell>
          <cell r="J901">
            <v>58.4</v>
          </cell>
          <cell r="K901">
            <v>58.4</v>
          </cell>
          <cell r="L901">
            <v>58.4</v>
          </cell>
          <cell r="M901">
            <v>58.4</v>
          </cell>
          <cell r="N901">
            <v>58.4</v>
          </cell>
          <cell r="O901">
            <v>700.79999999999984</v>
          </cell>
        </row>
        <row r="903">
          <cell r="A903" t="str">
            <v xml:space="preserve">  PP&amp;L SHARE OF EHV CHARGES (Page 14)</v>
          </cell>
          <cell r="C903">
            <v>1666.4582227079802</v>
          </cell>
          <cell r="D903">
            <v>1354.1332687383326</v>
          </cell>
          <cell r="E903">
            <v>1755.4069218740008</v>
          </cell>
          <cell r="F903">
            <v>1655.8754583339992</v>
          </cell>
          <cell r="G903">
            <v>1956.2270125847931</v>
          </cell>
          <cell r="H903">
            <v>2429.3204036500192</v>
          </cell>
          <cell r="I903">
            <v>2959.0158520921464</v>
          </cell>
          <cell r="J903">
            <v>2867.8231189440116</v>
          </cell>
          <cell r="K903">
            <v>2068.8050596554363</v>
          </cell>
          <cell r="L903">
            <v>1588.448347539588</v>
          </cell>
          <cell r="M903">
            <v>1239.7830332126398</v>
          </cell>
          <cell r="N903">
            <v>1762.4427017643839</v>
          </cell>
          <cell r="O903">
            <v>23303.600000000002</v>
          </cell>
        </row>
        <row r="905">
          <cell r="A905" t="str">
            <v xml:space="preserve">  TOTAL COST TO SUPPLY SYSTEM OUTPUT (INC UGI)</v>
          </cell>
        </row>
        <row r="906">
          <cell r="A906" t="str">
            <v xml:space="preserve">    Total To Supply System Output</v>
          </cell>
          <cell r="C906" t="e">
            <v>#REF!</v>
          </cell>
          <cell r="D906" t="e">
            <v>#REF!</v>
          </cell>
          <cell r="E906" t="e">
            <v>#REF!</v>
          </cell>
          <cell r="F906" t="e">
            <v>#REF!</v>
          </cell>
          <cell r="G906" t="e">
            <v>#REF!</v>
          </cell>
          <cell r="H906" t="e">
            <v>#REF!</v>
          </cell>
          <cell r="I906" t="e">
            <v>#REF!</v>
          </cell>
          <cell r="J906" t="e">
            <v>#REF!</v>
          </cell>
          <cell r="K906" t="e">
            <v>#REF!</v>
          </cell>
          <cell r="L906" t="e">
            <v>#REF!</v>
          </cell>
          <cell r="M906" t="e">
            <v>#REF!</v>
          </cell>
          <cell r="N906" t="e">
            <v>#REF!</v>
          </cell>
          <cell r="O906" t="e">
            <v>#REF!</v>
          </cell>
        </row>
        <row r="907">
          <cell r="A907" t="str">
            <v xml:space="preserve">    System Output (inc UGI)</v>
          </cell>
          <cell r="C907">
            <v>2586.6</v>
          </cell>
          <cell r="D907">
            <v>2420.5</v>
          </cell>
          <cell r="E907">
            <v>2399.1999999999998</v>
          </cell>
          <cell r="F907">
            <v>2041.8</v>
          </cell>
          <cell r="G907">
            <v>1995.8</v>
          </cell>
          <cell r="H907">
            <v>2081.1</v>
          </cell>
          <cell r="I907">
            <v>2331.8000000000002</v>
          </cell>
          <cell r="J907">
            <v>2287.6</v>
          </cell>
          <cell r="K907">
            <v>2014.4</v>
          </cell>
          <cell r="L907">
            <v>2110.1</v>
          </cell>
          <cell r="M907">
            <v>2208.6</v>
          </cell>
          <cell r="N907">
            <v>2602.1</v>
          </cell>
          <cell r="O907">
            <v>27080</v>
          </cell>
        </row>
        <row r="908">
          <cell r="A908" t="str">
            <v xml:space="preserve">    Cost Rate (Mills/KWH)</v>
          </cell>
          <cell r="C908">
            <v>14.46</v>
          </cell>
          <cell r="D908">
            <v>15.26</v>
          </cell>
          <cell r="E908">
            <v>15.32</v>
          </cell>
          <cell r="F908">
            <v>16.12</v>
          </cell>
          <cell r="G908">
            <v>15.41</v>
          </cell>
          <cell r="H908">
            <v>15.8</v>
          </cell>
          <cell r="I908">
            <v>15.55</v>
          </cell>
          <cell r="J908">
            <v>14.84</v>
          </cell>
          <cell r="K908">
            <v>13.87</v>
          </cell>
          <cell r="L908">
            <v>12.85</v>
          </cell>
          <cell r="M908">
            <v>13.35</v>
          </cell>
          <cell r="N908">
            <v>14</v>
          </cell>
          <cell r="O908">
            <v>14.73</v>
          </cell>
        </row>
        <row r="909">
          <cell r="A909" t="str">
            <v xml:space="preserve">    Cost ($1000)</v>
          </cell>
          <cell r="C909">
            <v>37413.236370958999</v>
          </cell>
          <cell r="D909">
            <v>36939.086065993448</v>
          </cell>
          <cell r="E909">
            <v>36752.60756073724</v>
          </cell>
          <cell r="F909">
            <v>32905.549747841636</v>
          </cell>
          <cell r="G909">
            <v>30749.337183237018</v>
          </cell>
          <cell r="H909">
            <v>32874.148759971577</v>
          </cell>
          <cell r="I909">
            <v>36250.708350988891</v>
          </cell>
          <cell r="J909">
            <v>33958.520197341219</v>
          </cell>
          <cell r="K909">
            <v>27931.00392832352</v>
          </cell>
          <cell r="L909">
            <v>27111.776745307216</v>
          </cell>
          <cell r="M909">
            <v>29479.08092103331</v>
          </cell>
          <cell r="N909">
            <v>36426.220655913989</v>
          </cell>
          <cell r="O909">
            <v>398791.1</v>
          </cell>
        </row>
        <row r="911">
          <cell r="A911" t="str">
            <v>COST FOR PPUC CUST. ($1000)</v>
          </cell>
          <cell r="B911">
            <v>1</v>
          </cell>
          <cell r="C911">
            <v>37413.199999999997</v>
          </cell>
          <cell r="D911">
            <v>36939.1</v>
          </cell>
          <cell r="E911">
            <v>36752.6</v>
          </cell>
          <cell r="F911">
            <v>32905.5</v>
          </cell>
          <cell r="G911">
            <v>30749.3</v>
          </cell>
          <cell r="H911">
            <v>32874.1</v>
          </cell>
          <cell r="I911">
            <v>36250.699999999997</v>
          </cell>
          <cell r="J911">
            <v>33958.5</v>
          </cell>
          <cell r="K911">
            <v>27931</v>
          </cell>
          <cell r="L911">
            <v>27111.8</v>
          </cell>
          <cell r="M911">
            <v>29479.1</v>
          </cell>
          <cell r="N911">
            <v>36426.199999999997</v>
          </cell>
          <cell r="O911">
            <v>398791.1</v>
          </cell>
        </row>
        <row r="912">
          <cell r="A912" t="str">
            <v xml:space="preserve">    ECR Cost Check ($1000)</v>
          </cell>
          <cell r="C912">
            <v>39765.399999999994</v>
          </cell>
          <cell r="D912">
            <v>39096.100000000006</v>
          </cell>
          <cell r="E912">
            <v>38515.699999999997</v>
          </cell>
          <cell r="F912">
            <v>33632</v>
          </cell>
          <cell r="G912">
            <v>34178.800000000003</v>
          </cell>
          <cell r="H912">
            <v>39221.800000000003</v>
          </cell>
          <cell r="I912">
            <v>43317.299999999996</v>
          </cell>
          <cell r="J912">
            <v>40972.799999999996</v>
          </cell>
          <cell r="K912">
            <v>32682.799999999999</v>
          </cell>
          <cell r="L912">
            <v>28706.3</v>
          </cell>
          <cell r="M912">
            <v>31063.600000000002</v>
          </cell>
          <cell r="N912">
            <v>38617.1</v>
          </cell>
          <cell r="O912">
            <v>439769.7</v>
          </cell>
        </row>
        <row r="915">
          <cell r="F915" t="str">
            <v xml:space="preserve">                                SURPLUS ENERGY BY GENERATING UNIT</v>
          </cell>
        </row>
        <row r="916">
          <cell r="F916" t="str">
            <v xml:space="preserve">                               FOR THE TYPICAL WEEK IN EACH MONTH</v>
          </cell>
          <cell r="L916" t="str">
            <v>CASE:2001 FORECAST</v>
          </cell>
          <cell r="P916" t="str">
            <v>17</v>
          </cell>
        </row>
        <row r="917">
          <cell r="L917">
            <v>36851</v>
          </cell>
        </row>
        <row r="918">
          <cell r="F918" t="str">
            <v xml:space="preserve">         (MILLIONS OF KWH)</v>
          </cell>
        </row>
        <row r="919">
          <cell r="A919" t="str">
            <v xml:space="preserve">                                 </v>
          </cell>
        </row>
        <row r="920">
          <cell r="A920" t="str">
            <v xml:space="preserve">                                    </v>
          </cell>
          <cell r="C920" t="str">
            <v>JANUARY</v>
          </cell>
          <cell r="D920" t="str">
            <v>FEBRUARY</v>
          </cell>
          <cell r="E920" t="str">
            <v>MARCH</v>
          </cell>
          <cell r="F920" t="str">
            <v>APRIL</v>
          </cell>
          <cell r="G920" t="str">
            <v>MAY</v>
          </cell>
          <cell r="H920" t="str">
            <v>JUNE</v>
          </cell>
          <cell r="I920" t="str">
            <v>JULY</v>
          </cell>
          <cell r="J920" t="str">
            <v>AUGUST</v>
          </cell>
          <cell r="K920" t="str">
            <v>SEPTEMBER</v>
          </cell>
          <cell r="L920" t="str">
            <v>OCTOBER</v>
          </cell>
          <cell r="M920" t="str">
            <v>NOVEMBER</v>
          </cell>
          <cell r="N920" t="str">
            <v>DECEMBER</v>
          </cell>
          <cell r="O920" t="str">
            <v>TOTAL</v>
          </cell>
        </row>
        <row r="922">
          <cell r="A922" t="str">
            <v xml:space="preserve">    Brunner Is. #1</v>
          </cell>
          <cell r="C922">
            <v>9.3000000000000007</v>
          </cell>
          <cell r="D922">
            <v>3.9</v>
          </cell>
          <cell r="E922">
            <v>8.6</v>
          </cell>
          <cell r="F922">
            <v>6</v>
          </cell>
          <cell r="G922">
            <v>14.4</v>
          </cell>
          <cell r="H922">
            <v>12</v>
          </cell>
          <cell r="I922">
            <v>9.1</v>
          </cell>
          <cell r="J922">
            <v>8.6</v>
          </cell>
          <cell r="K922">
            <v>9.1</v>
          </cell>
          <cell r="L922">
            <v>5.2</v>
          </cell>
          <cell r="M922">
            <v>9.6999999999999993</v>
          </cell>
          <cell r="N922">
            <v>11</v>
          </cell>
          <cell r="O922">
            <v>107</v>
          </cell>
        </row>
        <row r="923">
          <cell r="A923" t="str">
            <v xml:space="preserve">    Brunner Is. #2</v>
          </cell>
          <cell r="C923">
            <v>10.1</v>
          </cell>
          <cell r="D923">
            <v>4.3</v>
          </cell>
          <cell r="E923">
            <v>9.6</v>
          </cell>
          <cell r="F923">
            <v>6.9</v>
          </cell>
          <cell r="G923">
            <v>16.899999999999999</v>
          </cell>
          <cell r="H923">
            <v>14.3</v>
          </cell>
          <cell r="I923">
            <v>10.7</v>
          </cell>
          <cell r="J923">
            <v>9.9</v>
          </cell>
          <cell r="K923">
            <v>3.4</v>
          </cell>
          <cell r="L923">
            <v>1</v>
          </cell>
          <cell r="M923">
            <v>14.7</v>
          </cell>
          <cell r="N923">
            <v>11</v>
          </cell>
          <cell r="O923">
            <v>113</v>
          </cell>
        </row>
        <row r="924">
          <cell r="A924" t="str">
            <v xml:space="preserve">    Brunner Is. #3</v>
          </cell>
          <cell r="C924">
            <v>13.2</v>
          </cell>
          <cell r="D924">
            <v>5.5</v>
          </cell>
          <cell r="E924">
            <v>12.1</v>
          </cell>
          <cell r="F924">
            <v>8.5</v>
          </cell>
          <cell r="G924">
            <v>36</v>
          </cell>
          <cell r="H924">
            <v>31.8</v>
          </cell>
          <cell r="I924">
            <v>24.1</v>
          </cell>
          <cell r="J924">
            <v>21</v>
          </cell>
          <cell r="K924">
            <v>22.2</v>
          </cell>
          <cell r="L924">
            <v>6</v>
          </cell>
          <cell r="M924">
            <v>19.2</v>
          </cell>
          <cell r="N924">
            <v>15.4</v>
          </cell>
          <cell r="O924">
            <v>215</v>
          </cell>
        </row>
        <row r="925">
          <cell r="C925" t="str">
            <v xml:space="preserve"> --------</v>
          </cell>
          <cell r="D925" t="str">
            <v xml:space="preserve"> --------</v>
          </cell>
          <cell r="E925" t="str">
            <v xml:space="preserve"> --------</v>
          </cell>
          <cell r="F925" t="str">
            <v xml:space="preserve"> --------</v>
          </cell>
          <cell r="G925" t="str">
            <v xml:space="preserve"> --------</v>
          </cell>
          <cell r="H925" t="str">
            <v xml:space="preserve"> --------</v>
          </cell>
          <cell r="I925" t="str">
            <v xml:space="preserve"> --------</v>
          </cell>
          <cell r="J925" t="str">
            <v xml:space="preserve"> --------</v>
          </cell>
          <cell r="K925" t="str">
            <v xml:space="preserve"> --------</v>
          </cell>
          <cell r="L925" t="str">
            <v xml:space="preserve"> --------</v>
          </cell>
          <cell r="M925" t="str">
            <v xml:space="preserve"> --------</v>
          </cell>
          <cell r="N925" t="str">
            <v xml:space="preserve"> --------</v>
          </cell>
          <cell r="O925" t="str">
            <v xml:space="preserve"> --------</v>
          </cell>
        </row>
        <row r="926">
          <cell r="A926" t="str">
            <v xml:space="preserve">        TOTAL</v>
          </cell>
          <cell r="C926">
            <v>32.599999999999994</v>
          </cell>
          <cell r="D926">
            <v>13.7</v>
          </cell>
          <cell r="E926">
            <v>30.299999999999997</v>
          </cell>
          <cell r="F926">
            <v>21.4</v>
          </cell>
          <cell r="G926">
            <v>67.3</v>
          </cell>
          <cell r="H926">
            <v>58.1</v>
          </cell>
          <cell r="I926">
            <v>43.9</v>
          </cell>
          <cell r="J926">
            <v>39.5</v>
          </cell>
          <cell r="K926">
            <v>34.700000000000003</v>
          </cell>
          <cell r="L926">
            <v>12.2</v>
          </cell>
          <cell r="M926">
            <v>43.599999999999994</v>
          </cell>
          <cell r="N926">
            <v>37.4</v>
          </cell>
          <cell r="O926">
            <v>435</v>
          </cell>
        </row>
        <row r="928">
          <cell r="A928" t="str">
            <v xml:space="preserve">    Martins Creek #1</v>
          </cell>
          <cell r="C928">
            <v>0.55042999999999997</v>
          </cell>
          <cell r="D928">
            <v>2.4</v>
          </cell>
          <cell r="E928">
            <v>7.5</v>
          </cell>
          <cell r="F928">
            <v>8.3000000000000007</v>
          </cell>
          <cell r="G928">
            <v>15.2</v>
          </cell>
          <cell r="H928">
            <v>10.1</v>
          </cell>
          <cell r="I928">
            <v>10</v>
          </cell>
          <cell r="J928">
            <v>5.5</v>
          </cell>
          <cell r="K928">
            <v>2.6</v>
          </cell>
          <cell r="L928">
            <v>4.0999999999999996</v>
          </cell>
          <cell r="M928">
            <v>11.8</v>
          </cell>
          <cell r="N928">
            <v>8.1</v>
          </cell>
          <cell r="O928">
            <v>86</v>
          </cell>
        </row>
        <row r="929">
          <cell r="A929" t="str">
            <v xml:space="preserve">    Martins Creek #2</v>
          </cell>
          <cell r="C929">
            <v>6.9</v>
          </cell>
          <cell r="D929">
            <v>2.2000000000000002</v>
          </cell>
          <cell r="E929">
            <v>6.5</v>
          </cell>
          <cell r="F929">
            <v>7.5</v>
          </cell>
          <cell r="G929">
            <v>13.9</v>
          </cell>
          <cell r="H929">
            <v>9.3000000000000007</v>
          </cell>
          <cell r="I929">
            <v>9.3000000000000007</v>
          </cell>
          <cell r="J929">
            <v>5.5</v>
          </cell>
          <cell r="K929">
            <v>7.1</v>
          </cell>
          <cell r="L929">
            <v>4.3</v>
          </cell>
          <cell r="M929">
            <v>10.7</v>
          </cell>
          <cell r="N929">
            <v>7.2</v>
          </cell>
          <cell r="O929">
            <v>90</v>
          </cell>
        </row>
        <row r="930">
          <cell r="C930" t="str">
            <v xml:space="preserve"> --------</v>
          </cell>
          <cell r="D930" t="str">
            <v xml:space="preserve"> --------</v>
          </cell>
          <cell r="E930" t="str">
            <v xml:space="preserve"> --------</v>
          </cell>
          <cell r="F930" t="str">
            <v xml:space="preserve"> --------</v>
          </cell>
          <cell r="G930" t="str">
            <v xml:space="preserve"> --------</v>
          </cell>
          <cell r="H930" t="str">
            <v xml:space="preserve"> --------</v>
          </cell>
          <cell r="I930" t="str">
            <v xml:space="preserve"> --------</v>
          </cell>
          <cell r="J930" t="str">
            <v xml:space="preserve"> --------</v>
          </cell>
          <cell r="K930" t="str">
            <v xml:space="preserve"> --------</v>
          </cell>
          <cell r="L930" t="str">
            <v xml:space="preserve"> --------</v>
          </cell>
          <cell r="M930" t="str">
            <v xml:space="preserve"> --------</v>
          </cell>
          <cell r="N930" t="str">
            <v xml:space="preserve"> --------</v>
          </cell>
          <cell r="O930" t="str">
            <v xml:space="preserve"> --------</v>
          </cell>
        </row>
        <row r="931">
          <cell r="A931" t="str">
            <v xml:space="preserve">        TOTAL</v>
          </cell>
          <cell r="C931">
            <v>7.5</v>
          </cell>
          <cell r="D931">
            <v>4.5999999999999996</v>
          </cell>
          <cell r="E931">
            <v>14</v>
          </cell>
          <cell r="F931">
            <v>15.8</v>
          </cell>
          <cell r="G931">
            <v>29.1</v>
          </cell>
          <cell r="H931">
            <v>19.399999999999999</v>
          </cell>
          <cell r="I931">
            <v>19.3</v>
          </cell>
          <cell r="J931">
            <v>11</v>
          </cell>
          <cell r="K931">
            <v>9.6999999999999993</v>
          </cell>
          <cell r="L931">
            <v>8.3999999999999986</v>
          </cell>
          <cell r="M931">
            <v>22.5</v>
          </cell>
          <cell r="N931">
            <v>15.3</v>
          </cell>
          <cell r="O931">
            <v>177</v>
          </cell>
        </row>
        <row r="933">
          <cell r="A933" t="str">
            <v xml:space="preserve">    Sunbury #1-2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A934" t="str">
            <v xml:space="preserve">    Sunbury #3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</row>
        <row r="935">
          <cell r="A935" t="str">
            <v xml:space="preserve">    Sunbury #4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</row>
        <row r="936">
          <cell r="C936" t="str">
            <v xml:space="preserve"> --------</v>
          </cell>
          <cell r="D936" t="str">
            <v xml:space="preserve"> --------</v>
          </cell>
          <cell r="E936" t="str">
            <v xml:space="preserve"> --------</v>
          </cell>
          <cell r="F936" t="str">
            <v xml:space="preserve"> --------</v>
          </cell>
          <cell r="G936" t="str">
            <v xml:space="preserve"> --------</v>
          </cell>
          <cell r="H936" t="str">
            <v xml:space="preserve"> --------</v>
          </cell>
          <cell r="I936" t="str">
            <v xml:space="preserve"> --------</v>
          </cell>
          <cell r="J936" t="str">
            <v xml:space="preserve"> --------</v>
          </cell>
          <cell r="K936" t="str">
            <v xml:space="preserve"> --------</v>
          </cell>
          <cell r="L936" t="str">
            <v xml:space="preserve"> --------</v>
          </cell>
          <cell r="M936" t="str">
            <v xml:space="preserve"> --------</v>
          </cell>
          <cell r="N936" t="str">
            <v xml:space="preserve"> --------</v>
          </cell>
          <cell r="O936" t="str">
            <v xml:space="preserve"> --------</v>
          </cell>
        </row>
        <row r="937">
          <cell r="A937" t="str">
            <v xml:space="preserve">        TOTAL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9">
          <cell r="A939" t="str">
            <v xml:space="preserve">    Holtwood #17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1">
          <cell r="A941" t="str">
            <v xml:space="preserve">    Keystone #1 (PL Share)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A942" t="str">
            <v xml:space="preserve">    Keystone #2 (PL Share)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 xml:space="preserve"> --------</v>
          </cell>
          <cell r="D943" t="str">
            <v xml:space="preserve"> --------</v>
          </cell>
          <cell r="E943" t="str">
            <v xml:space="preserve"> --------</v>
          </cell>
          <cell r="F943" t="str">
            <v xml:space="preserve"> --------</v>
          </cell>
          <cell r="G943" t="str">
            <v xml:space="preserve"> --------</v>
          </cell>
          <cell r="H943" t="str">
            <v xml:space="preserve"> --------</v>
          </cell>
          <cell r="I943" t="str">
            <v xml:space="preserve"> --------</v>
          </cell>
          <cell r="J943" t="str">
            <v xml:space="preserve"> --------</v>
          </cell>
          <cell r="K943" t="str">
            <v xml:space="preserve"> --------</v>
          </cell>
          <cell r="L943" t="str">
            <v xml:space="preserve"> --------</v>
          </cell>
          <cell r="M943" t="str">
            <v xml:space="preserve"> --------</v>
          </cell>
          <cell r="N943" t="str">
            <v xml:space="preserve"> --------</v>
          </cell>
          <cell r="O943" t="str">
            <v xml:space="preserve"> --------</v>
          </cell>
        </row>
        <row r="944">
          <cell r="A944" t="str">
            <v xml:space="preserve">        TOTAL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6">
          <cell r="A946" t="str">
            <v xml:space="preserve">    Conemaugh #1 (PL Share)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A947" t="str">
            <v xml:space="preserve">    Conemaugh #2 (PL Share)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 xml:space="preserve"> --------</v>
          </cell>
          <cell r="D948" t="str">
            <v xml:space="preserve"> --------</v>
          </cell>
          <cell r="E948" t="str">
            <v xml:space="preserve"> --------</v>
          </cell>
          <cell r="F948" t="str">
            <v xml:space="preserve"> --------</v>
          </cell>
          <cell r="G948" t="str">
            <v xml:space="preserve"> --------</v>
          </cell>
          <cell r="H948" t="str">
            <v xml:space="preserve"> --------</v>
          </cell>
          <cell r="I948" t="str">
            <v xml:space="preserve"> --------</v>
          </cell>
          <cell r="J948" t="str">
            <v xml:space="preserve"> --------</v>
          </cell>
          <cell r="K948" t="str">
            <v xml:space="preserve"> --------</v>
          </cell>
          <cell r="L948" t="str">
            <v xml:space="preserve"> --------</v>
          </cell>
          <cell r="M948" t="str">
            <v xml:space="preserve"> --------</v>
          </cell>
          <cell r="N948" t="str">
            <v xml:space="preserve"> --------</v>
          </cell>
          <cell r="O948" t="str">
            <v xml:space="preserve"> --------</v>
          </cell>
        </row>
        <row r="949">
          <cell r="A949" t="str">
            <v xml:space="preserve">        TOTAL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1">
          <cell r="A951" t="str">
            <v xml:space="preserve">    Montour #1</v>
          </cell>
          <cell r="C951">
            <v>11.1</v>
          </cell>
          <cell r="D951">
            <v>4.0999999999999996</v>
          </cell>
          <cell r="E951">
            <v>9.9</v>
          </cell>
          <cell r="F951">
            <v>4.7</v>
          </cell>
          <cell r="G951">
            <v>0</v>
          </cell>
          <cell r="H951">
            <v>19.8</v>
          </cell>
          <cell r="I951">
            <v>17.399999999999999</v>
          </cell>
          <cell r="J951">
            <v>16.3</v>
          </cell>
          <cell r="K951">
            <v>17.100000000000001</v>
          </cell>
          <cell r="L951">
            <v>5.7</v>
          </cell>
          <cell r="M951">
            <v>15.2</v>
          </cell>
          <cell r="N951">
            <v>14</v>
          </cell>
          <cell r="O951">
            <v>135</v>
          </cell>
        </row>
        <row r="952">
          <cell r="A952" t="str">
            <v xml:space="preserve">    Montour #2</v>
          </cell>
          <cell r="C952">
            <v>12.7</v>
          </cell>
          <cell r="D952">
            <v>5.2</v>
          </cell>
          <cell r="E952">
            <v>8.4</v>
          </cell>
          <cell r="F952">
            <v>10.7</v>
          </cell>
          <cell r="G952">
            <v>21.7</v>
          </cell>
          <cell r="H952">
            <v>18.600000000000001</v>
          </cell>
          <cell r="I952">
            <v>14.4</v>
          </cell>
          <cell r="J952">
            <v>13.5</v>
          </cell>
          <cell r="K952">
            <v>14.4</v>
          </cell>
          <cell r="L952">
            <v>5.0999999999999996</v>
          </cell>
          <cell r="M952">
            <v>20.5</v>
          </cell>
          <cell r="N952">
            <v>15</v>
          </cell>
          <cell r="O952">
            <v>160</v>
          </cell>
        </row>
        <row r="953">
          <cell r="C953" t="str">
            <v xml:space="preserve"> --------</v>
          </cell>
          <cell r="D953" t="str">
            <v xml:space="preserve"> --------</v>
          </cell>
          <cell r="E953" t="str">
            <v xml:space="preserve"> --------</v>
          </cell>
          <cell r="F953" t="str">
            <v xml:space="preserve"> --------</v>
          </cell>
          <cell r="G953" t="str">
            <v xml:space="preserve"> --------</v>
          </cell>
          <cell r="H953" t="str">
            <v xml:space="preserve"> --------</v>
          </cell>
          <cell r="I953" t="str">
            <v xml:space="preserve"> --------</v>
          </cell>
          <cell r="J953" t="str">
            <v xml:space="preserve"> --------</v>
          </cell>
          <cell r="K953" t="str">
            <v xml:space="preserve"> --------</v>
          </cell>
          <cell r="L953" t="str">
            <v xml:space="preserve"> --------</v>
          </cell>
          <cell r="M953" t="str">
            <v xml:space="preserve"> --------</v>
          </cell>
          <cell r="N953" t="str">
            <v xml:space="preserve"> --------</v>
          </cell>
          <cell r="O953" t="str">
            <v xml:space="preserve"> --------</v>
          </cell>
        </row>
        <row r="954">
          <cell r="A954" t="str">
            <v xml:space="preserve">        TOTAL</v>
          </cell>
          <cell r="C954">
            <v>23.799999999999997</v>
          </cell>
          <cell r="D954">
            <v>9.3000000000000007</v>
          </cell>
          <cell r="E954">
            <v>18.3</v>
          </cell>
          <cell r="F954">
            <v>15.399999999999999</v>
          </cell>
          <cell r="G954">
            <v>21.7</v>
          </cell>
          <cell r="H954">
            <v>38.400000000000006</v>
          </cell>
          <cell r="I954">
            <v>31.799999999999997</v>
          </cell>
          <cell r="J954">
            <v>29.8</v>
          </cell>
          <cell r="K954">
            <v>31.5</v>
          </cell>
          <cell r="L954">
            <v>10.8</v>
          </cell>
          <cell r="M954">
            <v>35.700000000000003</v>
          </cell>
          <cell r="N954">
            <v>29</v>
          </cell>
          <cell r="O954">
            <v>296</v>
          </cell>
        </row>
        <row r="955">
          <cell r="C955" t="str">
            <v xml:space="preserve"> =========</v>
          </cell>
          <cell r="D955" t="str">
            <v xml:space="preserve"> =========</v>
          </cell>
          <cell r="E955" t="str">
            <v xml:space="preserve"> =========</v>
          </cell>
          <cell r="F955" t="str">
            <v xml:space="preserve"> =========</v>
          </cell>
          <cell r="G955" t="str">
            <v xml:space="preserve"> =========</v>
          </cell>
          <cell r="H955" t="str">
            <v xml:space="preserve"> =========</v>
          </cell>
          <cell r="I955" t="str">
            <v xml:space="preserve"> =========</v>
          </cell>
          <cell r="J955" t="str">
            <v xml:space="preserve"> =========</v>
          </cell>
          <cell r="K955" t="str">
            <v xml:space="preserve"> =========</v>
          </cell>
          <cell r="L955" t="str">
            <v xml:space="preserve"> =========</v>
          </cell>
          <cell r="M955" t="str">
            <v xml:space="preserve"> =========</v>
          </cell>
          <cell r="N955" t="str">
            <v xml:space="preserve"> =========</v>
          </cell>
          <cell r="O955" t="str">
            <v xml:space="preserve"> =========</v>
          </cell>
        </row>
        <row r="956">
          <cell r="A956" t="str">
            <v xml:space="preserve"> TOTAL SURPLUS ENERGY</v>
          </cell>
          <cell r="C956">
            <v>63.900000000000006</v>
          </cell>
          <cell r="D956">
            <v>27.599999999999998</v>
          </cell>
          <cell r="E956">
            <v>62.599999999999994</v>
          </cell>
          <cell r="F956">
            <v>52.6</v>
          </cell>
          <cell r="G956">
            <v>118.10000000000001</v>
          </cell>
          <cell r="H956">
            <v>115.9</v>
          </cell>
          <cell r="I956">
            <v>95</v>
          </cell>
          <cell r="J956">
            <v>80.3</v>
          </cell>
          <cell r="K956">
            <v>75.900000000000006</v>
          </cell>
          <cell r="L956">
            <v>31.400000000000002</v>
          </cell>
          <cell r="M956">
            <v>101.8</v>
          </cell>
          <cell r="N956">
            <v>81.7</v>
          </cell>
          <cell r="O956">
            <v>907</v>
          </cell>
        </row>
        <row r="962">
          <cell r="F962" t="str">
            <v xml:space="preserve">                  SHORT-TERM PURCHASES FROM OTHER UTILITIES</v>
          </cell>
          <cell r="L962" t="str">
            <v>CASE:2001 FORECAST</v>
          </cell>
          <cell r="P962" t="str">
            <v>18</v>
          </cell>
        </row>
        <row r="963">
          <cell r="C963" t="str">
            <v xml:space="preserve">                  </v>
          </cell>
          <cell r="L963">
            <v>36851</v>
          </cell>
        </row>
        <row r="965">
          <cell r="C965" t="str">
            <v>JANUARY</v>
          </cell>
          <cell r="D965" t="str">
            <v>FEBRUARY</v>
          </cell>
          <cell r="E965" t="str">
            <v>MARCH</v>
          </cell>
          <cell r="F965" t="str">
            <v>APRIL</v>
          </cell>
          <cell r="G965" t="str">
            <v>MAY</v>
          </cell>
          <cell r="H965" t="str">
            <v>JUNE</v>
          </cell>
          <cell r="I965" t="str">
            <v>JULY</v>
          </cell>
          <cell r="J965" t="str">
            <v>AUGUST</v>
          </cell>
          <cell r="K965" t="str">
            <v>SEPTEMBER</v>
          </cell>
          <cell r="L965" t="str">
            <v>OCTOBER</v>
          </cell>
          <cell r="M965" t="str">
            <v>NOVEMBER</v>
          </cell>
          <cell r="N965" t="str">
            <v>DECEMBER</v>
          </cell>
          <cell r="O965" t="str">
            <v>TOTAL</v>
          </cell>
        </row>
        <row r="966">
          <cell r="A966" t="str">
            <v>APS ON-PEAK</v>
          </cell>
        </row>
        <row r="968">
          <cell r="A968" t="str">
            <v xml:space="preserve">   ENERGY (GWH)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</row>
        <row r="969">
          <cell r="A969" t="str">
            <v xml:space="preserve">   Energy Cost (mills/kwh)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 t="str">
            <v xml:space="preserve">   Adder (mills/kwh)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</row>
        <row r="971">
          <cell r="A971" t="str">
            <v xml:space="preserve">   Total Cost (mills/kwh)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</row>
        <row r="972">
          <cell r="A972" t="str">
            <v xml:space="preserve">   Avg. Opp. Party (mills/kwh)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</row>
        <row r="973">
          <cell r="A973" t="str">
            <v xml:space="preserve">   BILLING RATE (mills/kwh)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</row>
        <row r="974">
          <cell r="A974" t="str">
            <v xml:space="preserve">   TOTAL BILL ($1,000)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</row>
        <row r="976">
          <cell r="A976" t="str">
            <v xml:space="preserve">   SAVINGS ($1,000)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 t="str">
            <v xml:space="preserve">   SAVINGS RATE (mills/kwh)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9">
          <cell r="A979" t="str">
            <v>OTHER</v>
          </cell>
          <cell r="C979" t="str">
            <v>ENERGY PURCHASES AND RATES COME FROM WORKSHEET ":TWOPARTY BY REGION."</v>
          </cell>
        </row>
        <row r="981">
          <cell r="A981" t="str">
            <v xml:space="preserve">   ENERGY (GWH)</v>
          </cell>
          <cell r="C981">
            <v>2677.4303711799671</v>
          </cell>
          <cell r="D981">
            <v>2156.8887812305543</v>
          </cell>
          <cell r="E981">
            <v>2825.6782031233347</v>
          </cell>
          <cell r="F981">
            <v>2659.7924305566653</v>
          </cell>
          <cell r="G981">
            <v>3160.3783543079885</v>
          </cell>
          <cell r="H981">
            <v>3948.8673394166985</v>
          </cell>
          <cell r="I981">
            <v>4831.6930868202444</v>
          </cell>
          <cell r="J981">
            <v>4679.7051982400199</v>
          </cell>
          <cell r="K981">
            <v>3348.0084327590603</v>
          </cell>
          <cell r="L981">
            <v>2547.4139125659799</v>
          </cell>
          <cell r="M981">
            <v>1966.3050553543999</v>
          </cell>
          <cell r="N981">
            <v>2837.4045029406398</v>
          </cell>
          <cell r="O981">
            <v>37639.565668495554</v>
          </cell>
        </row>
        <row r="982">
          <cell r="A982" t="str">
            <v xml:space="preserve">   BILLING RATE (mills/kwh)</v>
          </cell>
          <cell r="C982">
            <v>30.480985615429638</v>
          </cell>
          <cell r="D982">
            <v>30.419079395842932</v>
          </cell>
          <cell r="E982">
            <v>26.38838000146071</v>
          </cell>
          <cell r="F982">
            <v>25.511584661253522</v>
          </cell>
          <cell r="G982">
            <v>28.464359963745508</v>
          </cell>
          <cell r="H982">
            <v>40.367682360245638</v>
          </cell>
          <cell r="I982">
            <v>63.942722906106404</v>
          </cell>
          <cell r="J982">
            <v>63.864888463871232</v>
          </cell>
          <cell r="K982">
            <v>32.414701576851755</v>
          </cell>
          <cell r="L982">
            <v>25.915053662900871</v>
          </cell>
          <cell r="M982">
            <v>25.948502865759313</v>
          </cell>
          <cell r="N982">
            <v>26.511115801849883</v>
          </cell>
          <cell r="O982">
            <v>38.459893835253752</v>
          </cell>
        </row>
        <row r="983">
          <cell r="A983" t="str">
            <v xml:space="preserve">   TOTAL BILL ($1,000)</v>
          </cell>
          <cell r="C983">
            <v>81610.716630251016</v>
          </cell>
          <cell r="D983">
            <v>65610.57108425512</v>
          </cell>
          <cell r="E983">
            <v>74565.070185863238</v>
          </cell>
          <cell r="F983">
            <v>67855.519773507651</v>
          </cell>
          <cell r="G983">
            <v>89958.147098652218</v>
          </cell>
          <cell r="H983">
            <v>159406.62244032157</v>
          </cell>
          <cell r="I983">
            <v>308951.61221789679</v>
          </cell>
          <cell r="J983">
            <v>298868.85052939726</v>
          </cell>
          <cell r="K983">
            <v>108524.69422466808</v>
          </cell>
          <cell r="L983">
            <v>66016.368245767633</v>
          </cell>
          <cell r="M983">
            <v>51022.672363820668</v>
          </cell>
          <cell r="N983">
            <v>75222.759354149603</v>
          </cell>
          <cell r="O983">
            <v>1447613.7</v>
          </cell>
        </row>
        <row r="985">
          <cell r="A985" t="str">
            <v>TOTAL PURCHASES</v>
          </cell>
        </row>
        <row r="987">
          <cell r="A987" t="str">
            <v xml:space="preserve">   TOTAL ENERGY PURCH (GWH)</v>
          </cell>
          <cell r="C987">
            <v>2677.4303711799671</v>
          </cell>
          <cell r="D987">
            <v>2156.8887812305543</v>
          </cell>
          <cell r="E987">
            <v>2825.6782031233347</v>
          </cell>
          <cell r="F987">
            <v>2659.7924305566653</v>
          </cell>
          <cell r="G987">
            <v>3160.3783543079885</v>
          </cell>
          <cell r="H987">
            <v>3948.8673394166985</v>
          </cell>
          <cell r="I987">
            <v>4831.6930868202444</v>
          </cell>
          <cell r="J987">
            <v>4679.7051982400199</v>
          </cell>
          <cell r="K987">
            <v>3348.0084327590603</v>
          </cell>
          <cell r="L987">
            <v>2547.4139125659799</v>
          </cell>
          <cell r="M987">
            <v>1966.3050553543999</v>
          </cell>
          <cell r="N987">
            <v>2837.4045029406398</v>
          </cell>
          <cell r="O987">
            <v>37640</v>
          </cell>
        </row>
        <row r="988">
          <cell r="A988" t="str">
            <v xml:space="preserve">   TOTAL PAYMENTS ($1,000)</v>
          </cell>
          <cell r="C988">
            <v>81610.716630251016</v>
          </cell>
          <cell r="D988">
            <v>65610.57108425512</v>
          </cell>
          <cell r="E988">
            <v>74565.070185863238</v>
          </cell>
          <cell r="F988">
            <v>67855.519773507651</v>
          </cell>
          <cell r="G988">
            <v>89958.147098652218</v>
          </cell>
          <cell r="H988">
            <v>159406.62244032157</v>
          </cell>
          <cell r="I988">
            <v>308951.61221789679</v>
          </cell>
          <cell r="J988">
            <v>298868.85052939726</v>
          </cell>
          <cell r="K988">
            <v>108524.69422466808</v>
          </cell>
          <cell r="L988">
            <v>66016.368245767633</v>
          </cell>
          <cell r="M988">
            <v>51022.672363820668</v>
          </cell>
          <cell r="N988">
            <v>75222.759354149603</v>
          </cell>
          <cell r="O988">
            <v>1447613.6041485511</v>
          </cell>
        </row>
        <row r="989">
          <cell r="A989" t="str">
            <v xml:space="preserve">   AVERAGE BILLING RATE (mills/kwh)</v>
          </cell>
          <cell r="C989">
            <v>30.48</v>
          </cell>
          <cell r="D989">
            <v>30.42</v>
          </cell>
          <cell r="E989">
            <v>26.39</v>
          </cell>
          <cell r="F989">
            <v>25.51</v>
          </cell>
          <cell r="G989">
            <v>28.46</v>
          </cell>
          <cell r="H989">
            <v>40.369999999999997</v>
          </cell>
          <cell r="I989">
            <v>63.94</v>
          </cell>
          <cell r="J989">
            <v>63.86</v>
          </cell>
          <cell r="K989">
            <v>32.409999999999997</v>
          </cell>
          <cell r="L989">
            <v>25.92</v>
          </cell>
          <cell r="M989">
            <v>25.95</v>
          </cell>
          <cell r="N989">
            <v>26.51</v>
          </cell>
          <cell r="O989">
            <v>38.46</v>
          </cell>
        </row>
        <row r="994">
          <cell r="A994" t="str">
            <v>THIS PAGE IS NO LONGER USED</v>
          </cell>
          <cell r="G994" t="str">
            <v>FERC METHOD OF</v>
          </cell>
        </row>
        <row r="995">
          <cell r="G995" t="str">
            <v xml:space="preserve">                        CALCULATION OF THE COST OF INTERCHANGE SALES</v>
          </cell>
          <cell r="L995" t="str">
            <v>CASE:2001 FORECAST</v>
          </cell>
          <cell r="P995" t="str">
            <v>19</v>
          </cell>
        </row>
        <row r="996">
          <cell r="G996" t="str">
            <v xml:space="preserve">                        BASED ON GENERATING UNIT DISPATCH FUEL COSTS</v>
          </cell>
          <cell r="L996">
            <v>36851</v>
          </cell>
        </row>
        <row r="998">
          <cell r="A998" t="str">
            <v>COST OF INTERCHANGE MIX</v>
          </cell>
          <cell r="C998" t="str">
            <v>JANUARY</v>
          </cell>
          <cell r="D998" t="str">
            <v>FEBRUARY</v>
          </cell>
          <cell r="E998" t="str">
            <v>MARCH</v>
          </cell>
          <cell r="F998" t="str">
            <v>APRIL</v>
          </cell>
          <cell r="G998" t="str">
            <v>MAY</v>
          </cell>
          <cell r="H998" t="str">
            <v>JUNE</v>
          </cell>
          <cell r="I998" t="str">
            <v>JULY</v>
          </cell>
          <cell r="J998" t="str">
            <v>AUGUST</v>
          </cell>
          <cell r="K998" t="str">
            <v>SEPTEMBER</v>
          </cell>
          <cell r="L998" t="str">
            <v>OCTOBER</v>
          </cell>
          <cell r="M998" t="str">
            <v>NOVEMBER</v>
          </cell>
          <cell r="N998" t="str">
            <v>DECEMBER</v>
          </cell>
          <cell r="O998" t="str">
            <v>TOTAL</v>
          </cell>
        </row>
        <row r="1000">
          <cell r="A1000" t="str">
            <v xml:space="preserve">  MARTINS CREEK #3-4</v>
          </cell>
        </row>
        <row r="1002">
          <cell r="A1002" t="str">
            <v xml:space="preserve">    Output Interchanged (GWH)</v>
          </cell>
          <cell r="B1002" t="str">
            <v xml:space="preserve">  </v>
          </cell>
          <cell r="C1002">
            <v>6.5</v>
          </cell>
          <cell r="D1002">
            <v>10</v>
          </cell>
          <cell r="E1002">
            <v>0.8</v>
          </cell>
          <cell r="F1002">
            <v>0</v>
          </cell>
          <cell r="G1002">
            <v>5</v>
          </cell>
          <cell r="H1002">
            <v>15</v>
          </cell>
          <cell r="I1002">
            <v>0</v>
          </cell>
          <cell r="J1002">
            <v>50</v>
          </cell>
          <cell r="K1002">
            <v>10</v>
          </cell>
          <cell r="L1002">
            <v>0.8</v>
          </cell>
          <cell r="M1002">
            <v>1.4</v>
          </cell>
          <cell r="N1002">
            <v>1.3</v>
          </cell>
          <cell r="O1002">
            <v>101</v>
          </cell>
        </row>
        <row r="1003">
          <cell r="A1003" t="str">
            <v xml:space="preserve">    Dispatch Fuel Cost (Mills/KWH)</v>
          </cell>
          <cell r="C1003">
            <v>39.020000000000003</v>
          </cell>
          <cell r="D1003">
            <v>36.06</v>
          </cell>
          <cell r="E1003">
            <v>33.68</v>
          </cell>
          <cell r="F1003">
            <v>32.93</v>
          </cell>
          <cell r="G1003">
            <v>30.42</v>
          </cell>
          <cell r="H1003">
            <v>28.86</v>
          </cell>
          <cell r="I1003">
            <v>27.27</v>
          </cell>
          <cell r="J1003">
            <v>29.79</v>
          </cell>
          <cell r="K1003">
            <v>31.69</v>
          </cell>
          <cell r="L1003">
            <v>31.63</v>
          </cell>
          <cell r="M1003">
            <v>38.86</v>
          </cell>
          <cell r="N1003">
            <v>39.19</v>
          </cell>
          <cell r="O1003">
            <v>31.32</v>
          </cell>
        </row>
        <row r="1004">
          <cell r="A1004" t="str">
            <v xml:space="preserve">    Cost of Interchange ($1000)</v>
          </cell>
          <cell r="C1004">
            <v>253.6</v>
          </cell>
          <cell r="D1004">
            <v>360.6</v>
          </cell>
          <cell r="E1004">
            <v>26.9</v>
          </cell>
          <cell r="F1004">
            <v>0</v>
          </cell>
          <cell r="G1004">
            <v>152.1</v>
          </cell>
          <cell r="H1004">
            <v>432.9</v>
          </cell>
          <cell r="I1004">
            <v>0</v>
          </cell>
          <cell r="J1004">
            <v>1489.5</v>
          </cell>
          <cell r="K1004">
            <v>316.89999999999998</v>
          </cell>
          <cell r="L1004">
            <v>25.3</v>
          </cell>
          <cell r="M1004">
            <v>54.4</v>
          </cell>
          <cell r="N1004">
            <v>50.9</v>
          </cell>
          <cell r="O1004">
            <v>3163.1000000000004</v>
          </cell>
        </row>
        <row r="1006">
          <cell r="A1006" t="str">
            <v xml:space="preserve">  COAL</v>
          </cell>
        </row>
        <row r="1008">
          <cell r="A1008" t="str">
            <v xml:space="preserve">    Output For Interchange (GWH)</v>
          </cell>
          <cell r="C1008">
            <v>876.5</v>
          </cell>
          <cell r="D1008">
            <v>825</v>
          </cell>
          <cell r="E1008">
            <v>420.49999999999994</v>
          </cell>
          <cell r="F1008">
            <v>0.6</v>
          </cell>
          <cell r="G1008">
            <v>501.8</v>
          </cell>
          <cell r="H1008">
            <v>1548.9</v>
          </cell>
          <cell r="I1008">
            <v>1616.9</v>
          </cell>
          <cell r="J1008">
            <v>1574.4</v>
          </cell>
          <cell r="K1008">
            <v>993.6</v>
          </cell>
          <cell r="L1008">
            <v>855</v>
          </cell>
          <cell r="M1008">
            <v>675.6</v>
          </cell>
          <cell r="N1008">
            <v>820.9</v>
          </cell>
          <cell r="O1008">
            <v>10710</v>
          </cell>
        </row>
        <row r="1009">
          <cell r="A1009" t="str">
            <v xml:space="preserve">    Dispatch Fuel Cost (Mills/KWH)</v>
          </cell>
          <cell r="C1009">
            <v>14.8</v>
          </cell>
          <cell r="D1009">
            <v>14.36</v>
          </cell>
          <cell r="E1009">
            <v>14.25</v>
          </cell>
          <cell r="F1009">
            <v>15.03</v>
          </cell>
          <cell r="G1009">
            <v>15.1</v>
          </cell>
          <cell r="H1009">
            <v>15.02</v>
          </cell>
          <cell r="I1009">
            <v>14.77</v>
          </cell>
          <cell r="J1009">
            <v>14.76</v>
          </cell>
          <cell r="K1009">
            <v>14.89</v>
          </cell>
          <cell r="L1009">
            <v>14.84</v>
          </cell>
          <cell r="M1009">
            <v>15.16</v>
          </cell>
          <cell r="N1009">
            <v>14.81</v>
          </cell>
          <cell r="O1009">
            <v>14.81</v>
          </cell>
        </row>
        <row r="1010">
          <cell r="A1010" t="str">
            <v xml:space="preserve">    Cost of Interchange ($1000)</v>
          </cell>
          <cell r="C1010">
            <v>12972.2</v>
          </cell>
          <cell r="D1010">
            <v>11847</v>
          </cell>
          <cell r="E1010">
            <v>5992.1</v>
          </cell>
          <cell r="F1010">
            <v>9</v>
          </cell>
          <cell r="G1010">
            <v>7577.2</v>
          </cell>
          <cell r="H1010">
            <v>23264.5</v>
          </cell>
          <cell r="I1010">
            <v>23881.599999999999</v>
          </cell>
          <cell r="J1010">
            <v>23238.1</v>
          </cell>
          <cell r="K1010">
            <v>14794.7</v>
          </cell>
          <cell r="L1010">
            <v>12688.2</v>
          </cell>
          <cell r="M1010">
            <v>10242.1</v>
          </cell>
          <cell r="N1010">
            <v>12157.5</v>
          </cell>
          <cell r="O1010">
            <v>158664.20000000001</v>
          </cell>
        </row>
        <row r="1012">
          <cell r="A1012" t="str">
            <v xml:space="preserve">  POOL PURCHASES RESOLD</v>
          </cell>
        </row>
        <row r="1014">
          <cell r="A1014" t="str">
            <v xml:space="preserve">    Quantity (GWH)</v>
          </cell>
          <cell r="B1014" t="str">
            <v>.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</row>
        <row r="1015">
          <cell r="A1015" t="str">
            <v xml:space="preserve">    Cost Rate (Mills/KWH)</v>
          </cell>
          <cell r="B1015" t="str">
            <v>.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</row>
        <row r="1016">
          <cell r="A1016" t="str">
            <v xml:space="preserve">    Cost of Purchases ($1000)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</row>
        <row r="1018">
          <cell r="A1018" t="str">
            <v xml:space="preserve">  OTHER PURCHASES RESOLD</v>
          </cell>
        </row>
        <row r="1020">
          <cell r="A1020" t="str">
            <v xml:space="preserve">    Quantity (GWH)</v>
          </cell>
          <cell r="B1020" t="str">
            <v>.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22.4</v>
          </cell>
          <cell r="O1020">
            <v>22</v>
          </cell>
        </row>
        <row r="1021">
          <cell r="A1021" t="str">
            <v xml:space="preserve">    Cost Rate (Mills/KWH)</v>
          </cell>
          <cell r="C1021">
            <v>30.48</v>
          </cell>
          <cell r="D1021">
            <v>30.42</v>
          </cell>
          <cell r="E1021">
            <v>26.39</v>
          </cell>
          <cell r="F1021">
            <v>25.51</v>
          </cell>
          <cell r="G1021">
            <v>28.46</v>
          </cell>
          <cell r="H1021">
            <v>40.369999999999997</v>
          </cell>
          <cell r="I1021">
            <v>63.94</v>
          </cell>
          <cell r="J1021">
            <v>63.86</v>
          </cell>
          <cell r="K1021">
            <v>32.409999999999997</v>
          </cell>
          <cell r="L1021">
            <v>25.92</v>
          </cell>
          <cell r="M1021">
            <v>25.95</v>
          </cell>
          <cell r="N1021">
            <v>26.51</v>
          </cell>
          <cell r="O1021">
            <v>26.99</v>
          </cell>
        </row>
        <row r="1022">
          <cell r="A1022" t="str">
            <v xml:space="preserve">    Cost of Purchases ($1000)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593.79999999999995</v>
          </cell>
          <cell r="O1022">
            <v>593.79999999999995</v>
          </cell>
        </row>
        <row r="1024">
          <cell r="A1024" t="str">
            <v xml:space="preserve">  COMBUSTION TURBINES &amp; DIESELS</v>
          </cell>
        </row>
        <row r="1026">
          <cell r="A1026" t="str">
            <v xml:space="preserve">    Output Interchanged (GWH)</v>
          </cell>
          <cell r="B1026" t="str">
            <v>.</v>
          </cell>
          <cell r="C1026">
            <v>0.4</v>
          </cell>
          <cell r="D1026">
            <v>0.9</v>
          </cell>
          <cell r="E1026">
            <v>0.1</v>
          </cell>
          <cell r="F1026">
            <v>0</v>
          </cell>
          <cell r="G1026">
            <v>0.5</v>
          </cell>
          <cell r="H1026">
            <v>0.5</v>
          </cell>
          <cell r="I1026">
            <v>2</v>
          </cell>
          <cell r="J1026">
            <v>1.6</v>
          </cell>
          <cell r="K1026">
            <v>2.4</v>
          </cell>
          <cell r="L1026">
            <v>0.2</v>
          </cell>
          <cell r="M1026">
            <v>0.1</v>
          </cell>
          <cell r="N1026">
            <v>0.2</v>
          </cell>
          <cell r="O1026">
            <v>9</v>
          </cell>
        </row>
        <row r="1027">
          <cell r="A1027" t="str">
            <v xml:space="preserve">    Dispatch Fuel Cost (Mills/KWH)</v>
          </cell>
          <cell r="C1027">
            <v>64.816050000000004</v>
          </cell>
          <cell r="D1027">
            <v>89.778509999999997</v>
          </cell>
          <cell r="E1027">
            <v>88.844319999999996</v>
          </cell>
          <cell r="F1027">
            <v>92.622380000000007</v>
          </cell>
          <cell r="G1027">
            <v>29.760200000000001</v>
          </cell>
          <cell r="H1027">
            <v>24.246569999999998</v>
          </cell>
          <cell r="I1027">
            <v>41.568109999999997</v>
          </cell>
          <cell r="J1027">
            <v>78.268299999999996</v>
          </cell>
          <cell r="K1027">
            <v>43.312609999999999</v>
          </cell>
          <cell r="L1027">
            <v>49.338380000000001</v>
          </cell>
          <cell r="M1027">
            <v>49.984749999999998</v>
          </cell>
          <cell r="N1027">
            <v>78.934569999999994</v>
          </cell>
          <cell r="O1027">
            <v>53.96</v>
          </cell>
        </row>
        <row r="1028">
          <cell r="A1028" t="str">
            <v xml:space="preserve">    Cost ($1000)</v>
          </cell>
          <cell r="C1028">
            <v>25.9</v>
          </cell>
          <cell r="D1028">
            <v>80.8</v>
          </cell>
          <cell r="E1028">
            <v>8.9</v>
          </cell>
          <cell r="F1028">
            <v>0</v>
          </cell>
          <cell r="G1028">
            <v>14.9</v>
          </cell>
          <cell r="H1028">
            <v>12.1</v>
          </cell>
          <cell r="I1028">
            <v>83.1</v>
          </cell>
          <cell r="J1028">
            <v>125.2</v>
          </cell>
          <cell r="K1028">
            <v>104</v>
          </cell>
          <cell r="L1028">
            <v>9.9</v>
          </cell>
          <cell r="M1028">
            <v>5</v>
          </cell>
          <cell r="N1028">
            <v>15.8</v>
          </cell>
          <cell r="O1028">
            <v>485.59999999999997</v>
          </cell>
        </row>
        <row r="1030">
          <cell r="A1030" t="str">
            <v xml:space="preserve">  COST OF PJM SALES</v>
          </cell>
        </row>
        <row r="1032">
          <cell r="A1032" t="str">
            <v xml:space="preserve">    Output For Interchange Sales (GWH)</v>
          </cell>
          <cell r="C1032">
            <v>883.4</v>
          </cell>
          <cell r="D1032">
            <v>835.9</v>
          </cell>
          <cell r="E1032">
            <v>421.4</v>
          </cell>
          <cell r="F1032">
            <v>0.6</v>
          </cell>
          <cell r="G1032">
            <v>507.3</v>
          </cell>
          <cell r="H1032">
            <v>1564.4</v>
          </cell>
          <cell r="I1032">
            <v>1618.9</v>
          </cell>
          <cell r="J1032">
            <v>1626</v>
          </cell>
          <cell r="K1032">
            <v>1006</v>
          </cell>
          <cell r="L1032">
            <v>856</v>
          </cell>
          <cell r="M1032">
            <v>677.1</v>
          </cell>
          <cell r="N1032">
            <v>844.8</v>
          </cell>
          <cell r="O1032">
            <v>10842</v>
          </cell>
        </row>
        <row r="1033">
          <cell r="A1033" t="str">
            <v xml:space="preserve">    Cost Rate (Mills/KWH)</v>
          </cell>
          <cell r="C1033">
            <v>15</v>
          </cell>
          <cell r="D1033">
            <v>14.7</v>
          </cell>
          <cell r="E1033">
            <v>14.3</v>
          </cell>
          <cell r="F1033">
            <v>15</v>
          </cell>
          <cell r="G1033">
            <v>15.27</v>
          </cell>
          <cell r="H1033">
            <v>15.16</v>
          </cell>
          <cell r="I1033">
            <v>14.8</v>
          </cell>
          <cell r="J1033">
            <v>15.28</v>
          </cell>
          <cell r="K1033">
            <v>15.12</v>
          </cell>
          <cell r="L1033">
            <v>14.86</v>
          </cell>
          <cell r="M1033">
            <v>15.21</v>
          </cell>
          <cell r="N1033">
            <v>15.17</v>
          </cell>
          <cell r="O1033">
            <v>15.03</v>
          </cell>
        </row>
        <row r="1034">
          <cell r="A1034" t="str">
            <v xml:space="preserve">    Cost of Interchange ($1000)</v>
          </cell>
          <cell r="C1034">
            <v>13251.7</v>
          </cell>
          <cell r="D1034">
            <v>12288.4</v>
          </cell>
          <cell r="E1034">
            <v>6027.9</v>
          </cell>
          <cell r="F1034">
            <v>9</v>
          </cell>
          <cell r="G1034">
            <v>7744.2</v>
          </cell>
          <cell r="H1034">
            <v>23709.5</v>
          </cell>
          <cell r="I1034">
            <v>23964.7</v>
          </cell>
          <cell r="J1034">
            <v>24852.799999999999</v>
          </cell>
          <cell r="K1034">
            <v>15215.6</v>
          </cell>
          <cell r="L1034">
            <v>12723.4</v>
          </cell>
          <cell r="M1034">
            <v>10301.5</v>
          </cell>
          <cell r="N1034">
            <v>12818</v>
          </cell>
          <cell r="O1034">
            <v>162906.70000000001</v>
          </cell>
        </row>
        <row r="1039">
          <cell r="F1039" t="str">
            <v xml:space="preserve">                                SALES TO BG&amp;E BY UNIT</v>
          </cell>
          <cell r="L1039" t="str">
            <v>CASE:2001 FORECAST</v>
          </cell>
          <cell r="P1039" t="str">
            <v>20</v>
          </cell>
        </row>
        <row r="1040">
          <cell r="F1040" t="str">
            <v xml:space="preserve">                 </v>
          </cell>
          <cell r="L1040">
            <v>36851</v>
          </cell>
        </row>
        <row r="1041">
          <cell r="F1041" t="str">
            <v xml:space="preserve">                                  (Millions of KWH)</v>
          </cell>
        </row>
        <row r="1043">
          <cell r="A1043" t="str">
            <v xml:space="preserve">BG&amp;E ENTITLEMENT (Sales after </v>
          </cell>
          <cell r="B1043" t="str">
            <v>% SHARE</v>
          </cell>
          <cell r="C1043" t="str">
            <v>JANUARY</v>
          </cell>
          <cell r="D1043" t="str">
            <v>FEBRUARY</v>
          </cell>
          <cell r="E1043" t="str">
            <v>MARCH</v>
          </cell>
          <cell r="F1043" t="str">
            <v>APRIL</v>
          </cell>
          <cell r="G1043" t="str">
            <v>MAY</v>
          </cell>
          <cell r="H1043" t="str">
            <v>JUNE</v>
          </cell>
          <cell r="I1043" t="str">
            <v>JULY</v>
          </cell>
          <cell r="J1043" t="str">
            <v>AUGUST</v>
          </cell>
          <cell r="K1043" t="str">
            <v>SEPTEMBER</v>
          </cell>
          <cell r="L1043" t="str">
            <v>OCTOBER</v>
          </cell>
          <cell r="M1043" t="str">
            <v>NOVEMBER</v>
          </cell>
          <cell r="N1043" t="str">
            <v>DECEMBER</v>
          </cell>
          <cell r="O1043" t="str">
            <v>TOTAL</v>
          </cell>
        </row>
        <row r="1044">
          <cell r="A1044" t="str">
            <v xml:space="preserve">            loss adjustment)</v>
          </cell>
        </row>
        <row r="1045">
          <cell r="A1045" t="str">
            <v xml:space="preserve">     Susquehanna #1</v>
          </cell>
          <cell r="C1045">
            <v>46.3</v>
          </cell>
          <cell r="D1045">
            <v>41.8</v>
          </cell>
          <cell r="E1045">
            <v>46.3</v>
          </cell>
          <cell r="F1045">
            <v>44.7</v>
          </cell>
          <cell r="G1045">
            <v>29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208</v>
          </cell>
        </row>
        <row r="1046">
          <cell r="A1046" t="str">
            <v xml:space="preserve">     Susquehanna #2</v>
          </cell>
          <cell r="C1046">
            <v>46.4</v>
          </cell>
          <cell r="D1046">
            <v>41.3</v>
          </cell>
          <cell r="E1046">
            <v>11.4</v>
          </cell>
          <cell r="F1046">
            <v>2.7</v>
          </cell>
          <cell r="G1046">
            <v>46.1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148</v>
          </cell>
        </row>
        <row r="1048">
          <cell r="A1048" t="str">
            <v xml:space="preserve"> TOTAL</v>
          </cell>
          <cell r="C1048">
            <v>92.699999999999989</v>
          </cell>
          <cell r="D1048">
            <v>83.1</v>
          </cell>
          <cell r="E1048">
            <v>57.699999999999996</v>
          </cell>
          <cell r="F1048">
            <v>47.400000000000006</v>
          </cell>
          <cell r="G1048">
            <v>75.099999999999994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356</v>
          </cell>
        </row>
        <row r="1054">
          <cell r="G1054" t="str">
            <v xml:space="preserve">BG&amp;E LOSSES              </v>
          </cell>
        </row>
        <row r="1055">
          <cell r="F1055" t="str">
            <v xml:space="preserve">                                 SALES TO ACE BY UNIT</v>
          </cell>
          <cell r="L1055" t="str">
            <v xml:space="preserve">                         </v>
          </cell>
        </row>
        <row r="1056">
          <cell r="F1056" t="str">
            <v xml:space="preserve">                 </v>
          </cell>
          <cell r="L1056" t="str">
            <v xml:space="preserve">                        </v>
          </cell>
        </row>
        <row r="1057">
          <cell r="F1057" t="str">
            <v xml:space="preserve">                                  (Millions of KWH)</v>
          </cell>
        </row>
        <row r="1059">
          <cell r="A1059" t="str">
            <v>BG&amp;E LOSSES (1.7% of 6.6%)</v>
          </cell>
          <cell r="B1059" t="str">
            <v>LOSS %</v>
          </cell>
          <cell r="C1059" t="str">
            <v>JANUARY</v>
          </cell>
          <cell r="D1059" t="str">
            <v>FEBRUARY</v>
          </cell>
          <cell r="E1059" t="str">
            <v>MARCH</v>
          </cell>
          <cell r="F1059" t="str">
            <v>APRIL</v>
          </cell>
          <cell r="G1059" t="str">
            <v>MAY</v>
          </cell>
          <cell r="H1059" t="str">
            <v>JUNE</v>
          </cell>
          <cell r="I1059" t="str">
            <v>JULY</v>
          </cell>
          <cell r="J1059" t="str">
            <v>AUGUST</v>
          </cell>
          <cell r="K1059" t="str">
            <v>SEPTEMBER</v>
          </cell>
          <cell r="L1059" t="str">
            <v>OCTOBER</v>
          </cell>
          <cell r="M1059" t="str">
            <v>NOVEMBER</v>
          </cell>
          <cell r="N1059" t="str">
            <v>DECEMBER</v>
          </cell>
          <cell r="O1059" t="str">
            <v>TOTAL</v>
          </cell>
        </row>
        <row r="1061">
          <cell r="A1061" t="str">
            <v xml:space="preserve">     Susquehanna #1</v>
          </cell>
          <cell r="B1061">
            <v>1.7000000000000001E-2</v>
          </cell>
          <cell r="C1061">
            <v>0.8</v>
          </cell>
          <cell r="D1061">
            <v>0.7</v>
          </cell>
          <cell r="E1061">
            <v>0.8</v>
          </cell>
          <cell r="F1061">
            <v>0.8</v>
          </cell>
          <cell r="G1061">
            <v>0.5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4</v>
          </cell>
        </row>
        <row r="1062">
          <cell r="A1062" t="str">
            <v xml:space="preserve">     Susquehanna #2</v>
          </cell>
          <cell r="B1062">
            <v>1.7000000000000001E-2</v>
          </cell>
          <cell r="C1062">
            <v>0.8</v>
          </cell>
          <cell r="D1062">
            <v>0.7</v>
          </cell>
          <cell r="E1062">
            <v>0.2</v>
          </cell>
          <cell r="F1062">
            <v>0</v>
          </cell>
          <cell r="G1062">
            <v>0.8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3</v>
          </cell>
        </row>
        <row r="1064">
          <cell r="A1064" t="str">
            <v xml:space="preserve"> TOTAL</v>
          </cell>
          <cell r="C1064">
            <v>1.6</v>
          </cell>
          <cell r="D1064">
            <v>1.4</v>
          </cell>
          <cell r="E1064">
            <v>1</v>
          </cell>
          <cell r="F1064">
            <v>0.8</v>
          </cell>
          <cell r="G1064">
            <v>1.3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6</v>
          </cell>
        </row>
        <row r="1073">
          <cell r="F1073" t="str">
            <v xml:space="preserve">                          FUEL COST OF SALES TO BG&amp;E BY UNIT</v>
          </cell>
        </row>
        <row r="1074">
          <cell r="F1074" t="str">
            <v xml:space="preserve">                   </v>
          </cell>
        </row>
        <row r="1075">
          <cell r="F1075" t="str">
            <v xml:space="preserve">                                (Thousands of Dollars)</v>
          </cell>
        </row>
        <row r="1077">
          <cell r="A1077" t="str">
            <v>BG&amp;E ENTITLEMENT</v>
          </cell>
          <cell r="B1077" t="str">
            <v>% SHARE</v>
          </cell>
          <cell r="C1077" t="str">
            <v>JANUARY</v>
          </cell>
          <cell r="D1077" t="str">
            <v>FEBRUARY</v>
          </cell>
          <cell r="E1077" t="str">
            <v>MARCH</v>
          </cell>
          <cell r="F1077" t="str">
            <v>APRIL</v>
          </cell>
          <cell r="G1077" t="str">
            <v>MAY</v>
          </cell>
          <cell r="H1077" t="str">
            <v>JUNE</v>
          </cell>
          <cell r="I1077" t="str">
            <v>JULY</v>
          </cell>
          <cell r="J1077" t="str">
            <v>AUGUST</v>
          </cell>
          <cell r="K1077" t="str">
            <v>SEPTEMBER</v>
          </cell>
          <cell r="L1077" t="str">
            <v>OCTOBER</v>
          </cell>
          <cell r="M1077" t="str">
            <v>NOVEMBER</v>
          </cell>
          <cell r="N1077" t="str">
            <v>DECEMBER</v>
          </cell>
          <cell r="O1077" t="str">
            <v>TOTAL</v>
          </cell>
        </row>
        <row r="1079">
          <cell r="A1079" t="str">
            <v xml:space="preserve">     Susquehanna #1</v>
          </cell>
          <cell r="B1079">
            <v>6.6000000000000003E-2</v>
          </cell>
          <cell r="C1079">
            <v>170.4</v>
          </cell>
          <cell r="D1079">
            <v>153.9</v>
          </cell>
          <cell r="E1079">
            <v>170.4</v>
          </cell>
          <cell r="F1079">
            <v>164.9</v>
          </cell>
          <cell r="G1079">
            <v>106.8</v>
          </cell>
          <cell r="H1079">
            <v>164.9</v>
          </cell>
          <cell r="I1079">
            <v>170.4</v>
          </cell>
          <cell r="J1079">
            <v>170.4</v>
          </cell>
          <cell r="K1079">
            <v>164.9</v>
          </cell>
          <cell r="L1079">
            <v>170.4</v>
          </cell>
          <cell r="M1079">
            <v>164.9</v>
          </cell>
          <cell r="N1079">
            <v>170.4</v>
          </cell>
          <cell r="O1079">
            <v>1943</v>
          </cell>
        </row>
        <row r="1080">
          <cell r="A1080" t="str">
            <v xml:space="preserve">     Susquehanna #2</v>
          </cell>
          <cell r="B1080">
            <v>6.6000000000000003E-2</v>
          </cell>
          <cell r="C1080">
            <v>178.4</v>
          </cell>
          <cell r="D1080">
            <v>158.9</v>
          </cell>
          <cell r="E1080">
            <v>44</v>
          </cell>
          <cell r="F1080">
            <v>9.8000000000000007</v>
          </cell>
          <cell r="G1080">
            <v>168.4</v>
          </cell>
          <cell r="H1080">
            <v>165.6</v>
          </cell>
          <cell r="I1080">
            <v>171.1</v>
          </cell>
          <cell r="J1080">
            <v>171.1</v>
          </cell>
          <cell r="K1080">
            <v>165.6</v>
          </cell>
          <cell r="L1080">
            <v>171.1</v>
          </cell>
          <cell r="M1080">
            <v>165.6</v>
          </cell>
          <cell r="N1080">
            <v>171.1</v>
          </cell>
          <cell r="O1080">
            <v>1741</v>
          </cell>
        </row>
        <row r="1081">
          <cell r="A1081" t="str">
            <v xml:space="preserve">     Susquehanna #1 (Spent Fuel)</v>
          </cell>
          <cell r="B1081">
            <v>6.6000000000000003E-2</v>
          </cell>
          <cell r="C1081">
            <v>44.7</v>
          </cell>
          <cell r="D1081">
            <v>40.4</v>
          </cell>
          <cell r="E1081">
            <v>44.7</v>
          </cell>
          <cell r="F1081">
            <v>43.3</v>
          </cell>
          <cell r="G1081">
            <v>28</v>
          </cell>
          <cell r="H1081">
            <v>43.3</v>
          </cell>
          <cell r="I1081">
            <v>44.7</v>
          </cell>
          <cell r="J1081">
            <v>44.7</v>
          </cell>
          <cell r="K1081">
            <v>43.3</v>
          </cell>
          <cell r="L1081">
            <v>44.7</v>
          </cell>
          <cell r="M1081">
            <v>43.3</v>
          </cell>
          <cell r="N1081">
            <v>44.7</v>
          </cell>
          <cell r="O1081">
            <v>510</v>
          </cell>
        </row>
        <row r="1082">
          <cell r="A1082" t="str">
            <v xml:space="preserve">     Susquehanna #2 (Spent Fuel)</v>
          </cell>
          <cell r="B1082">
            <v>6.6000000000000003E-2</v>
          </cell>
          <cell r="C1082">
            <v>44.8</v>
          </cell>
          <cell r="D1082">
            <v>39.9</v>
          </cell>
          <cell r="E1082">
            <v>11</v>
          </cell>
          <cell r="F1082">
            <v>2.6</v>
          </cell>
          <cell r="G1082">
            <v>44.6</v>
          </cell>
          <cell r="H1082">
            <v>43.8</v>
          </cell>
          <cell r="I1082">
            <v>45.3</v>
          </cell>
          <cell r="J1082">
            <v>45.3</v>
          </cell>
          <cell r="K1082">
            <v>43.8</v>
          </cell>
          <cell r="L1082">
            <v>45.3</v>
          </cell>
          <cell r="M1082">
            <v>43.8</v>
          </cell>
          <cell r="N1082">
            <v>45.3</v>
          </cell>
          <cell r="O1082">
            <v>456</v>
          </cell>
        </row>
        <row r="1083">
          <cell r="A1083" t="str">
            <v xml:space="preserve">     D&amp;D Expense</v>
          </cell>
          <cell r="B1083">
            <v>6.6000000000000003E-2</v>
          </cell>
          <cell r="C1083">
            <v>13.8</v>
          </cell>
          <cell r="D1083">
            <v>13.8</v>
          </cell>
          <cell r="E1083">
            <v>13.8</v>
          </cell>
          <cell r="F1083">
            <v>13.8</v>
          </cell>
          <cell r="G1083">
            <v>13.8</v>
          </cell>
          <cell r="H1083">
            <v>13.9</v>
          </cell>
          <cell r="I1083">
            <v>13.9</v>
          </cell>
          <cell r="J1083">
            <v>13.9</v>
          </cell>
          <cell r="K1083">
            <v>13.9</v>
          </cell>
          <cell r="L1083">
            <v>13.9</v>
          </cell>
          <cell r="M1083">
            <v>13.9</v>
          </cell>
          <cell r="N1083">
            <v>13.9</v>
          </cell>
          <cell r="O1083">
            <v>166</v>
          </cell>
        </row>
        <row r="1085">
          <cell r="A1085" t="str">
            <v xml:space="preserve"> TOTAL</v>
          </cell>
          <cell r="C1085">
            <v>452.1</v>
          </cell>
          <cell r="D1085">
            <v>406.9</v>
          </cell>
          <cell r="E1085">
            <v>283.90000000000003</v>
          </cell>
          <cell r="F1085">
            <v>234.4</v>
          </cell>
          <cell r="G1085">
            <v>361.6</v>
          </cell>
          <cell r="H1085">
            <v>431.5</v>
          </cell>
          <cell r="I1085">
            <v>445.4</v>
          </cell>
          <cell r="J1085">
            <v>445.4</v>
          </cell>
          <cell r="K1085">
            <v>431.5</v>
          </cell>
          <cell r="L1085">
            <v>445.4</v>
          </cell>
          <cell r="M1085">
            <v>431.5</v>
          </cell>
          <cell r="N1085">
            <v>445.4</v>
          </cell>
          <cell r="O1085">
            <v>4815</v>
          </cell>
        </row>
        <row r="1087">
          <cell r="A1087" t="str">
            <v>* BG&amp;E gets 5.84% of 100% Susq.  This equates to 6.6% of 90% Susq.</v>
          </cell>
        </row>
        <row r="1091">
          <cell r="F1091" t="str">
            <v xml:space="preserve">                              COAL SALES TO ACE BY UNIT</v>
          </cell>
          <cell r="L1091" t="str">
            <v>CASE:2001 FORECAST</v>
          </cell>
          <cell r="P1091" t="str">
            <v>21</v>
          </cell>
        </row>
        <row r="1092">
          <cell r="F1092" t="str">
            <v xml:space="preserve">                </v>
          </cell>
          <cell r="L1092">
            <v>36851</v>
          </cell>
        </row>
        <row r="1093">
          <cell r="F1093" t="str">
            <v xml:space="preserve">                                  (Millions of KWH)</v>
          </cell>
        </row>
        <row r="1095">
          <cell r="A1095" t="str">
            <v>ACE ENTITLEMENT (Sales after</v>
          </cell>
          <cell r="C1095" t="str">
            <v>JANUARY</v>
          </cell>
          <cell r="D1095" t="str">
            <v>FEBRUARY</v>
          </cell>
          <cell r="E1095" t="str">
            <v>MARCH</v>
          </cell>
          <cell r="F1095" t="str">
            <v>APRIL</v>
          </cell>
          <cell r="G1095" t="str">
            <v>MAY</v>
          </cell>
          <cell r="H1095" t="str">
            <v>JUNE</v>
          </cell>
          <cell r="I1095" t="str">
            <v>JULY</v>
          </cell>
          <cell r="J1095" t="str">
            <v>AUGUST</v>
          </cell>
          <cell r="K1095" t="str">
            <v>SEPTEMBER</v>
          </cell>
          <cell r="L1095" t="str">
            <v>OCTOBER</v>
          </cell>
          <cell r="M1095" t="str">
            <v>NOVEMBER</v>
          </cell>
          <cell r="N1095" t="str">
            <v>DECEMBER</v>
          </cell>
          <cell r="O1095" t="str">
            <v>TOTAL</v>
          </cell>
        </row>
        <row r="1096">
          <cell r="A1096" t="str">
            <v xml:space="preserve">            loss adjustment)</v>
          </cell>
          <cell r="B1096">
            <v>0</v>
          </cell>
        </row>
        <row r="1097">
          <cell r="A1097" t="str">
            <v xml:space="preserve">    Brunner Is. #1</v>
          </cell>
          <cell r="B1097">
            <v>0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</row>
        <row r="1098">
          <cell r="A1098" t="str">
            <v xml:space="preserve">    Brunner Is. #2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</row>
        <row r="1099">
          <cell r="A1099" t="str">
            <v xml:space="preserve">    Brunner Is. #3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</row>
        <row r="1101">
          <cell r="A1101" t="str">
            <v xml:space="preserve">        TOTAL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</row>
        <row r="1103">
          <cell r="A1103" t="str">
            <v xml:space="preserve">    Martins Creek #1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</row>
        <row r="1104">
          <cell r="A1104" t="str">
            <v xml:space="preserve">    Martins Creek #2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</row>
        <row r="1106">
          <cell r="A1106" t="str">
            <v xml:space="preserve">        TOTAL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</row>
        <row r="1108">
          <cell r="A1108" t="str">
            <v xml:space="preserve">    Sunbury #1-2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</row>
        <row r="1109">
          <cell r="A1109" t="str">
            <v xml:space="preserve">    Sunbury #3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</row>
        <row r="1110">
          <cell r="A1110" t="str">
            <v xml:space="preserve">    Sunbury #4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</row>
        <row r="1112">
          <cell r="A1112" t="str">
            <v xml:space="preserve">        TOTAL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</row>
        <row r="1114">
          <cell r="A1114" t="str">
            <v xml:space="preserve">    Holtwood #17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</row>
        <row r="1116">
          <cell r="A1116" t="str">
            <v xml:space="preserve">    Montour #1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</row>
        <row r="1117">
          <cell r="A1117" t="str">
            <v xml:space="preserve">    Montour #2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</row>
        <row r="1119">
          <cell r="A1119" t="str">
            <v xml:space="preserve">        TOTAL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</row>
        <row r="1120">
          <cell r="C1120" t="str">
            <v xml:space="preserve"> =========</v>
          </cell>
          <cell r="D1120" t="str">
            <v xml:space="preserve"> =========</v>
          </cell>
          <cell r="E1120" t="str">
            <v xml:space="preserve"> =========</v>
          </cell>
          <cell r="F1120" t="str">
            <v xml:space="preserve"> =========</v>
          </cell>
          <cell r="G1120" t="str">
            <v xml:space="preserve"> =========</v>
          </cell>
          <cell r="H1120" t="str">
            <v xml:space="preserve"> =========</v>
          </cell>
          <cell r="I1120" t="str">
            <v xml:space="preserve"> =========</v>
          </cell>
          <cell r="J1120" t="str">
            <v xml:space="preserve"> =========</v>
          </cell>
          <cell r="K1120" t="str">
            <v xml:space="preserve"> =========</v>
          </cell>
          <cell r="L1120" t="str">
            <v xml:space="preserve"> =========</v>
          </cell>
          <cell r="M1120" t="str">
            <v xml:space="preserve"> =========</v>
          </cell>
          <cell r="N1120" t="str">
            <v xml:space="preserve"> =========</v>
          </cell>
          <cell r="O1120" t="str">
            <v xml:space="preserve"> =========</v>
          </cell>
        </row>
        <row r="1121">
          <cell r="A1121" t="str">
            <v xml:space="preserve"> TOTAL COAL FIRED SALES TO ACE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</row>
        <row r="1123">
          <cell r="F1123" t="str">
            <v xml:space="preserve">                 ACE LOSSES              </v>
          </cell>
        </row>
        <row r="1124">
          <cell r="F1124" t="str">
            <v xml:space="preserve">                                 SALES TO ACE BY UNIT</v>
          </cell>
          <cell r="L1124" t="str">
            <v xml:space="preserve">                         </v>
          </cell>
        </row>
        <row r="1125">
          <cell r="F1125" t="str">
            <v xml:space="preserve">                 </v>
          </cell>
          <cell r="L1125" t="str">
            <v xml:space="preserve">                        </v>
          </cell>
        </row>
        <row r="1126">
          <cell r="F1126" t="str">
            <v xml:space="preserve">                                  (Millions of KWH)</v>
          </cell>
        </row>
        <row r="1128">
          <cell r="B1128" t="str">
            <v>LOSS %</v>
          </cell>
          <cell r="C1128" t="str">
            <v>JANUARY</v>
          </cell>
          <cell r="D1128" t="str">
            <v>FEBRUARY</v>
          </cell>
          <cell r="E1128" t="str">
            <v>MARCH</v>
          </cell>
          <cell r="F1128" t="str">
            <v>APRIL</v>
          </cell>
          <cell r="G1128" t="str">
            <v>MAY</v>
          </cell>
          <cell r="H1128" t="str">
            <v>JUNE</v>
          </cell>
          <cell r="I1128" t="str">
            <v>JULY</v>
          </cell>
          <cell r="J1128" t="str">
            <v>AUGUST</v>
          </cell>
          <cell r="K1128" t="str">
            <v>SEPTEMBER</v>
          </cell>
          <cell r="L1128" t="str">
            <v>OCTOBER</v>
          </cell>
          <cell r="M1128" t="str">
            <v>NOVEMBER</v>
          </cell>
          <cell r="N1128" t="str">
            <v>DECEMBER</v>
          </cell>
          <cell r="O1128" t="str">
            <v>TOTAL</v>
          </cell>
        </row>
        <row r="1130">
          <cell r="A1130" t="str">
            <v>ACE LOSSES (1.7% of 3.42%)</v>
          </cell>
          <cell r="B1130">
            <v>1.7000000000000001E-2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</row>
        <row r="1132">
          <cell r="F1132" t="str">
            <v xml:space="preserve">                             COST FOR COAL SALES TO ACE</v>
          </cell>
        </row>
        <row r="1133">
          <cell r="F1133" t="str">
            <v xml:space="preserve">                    </v>
          </cell>
        </row>
        <row r="1134">
          <cell r="F1134" t="str">
            <v xml:space="preserve">                               (Thousands of Dollars)     </v>
          </cell>
        </row>
        <row r="1136">
          <cell r="A1136" t="str">
            <v>ACE FUEL EXPENSE</v>
          </cell>
          <cell r="B1136" t="str">
            <v>% SHARE</v>
          </cell>
          <cell r="C1136" t="str">
            <v>JANUARY</v>
          </cell>
          <cell r="D1136" t="str">
            <v>FEBRUARY</v>
          </cell>
          <cell r="E1136" t="str">
            <v>MARCH</v>
          </cell>
          <cell r="F1136" t="str">
            <v>APRIL</v>
          </cell>
          <cell r="G1136" t="str">
            <v>MAY</v>
          </cell>
          <cell r="H1136" t="str">
            <v>JUNE</v>
          </cell>
          <cell r="I1136" t="str">
            <v>JULY</v>
          </cell>
          <cell r="J1136" t="str">
            <v>AUGUST</v>
          </cell>
          <cell r="K1136" t="str">
            <v>SEPTEMBER</v>
          </cell>
          <cell r="L1136" t="str">
            <v>OCTOBER</v>
          </cell>
          <cell r="M1136" t="str">
            <v>NOVEMBER</v>
          </cell>
          <cell r="N1136" t="str">
            <v>DECEMBER</v>
          </cell>
          <cell r="O1136" t="str">
            <v>TOTAL</v>
          </cell>
        </row>
        <row r="1137">
          <cell r="A1137" t="str">
            <v xml:space="preserve">                 </v>
          </cell>
          <cell r="B1137">
            <v>0</v>
          </cell>
        </row>
        <row r="1138">
          <cell r="A1138" t="str">
            <v xml:space="preserve">    Brunner Island</v>
          </cell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</row>
        <row r="1139">
          <cell r="A1139" t="str">
            <v xml:space="preserve">    Martins Creek 1-2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</row>
        <row r="1140">
          <cell r="A1140" t="str">
            <v xml:space="preserve">    Sunbury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</row>
        <row r="1141">
          <cell r="A1141" t="str">
            <v xml:space="preserve">    Holtwood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</row>
        <row r="1142">
          <cell r="A1142" t="str">
            <v xml:space="preserve">    Montour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</row>
        <row r="1143">
          <cell r="A1143" t="str">
            <v xml:space="preserve">    Retired Miner's Health Care Costs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</row>
        <row r="1144">
          <cell r="A1144" t="str">
            <v xml:space="preserve">    Conemaugh Scrubber Cost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</row>
        <row r="1145">
          <cell r="C1145" t="str">
            <v xml:space="preserve"> ========</v>
          </cell>
          <cell r="D1145" t="str">
            <v xml:space="preserve"> ========</v>
          </cell>
          <cell r="E1145" t="str">
            <v xml:space="preserve"> ========</v>
          </cell>
          <cell r="F1145" t="str">
            <v xml:space="preserve"> ========</v>
          </cell>
          <cell r="G1145" t="str">
            <v xml:space="preserve"> ========</v>
          </cell>
          <cell r="H1145" t="str">
            <v xml:space="preserve"> ========</v>
          </cell>
          <cell r="I1145" t="str">
            <v xml:space="preserve"> ========</v>
          </cell>
          <cell r="J1145" t="str">
            <v xml:space="preserve"> ========</v>
          </cell>
          <cell r="K1145" t="str">
            <v xml:space="preserve"> ========</v>
          </cell>
          <cell r="L1145" t="str">
            <v xml:space="preserve"> ========</v>
          </cell>
          <cell r="M1145" t="str">
            <v xml:space="preserve"> ========</v>
          </cell>
          <cell r="N1145" t="str">
            <v xml:space="preserve"> ========</v>
          </cell>
          <cell r="O1145" t="str">
            <v xml:space="preserve"> ========</v>
          </cell>
        </row>
        <row r="1146">
          <cell r="A1146" t="str">
            <v xml:space="preserve"> TOTAL COAL EXPENSE FOR ACE SALE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</row>
        <row r="1148">
          <cell r="C1148" t="str">
            <v xml:space="preserve">                   </v>
          </cell>
          <cell r="F1148" t="str">
            <v xml:space="preserve">   CAPACITY FACTORS - %</v>
          </cell>
          <cell r="L1148" t="str">
            <v>CASE:2001 FORECAST</v>
          </cell>
          <cell r="P1148" t="str">
            <v>22</v>
          </cell>
        </row>
        <row r="1149">
          <cell r="C1149" t="str">
            <v xml:space="preserve">                 </v>
          </cell>
          <cell r="L1149">
            <v>36851</v>
          </cell>
        </row>
        <row r="1150">
          <cell r="B1150" t="str">
            <v>Winter</v>
          </cell>
        </row>
        <row r="1151">
          <cell r="B1151" t="str">
            <v>Rating</v>
          </cell>
        </row>
        <row r="1152">
          <cell r="A1152" t="str">
            <v>PP&amp;L GENERATING UNITS</v>
          </cell>
          <cell r="B1152" t="str">
            <v>(MW)</v>
          </cell>
          <cell r="C1152" t="str">
            <v>JANUARY</v>
          </cell>
          <cell r="D1152" t="str">
            <v>FEBRUARY</v>
          </cell>
          <cell r="E1152" t="str">
            <v>MARCH</v>
          </cell>
          <cell r="F1152" t="str">
            <v>APRIL</v>
          </cell>
          <cell r="G1152" t="str">
            <v>MAY</v>
          </cell>
          <cell r="H1152" t="str">
            <v>JUNE</v>
          </cell>
          <cell r="I1152" t="str">
            <v>JULY</v>
          </cell>
          <cell r="J1152" t="str">
            <v>AUGUST</v>
          </cell>
          <cell r="K1152" t="str">
            <v>SEPTEMBER</v>
          </cell>
          <cell r="L1152" t="str">
            <v>OCTOBER</v>
          </cell>
          <cell r="M1152" t="str">
            <v>NOVEMBER</v>
          </cell>
          <cell r="N1152" t="str">
            <v>DECEMBER</v>
          </cell>
          <cell r="O1152" t="str">
            <v>TOTAL</v>
          </cell>
        </row>
        <row r="1154">
          <cell r="A1154" t="str">
            <v xml:space="preserve">    Brunner Is. #1</v>
          </cell>
          <cell r="B1154">
            <v>334</v>
          </cell>
          <cell r="C1154">
            <v>74.44787843667504</v>
          </cell>
          <cell r="D1154">
            <v>75.741374394068998</v>
          </cell>
          <cell r="E1154">
            <v>72.435773614062199</v>
          </cell>
          <cell r="F1154">
            <v>66.533599467731207</v>
          </cell>
          <cell r="G1154">
            <v>51.50988345888868</v>
          </cell>
          <cell r="H1154">
            <v>69.860279441117768</v>
          </cell>
          <cell r="I1154">
            <v>74.44787843667504</v>
          </cell>
          <cell r="J1154">
            <v>76.459983259287881</v>
          </cell>
          <cell r="K1154">
            <v>64.87025948103792</v>
          </cell>
          <cell r="L1154">
            <v>73.119889253750557</v>
          </cell>
          <cell r="M1154">
            <v>40.460745176314035</v>
          </cell>
          <cell r="N1154">
            <v>66.359217049771431</v>
          </cell>
          <cell r="O1154">
            <v>67.19437836655456</v>
          </cell>
        </row>
        <row r="1155">
          <cell r="A1155" t="str">
            <v xml:space="preserve">    Brunner Is. #2</v>
          </cell>
          <cell r="B1155">
            <v>390</v>
          </cell>
          <cell r="C1155">
            <v>75.475599669148068</v>
          </cell>
          <cell r="D1155">
            <v>76.312576312576311</v>
          </cell>
          <cell r="E1155">
            <v>68.927488282326991</v>
          </cell>
          <cell r="F1155">
            <v>60.541310541310537</v>
          </cell>
          <cell r="G1155">
            <v>41.011855527984558</v>
          </cell>
          <cell r="H1155">
            <v>66.239316239316238</v>
          </cell>
          <cell r="I1155">
            <v>72.718500137854988</v>
          </cell>
          <cell r="J1155">
            <v>75.820237110559688</v>
          </cell>
          <cell r="K1155">
            <v>13.817663817663815</v>
          </cell>
          <cell r="L1155">
            <v>5.8933002481389583</v>
          </cell>
          <cell r="M1155">
            <v>57.90598290598291</v>
          </cell>
          <cell r="N1155">
            <v>66.066997518610421</v>
          </cell>
          <cell r="O1155">
            <v>56.638566912539517</v>
          </cell>
        </row>
        <row r="1156">
          <cell r="A1156" t="str">
            <v xml:space="preserve">    Brunner Is. #3</v>
          </cell>
          <cell r="B1156">
            <v>745</v>
          </cell>
          <cell r="C1156">
            <v>73.969834740564337</v>
          </cell>
          <cell r="D1156">
            <v>79.897730904442312</v>
          </cell>
          <cell r="E1156">
            <v>82.99054629429169</v>
          </cell>
          <cell r="F1156">
            <v>39.149888143176739</v>
          </cell>
          <cell r="G1156">
            <v>55.928411633109619</v>
          </cell>
          <cell r="H1156">
            <v>76.435495898583142</v>
          </cell>
          <cell r="I1156">
            <v>77.578119362055276</v>
          </cell>
          <cell r="J1156">
            <v>75.773977051309814</v>
          </cell>
          <cell r="K1156">
            <v>61.521252796420583</v>
          </cell>
          <cell r="L1156">
            <v>58.526376560583095</v>
          </cell>
          <cell r="M1156">
            <v>44.239373601789708</v>
          </cell>
          <cell r="N1156">
            <v>70.560005773255398</v>
          </cell>
          <cell r="O1156">
            <v>66.393919892127116</v>
          </cell>
        </row>
        <row r="1158">
          <cell r="A1158" t="str">
            <v xml:space="preserve">        TOTAL</v>
          </cell>
          <cell r="B1158">
            <v>1469</v>
          </cell>
          <cell r="C1158">
            <v>74.478286011257751</v>
          </cell>
          <cell r="D1158">
            <v>78.000907646925342</v>
          </cell>
          <cell r="E1158">
            <v>76.857199323656644</v>
          </cell>
          <cell r="F1158">
            <v>51.05513955071477</v>
          </cell>
          <cell r="G1158">
            <v>50.963642884853279</v>
          </cell>
          <cell r="H1158">
            <v>72.233567808789047</v>
          </cell>
          <cell r="I1158">
            <v>75.576246001595706</v>
          </cell>
          <cell r="J1158">
            <v>75.942232665041686</v>
          </cell>
          <cell r="K1158">
            <v>49.61803191891687</v>
          </cell>
          <cell r="L1158">
            <v>47.871055578734705</v>
          </cell>
          <cell r="M1158">
            <v>47.008547008547005</v>
          </cell>
          <cell r="N1158">
            <v>68.412057064640564</v>
          </cell>
          <cell r="O1158">
            <v>63.985999857014534</v>
          </cell>
        </row>
        <row r="1160">
          <cell r="A1160" t="str">
            <v xml:space="preserve">    Martins Creek #1</v>
          </cell>
          <cell r="B1160">
            <v>150</v>
          </cell>
          <cell r="C1160">
            <v>358.2437275985663</v>
          </cell>
          <cell r="D1160">
            <v>378.67063492063488</v>
          </cell>
          <cell r="E1160">
            <v>344.98207885304657</v>
          </cell>
          <cell r="F1160">
            <v>0</v>
          </cell>
          <cell r="G1160">
            <v>108.42293906810035</v>
          </cell>
          <cell r="H1160">
            <v>398.14814814814815</v>
          </cell>
          <cell r="I1160">
            <v>418.27956989247309</v>
          </cell>
          <cell r="J1160">
            <v>409.31899641577064</v>
          </cell>
          <cell r="K1160">
            <v>356.7592592592593</v>
          </cell>
          <cell r="L1160">
            <v>347.67025089605738</v>
          </cell>
          <cell r="M1160">
            <v>267.40740740740745</v>
          </cell>
          <cell r="N1160">
            <v>345.34050179211471</v>
          </cell>
          <cell r="O1160">
            <v>311.18721461187215</v>
          </cell>
        </row>
        <row r="1161">
          <cell r="A1161" t="str">
            <v xml:space="preserve">    Martins Creek #2</v>
          </cell>
          <cell r="B1161">
            <v>150</v>
          </cell>
          <cell r="C1161">
            <v>372.93906810035844</v>
          </cell>
          <cell r="D1161">
            <v>381.94444444444446</v>
          </cell>
          <cell r="E1161">
            <v>272.40143369175627</v>
          </cell>
          <cell r="F1161">
            <v>365.74074074074076</v>
          </cell>
          <cell r="G1161">
            <v>336.02150537634407</v>
          </cell>
          <cell r="H1161">
            <v>398.14814814814815</v>
          </cell>
          <cell r="I1161">
            <v>421.86379928315415</v>
          </cell>
          <cell r="J1161">
            <v>411.82795698924735</v>
          </cell>
          <cell r="K1161">
            <v>359.16666666666669</v>
          </cell>
          <cell r="L1161">
            <v>267.02508960573476</v>
          </cell>
          <cell r="M1161">
            <v>356.48148148148147</v>
          </cell>
          <cell r="N1161">
            <v>362.45519713261649</v>
          </cell>
          <cell r="O1161">
            <v>358.52359208523592</v>
          </cell>
        </row>
        <row r="1163">
          <cell r="A1163" t="str">
            <v xml:space="preserve">        TOTAL</v>
          </cell>
          <cell r="B1163">
            <v>300</v>
          </cell>
          <cell r="C1163">
            <v>55.555555555555557</v>
          </cell>
          <cell r="D1163">
            <v>58.035714285714285</v>
          </cell>
          <cell r="E1163">
            <v>41.666666666666671</v>
          </cell>
          <cell r="F1163">
            <v>45.370370370370374</v>
          </cell>
          <cell r="G1163">
            <v>27.598566308243729</v>
          </cell>
          <cell r="H1163">
            <v>40.833333333333336</v>
          </cell>
          <cell r="I1163">
            <v>40.90501792114695</v>
          </cell>
          <cell r="J1163">
            <v>44.220430107526887</v>
          </cell>
          <cell r="K1163">
            <v>16.168981481481481</v>
          </cell>
          <cell r="L1163">
            <v>60.08064516129032</v>
          </cell>
          <cell r="M1163">
            <v>34.768518518518512</v>
          </cell>
          <cell r="N1163">
            <v>42.11469534050179</v>
          </cell>
          <cell r="O1163">
            <v>334.85540334855403</v>
          </cell>
        </row>
        <row r="1165">
          <cell r="A1165" t="str">
            <v xml:space="preserve">    Sunbury #1,2,&amp;3</v>
          </cell>
          <cell r="B1165">
            <v>264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</row>
        <row r="1166">
          <cell r="A1166" t="str">
            <v xml:space="preserve">    Sunbury #4</v>
          </cell>
          <cell r="B1166">
            <v>134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</row>
        <row r="1168">
          <cell r="A1168" t="str">
            <v xml:space="preserve">        TOTAL</v>
          </cell>
          <cell r="B1168">
            <v>398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</row>
        <row r="1170">
          <cell r="A1170" t="str">
            <v xml:space="preserve">    Holtwood #17</v>
          </cell>
          <cell r="B1170">
            <v>73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</row>
        <row r="1172">
          <cell r="A1172" t="str">
            <v xml:space="preserve">    Keystone #1 (PL Share)</v>
          </cell>
          <cell r="B1172">
            <v>105</v>
          </cell>
          <cell r="C1172">
            <v>88.325652841781874</v>
          </cell>
          <cell r="D1172">
            <v>90.702947845804999</v>
          </cell>
          <cell r="E1172">
            <v>88.325652841781874</v>
          </cell>
          <cell r="F1172">
            <v>87.301587301587304</v>
          </cell>
          <cell r="G1172">
            <v>88.325652841781874</v>
          </cell>
          <cell r="H1172">
            <v>87.301587301587304</v>
          </cell>
          <cell r="I1172">
            <v>88.325652841781874</v>
          </cell>
          <cell r="J1172">
            <v>88.325652841781874</v>
          </cell>
          <cell r="K1172">
            <v>87.301587301587304</v>
          </cell>
          <cell r="L1172">
            <v>88.325652841781874</v>
          </cell>
          <cell r="M1172">
            <v>87.301587301587304</v>
          </cell>
          <cell r="N1172">
            <v>88.325652841781874</v>
          </cell>
          <cell r="O1172">
            <v>88.171341595999124</v>
          </cell>
        </row>
        <row r="1173">
          <cell r="A1173" t="str">
            <v xml:space="preserve">    Keystone #2 (PL Share)</v>
          </cell>
          <cell r="B1173">
            <v>105</v>
          </cell>
          <cell r="C1173">
            <v>88.325652841781874</v>
          </cell>
          <cell r="D1173">
            <v>90.702947845804999</v>
          </cell>
          <cell r="E1173">
            <v>88.325652841781874</v>
          </cell>
          <cell r="F1173">
            <v>64.417989417989418</v>
          </cell>
          <cell r="G1173">
            <v>0</v>
          </cell>
          <cell r="H1173">
            <v>87.301587301587304</v>
          </cell>
          <cell r="I1173">
            <v>88.325652841781874</v>
          </cell>
          <cell r="J1173">
            <v>88.325652841781874</v>
          </cell>
          <cell r="K1173">
            <v>87.301587301587304</v>
          </cell>
          <cell r="L1173">
            <v>88.325652841781874</v>
          </cell>
          <cell r="M1173">
            <v>87.301587301587304</v>
          </cell>
          <cell r="N1173">
            <v>88.325652841781874</v>
          </cell>
          <cell r="O1173">
            <v>78.821482931071969</v>
          </cell>
        </row>
        <row r="1175">
          <cell r="A1175" t="str">
            <v xml:space="preserve">        TOTAL</v>
          </cell>
          <cell r="B1175">
            <v>210</v>
          </cell>
          <cell r="C1175">
            <v>88.325652841781874</v>
          </cell>
          <cell r="D1175">
            <v>90.702947845804999</v>
          </cell>
          <cell r="E1175">
            <v>88.325652841781874</v>
          </cell>
          <cell r="F1175">
            <v>75.859788359788368</v>
          </cell>
          <cell r="G1175">
            <v>44.162826420890937</v>
          </cell>
          <cell r="H1175">
            <v>87.301587301587304</v>
          </cell>
          <cell r="I1175">
            <v>88.325652841781874</v>
          </cell>
          <cell r="J1175">
            <v>88.325652841781874</v>
          </cell>
          <cell r="K1175">
            <v>87.301587301587304</v>
          </cell>
          <cell r="L1175">
            <v>88.325652841781874</v>
          </cell>
          <cell r="M1175">
            <v>87.301587301587304</v>
          </cell>
          <cell r="N1175">
            <v>88.325652841781874</v>
          </cell>
          <cell r="O1175">
            <v>83.496412263535547</v>
          </cell>
        </row>
        <row r="1177">
          <cell r="A1177" t="str">
            <v xml:space="preserve">    Conemaugh #1 (PL Share)</v>
          </cell>
          <cell r="B1177">
            <v>97</v>
          </cell>
          <cell r="C1177">
            <v>116.94934042789048</v>
          </cell>
          <cell r="D1177">
            <v>121.0419734904271</v>
          </cell>
          <cell r="E1177">
            <v>116.94934042789048</v>
          </cell>
          <cell r="F1177">
            <v>116.83848797250859</v>
          </cell>
          <cell r="G1177">
            <v>116.94934042789048</v>
          </cell>
          <cell r="H1177">
            <v>116.83848797250859</v>
          </cell>
          <cell r="I1177">
            <v>116.94934042789048</v>
          </cell>
          <cell r="J1177">
            <v>116.94934042789048</v>
          </cell>
          <cell r="K1177">
            <v>31.214203894616265</v>
          </cell>
          <cell r="L1177">
            <v>0</v>
          </cell>
          <cell r="M1177">
            <v>38.946162657502867</v>
          </cell>
          <cell r="N1177">
            <v>116.94934042789048</v>
          </cell>
          <cell r="O1177">
            <v>93.913289083462786</v>
          </cell>
        </row>
        <row r="1178">
          <cell r="A1178" t="str">
            <v xml:space="preserve">    Conemaugh #2 (PL Share)</v>
          </cell>
          <cell r="B1178">
            <v>97</v>
          </cell>
          <cell r="C1178">
            <v>116.53364372020839</v>
          </cell>
          <cell r="D1178">
            <v>121.0419734904271</v>
          </cell>
          <cell r="E1178">
            <v>116.94934042789048</v>
          </cell>
          <cell r="F1178">
            <v>116.83848797250859</v>
          </cell>
          <cell r="G1178">
            <v>116.94934042789048</v>
          </cell>
          <cell r="H1178">
            <v>116.83848797250859</v>
          </cell>
          <cell r="I1178">
            <v>116.94934042789048</v>
          </cell>
          <cell r="J1178">
            <v>116.94934042789048</v>
          </cell>
          <cell r="K1178">
            <v>116.83848797250859</v>
          </cell>
          <cell r="L1178">
            <v>116.94934042789048</v>
          </cell>
          <cell r="M1178">
            <v>116.83848797250859</v>
          </cell>
          <cell r="N1178">
            <v>89.374792151646162</v>
          </cell>
          <cell r="O1178">
            <v>114.86136609706726</v>
          </cell>
        </row>
        <row r="1179">
          <cell r="B1179" t="str">
            <v xml:space="preserve"> --------</v>
          </cell>
          <cell r="C1179" t="str">
            <v xml:space="preserve"> --------</v>
          </cell>
          <cell r="D1179" t="str">
            <v xml:space="preserve"> --------</v>
          </cell>
          <cell r="E1179" t="str">
            <v xml:space="preserve"> --------</v>
          </cell>
          <cell r="F1179" t="str">
            <v xml:space="preserve"> --------</v>
          </cell>
          <cell r="G1179" t="str">
            <v xml:space="preserve"> --------</v>
          </cell>
          <cell r="H1179" t="str">
            <v xml:space="preserve"> --------</v>
          </cell>
          <cell r="I1179" t="str">
            <v xml:space="preserve"> --------</v>
          </cell>
          <cell r="J1179" t="str">
            <v xml:space="preserve"> --------</v>
          </cell>
          <cell r="K1179" t="str">
            <v xml:space="preserve"> --------</v>
          </cell>
          <cell r="L1179" t="str">
            <v xml:space="preserve"> --------</v>
          </cell>
          <cell r="M1179" t="str">
            <v xml:space="preserve"> --------</v>
          </cell>
          <cell r="N1179" t="str">
            <v xml:space="preserve"> --------</v>
          </cell>
          <cell r="O1179" t="str">
            <v xml:space="preserve">  --------</v>
          </cell>
        </row>
        <row r="1180">
          <cell r="A1180" t="str">
            <v xml:space="preserve">        TOTAL</v>
          </cell>
          <cell r="B1180">
            <v>194</v>
          </cell>
          <cell r="C1180">
            <v>116.74149207404943</v>
          </cell>
          <cell r="D1180">
            <v>121.0419734904271</v>
          </cell>
          <cell r="E1180">
            <v>116.94934042789048</v>
          </cell>
          <cell r="F1180">
            <v>116.83848797250859</v>
          </cell>
          <cell r="G1180">
            <v>116.94934042789048</v>
          </cell>
          <cell r="H1180">
            <v>116.83848797250859</v>
          </cell>
          <cell r="I1180">
            <v>116.94934042789048</v>
          </cell>
          <cell r="J1180">
            <v>116.94934042789048</v>
          </cell>
          <cell r="K1180">
            <v>74.026345933562425</v>
          </cell>
          <cell r="L1180">
            <v>58.474670213945238</v>
          </cell>
          <cell r="M1180">
            <v>77.892325315005735</v>
          </cell>
          <cell r="N1180">
            <v>103.16206628976832</v>
          </cell>
          <cell r="O1180">
            <v>104.38732759026502</v>
          </cell>
        </row>
        <row r="1182">
          <cell r="A1182" t="str">
            <v xml:space="preserve">    Montour #1</v>
          </cell>
          <cell r="B1182">
            <v>770</v>
          </cell>
          <cell r="C1182">
            <v>69.787739142577863</v>
          </cell>
          <cell r="D1182">
            <v>73.767006802721085</v>
          </cell>
          <cell r="E1182">
            <v>67.204301075268816</v>
          </cell>
          <cell r="F1182">
            <v>0</v>
          </cell>
          <cell r="G1182">
            <v>21.121351766513058</v>
          </cell>
          <cell r="H1182">
            <v>77.561327561327573</v>
          </cell>
          <cell r="I1182">
            <v>81.483033095936321</v>
          </cell>
          <cell r="J1182">
            <v>79.737466834241033</v>
          </cell>
          <cell r="K1182">
            <v>69.498556998556992</v>
          </cell>
          <cell r="L1182">
            <v>67.727970953777401</v>
          </cell>
          <cell r="M1182">
            <v>52.092352092352094</v>
          </cell>
          <cell r="N1182">
            <v>67.274123725736629</v>
          </cell>
          <cell r="O1182">
            <v>60.620885963351718</v>
          </cell>
        </row>
        <row r="1183">
          <cell r="A1183" t="str">
            <v xml:space="preserve">    Montour #2</v>
          </cell>
          <cell r="B1183">
            <v>755</v>
          </cell>
          <cell r="C1183">
            <v>74.093854589475185</v>
          </cell>
          <cell r="D1183">
            <v>75.883002207505513</v>
          </cell>
          <cell r="E1183">
            <v>54.119490137435022</v>
          </cell>
          <cell r="F1183">
            <v>72.663723325974985</v>
          </cell>
          <cell r="G1183">
            <v>66.759239478743865</v>
          </cell>
          <cell r="H1183">
            <v>79.102281089036055</v>
          </cell>
          <cell r="I1183">
            <v>83.813999857580285</v>
          </cell>
          <cell r="J1183">
            <v>81.820123905148478</v>
          </cell>
          <cell r="K1183">
            <v>71.357615894039739</v>
          </cell>
          <cell r="L1183">
            <v>53.051342305775123</v>
          </cell>
          <cell r="M1183">
            <v>70.824135393671824</v>
          </cell>
          <cell r="N1183">
            <v>72.010966317738379</v>
          </cell>
          <cell r="O1183">
            <v>71.229852732166066</v>
          </cell>
        </row>
        <row r="1184">
          <cell r="B1184" t="str">
            <v xml:space="preserve"> --------</v>
          </cell>
          <cell r="C1184" t="str">
            <v xml:space="preserve"> --------</v>
          </cell>
          <cell r="D1184" t="str">
            <v xml:space="preserve"> --------</v>
          </cell>
          <cell r="E1184" t="str">
            <v xml:space="preserve"> --------</v>
          </cell>
          <cell r="F1184" t="str">
            <v xml:space="preserve"> --------</v>
          </cell>
          <cell r="G1184" t="str">
            <v xml:space="preserve"> --------</v>
          </cell>
          <cell r="H1184" t="str">
            <v xml:space="preserve"> --------</v>
          </cell>
          <cell r="I1184" t="str">
            <v xml:space="preserve"> --------</v>
          </cell>
          <cell r="J1184" t="str">
            <v xml:space="preserve"> --------</v>
          </cell>
          <cell r="K1184" t="str">
            <v xml:space="preserve"> --------</v>
          </cell>
          <cell r="L1184" t="str">
            <v xml:space="preserve"> --------</v>
          </cell>
          <cell r="M1184" t="str">
            <v xml:space="preserve"> --------</v>
          </cell>
          <cell r="N1184" t="str">
            <v xml:space="preserve"> --------</v>
          </cell>
          <cell r="O1184" t="str">
            <v xml:space="preserve">  --------</v>
          </cell>
        </row>
        <row r="1185">
          <cell r="A1185" t="str">
            <v xml:space="preserve">        TOTAL</v>
          </cell>
          <cell r="B1185">
            <v>1525</v>
          </cell>
          <cell r="C1185">
            <v>71.919619249074557</v>
          </cell>
          <cell r="D1185">
            <v>74.814597970335683</v>
          </cell>
          <cell r="E1185">
            <v>60.726247135554381</v>
          </cell>
          <cell r="F1185">
            <v>35.974499089253186</v>
          </cell>
          <cell r="G1185">
            <v>43.715846994535518</v>
          </cell>
          <cell r="H1185">
            <v>78.32422586520947</v>
          </cell>
          <cell r="I1185">
            <v>82.637052705799405</v>
          </cell>
          <cell r="J1185">
            <v>80.768552793936195</v>
          </cell>
          <cell r="K1185">
            <v>70.418943533697629</v>
          </cell>
          <cell r="L1185">
            <v>60.461836770668079</v>
          </cell>
          <cell r="M1185">
            <v>61.366120218579233</v>
          </cell>
          <cell r="N1185">
            <v>69.619249074563726</v>
          </cell>
          <cell r="O1185">
            <v>65.873194101354898</v>
          </cell>
        </row>
        <row r="1186">
          <cell r="B1186" t="str">
            <v xml:space="preserve"> =========</v>
          </cell>
          <cell r="C1186" t="str">
            <v xml:space="preserve"> =========</v>
          </cell>
          <cell r="D1186" t="str">
            <v xml:space="preserve"> =========</v>
          </cell>
          <cell r="E1186" t="str">
            <v xml:space="preserve"> =========</v>
          </cell>
          <cell r="F1186" t="str">
            <v xml:space="preserve"> =========</v>
          </cell>
          <cell r="G1186" t="str">
            <v xml:space="preserve"> =========</v>
          </cell>
          <cell r="H1186" t="str">
            <v xml:space="preserve"> =========</v>
          </cell>
          <cell r="I1186" t="str">
            <v xml:space="preserve"> =========</v>
          </cell>
          <cell r="J1186" t="str">
            <v xml:space="preserve"> =========</v>
          </cell>
          <cell r="K1186" t="str">
            <v xml:space="preserve"> =========</v>
          </cell>
          <cell r="L1186" t="str">
            <v xml:space="preserve"> =========</v>
          </cell>
          <cell r="M1186" t="str">
            <v xml:space="preserve"> =========</v>
          </cell>
          <cell r="N1186" t="str">
            <v xml:space="preserve"> =========</v>
          </cell>
          <cell r="O1186" t="str">
            <v xml:space="preserve"> =========</v>
          </cell>
        </row>
        <row r="1187">
          <cell r="A1187" t="str">
            <v xml:space="preserve"> TOTAL COAL FIRED</v>
          </cell>
          <cell r="B1187">
            <v>4169</v>
          </cell>
          <cell r="C1187">
            <v>66.430540832617609</v>
          </cell>
          <cell r="D1187">
            <v>69.229088853099398</v>
          </cell>
          <cell r="E1187">
            <v>62.184531501069081</v>
          </cell>
          <cell r="F1187">
            <v>43.672210228938468</v>
          </cell>
          <cell r="G1187">
            <v>43.601389673395808</v>
          </cell>
          <cell r="H1187">
            <v>66.875882838943525</v>
          </cell>
          <cell r="I1187">
            <v>69.693229855796872</v>
          </cell>
          <cell r="J1187">
            <v>69.377277756714307</v>
          </cell>
          <cell r="K1187">
            <v>52.247408118120518</v>
          </cell>
          <cell r="L1187">
            <v>50.478183829958454</v>
          </cell>
          <cell r="M1187">
            <v>49.535593401028756</v>
          </cell>
          <cell r="N1187">
            <v>61.852459396931273</v>
          </cell>
          <cell r="O1187">
            <v>79.801886286145503</v>
          </cell>
        </row>
        <row r="1189">
          <cell r="A1189" t="str">
            <v xml:space="preserve">    Martins Creek #3</v>
          </cell>
          <cell r="B1189">
            <v>820</v>
          </cell>
          <cell r="C1189">
            <v>7.8514293207448205</v>
          </cell>
          <cell r="D1189">
            <v>8.6926538908246229</v>
          </cell>
          <cell r="E1189">
            <v>2.8520849724626274</v>
          </cell>
          <cell r="F1189">
            <v>2.0155826558265586</v>
          </cell>
          <cell r="G1189">
            <v>5.9992132179386308</v>
          </cell>
          <cell r="H1189">
            <v>21.189024390243901</v>
          </cell>
          <cell r="I1189">
            <v>32.815368476265405</v>
          </cell>
          <cell r="J1189">
            <v>32.815368476265405</v>
          </cell>
          <cell r="K1189">
            <v>12.398373983739839</v>
          </cell>
          <cell r="L1189">
            <v>0</v>
          </cell>
          <cell r="M1189">
            <v>2.9471544715447151</v>
          </cell>
          <cell r="N1189">
            <v>6.6056910569105689</v>
          </cell>
          <cell r="O1189">
            <v>11.387682369974385</v>
          </cell>
        </row>
        <row r="1190">
          <cell r="A1190" t="str">
            <v xml:space="preserve">    Martins Creek #4</v>
          </cell>
          <cell r="B1190">
            <v>820</v>
          </cell>
          <cell r="C1190">
            <v>7.8514293207448205</v>
          </cell>
          <cell r="D1190">
            <v>8.6926538908246229</v>
          </cell>
          <cell r="E1190">
            <v>2.8520849724626274</v>
          </cell>
          <cell r="F1190">
            <v>2.0155826558265586</v>
          </cell>
          <cell r="G1190">
            <v>5.9992132179386308</v>
          </cell>
          <cell r="H1190">
            <v>21.189024390243901</v>
          </cell>
          <cell r="I1190">
            <v>32.815368476265405</v>
          </cell>
          <cell r="J1190">
            <v>32.815368476265405</v>
          </cell>
          <cell r="K1190">
            <v>12.398373983739839</v>
          </cell>
          <cell r="L1190">
            <v>5.2943876212955674</v>
          </cell>
          <cell r="M1190">
            <v>2.9471544715447151</v>
          </cell>
          <cell r="N1190">
            <v>6.6056910569105689</v>
          </cell>
          <cell r="O1190">
            <v>11.833166276868248</v>
          </cell>
        </row>
        <row r="1191">
          <cell r="B1191" t="str">
            <v xml:space="preserve"> --------</v>
          </cell>
          <cell r="C1191" t="str">
            <v xml:space="preserve"> --------</v>
          </cell>
          <cell r="D1191" t="str">
            <v xml:space="preserve"> --------</v>
          </cell>
          <cell r="E1191" t="str">
            <v xml:space="preserve"> --------</v>
          </cell>
          <cell r="F1191" t="str">
            <v xml:space="preserve"> --------</v>
          </cell>
          <cell r="G1191" t="str">
            <v xml:space="preserve"> --------</v>
          </cell>
          <cell r="H1191" t="str">
            <v xml:space="preserve"> --------</v>
          </cell>
          <cell r="I1191" t="str">
            <v xml:space="preserve"> --------</v>
          </cell>
          <cell r="J1191" t="str">
            <v xml:space="preserve"> --------</v>
          </cell>
          <cell r="K1191" t="str">
            <v xml:space="preserve"> --------</v>
          </cell>
          <cell r="L1191" t="str">
            <v xml:space="preserve"> --------</v>
          </cell>
          <cell r="M1191" t="str">
            <v xml:space="preserve"> --------</v>
          </cell>
          <cell r="N1191" t="str">
            <v xml:space="preserve"> --------</v>
          </cell>
          <cell r="O1191" t="str">
            <v xml:space="preserve">  --------</v>
          </cell>
        </row>
        <row r="1192">
          <cell r="A1192" t="str">
            <v xml:space="preserve"> TOTAL HEAVY OIL FIRED</v>
          </cell>
          <cell r="B1192">
            <v>1640</v>
          </cell>
          <cell r="C1192">
            <v>7.8514293207448205</v>
          </cell>
          <cell r="D1192">
            <v>8.6926538908246229</v>
          </cell>
          <cell r="E1192">
            <v>2.8520849724626274</v>
          </cell>
          <cell r="F1192">
            <v>2.0155826558265586</v>
          </cell>
          <cell r="G1192">
            <v>5.9992132179386308</v>
          </cell>
          <cell r="H1192">
            <v>21.189024390243901</v>
          </cell>
          <cell r="I1192">
            <v>32.815368476265405</v>
          </cell>
          <cell r="J1192">
            <v>32.815368476265405</v>
          </cell>
          <cell r="K1192">
            <v>12.398373983739839</v>
          </cell>
          <cell r="L1192">
            <v>2.6471938106477837</v>
          </cell>
          <cell r="M1192">
            <v>2.9471544715447151</v>
          </cell>
          <cell r="N1192">
            <v>6.6056910569105689</v>
          </cell>
          <cell r="O1192">
            <v>11.610424323421316</v>
          </cell>
        </row>
        <row r="1193">
          <cell r="B1193">
            <v>990</v>
          </cell>
        </row>
        <row r="1194">
          <cell r="A1194" t="str">
            <v xml:space="preserve">    Susquehanna #1 (PL Share)</v>
          </cell>
          <cell r="B1194">
            <v>990</v>
          </cell>
          <cell r="C1194">
            <v>96.814923427826656</v>
          </cell>
          <cell r="D1194">
            <v>87.447051156728591</v>
          </cell>
          <cell r="E1194">
            <v>96.814923427826656</v>
          </cell>
          <cell r="F1194">
            <v>93.692299337460625</v>
          </cell>
          <cell r="G1194">
            <v>60.714673617899422</v>
          </cell>
          <cell r="H1194">
            <v>96.815375982042653</v>
          </cell>
          <cell r="I1194">
            <v>96.814923427826656</v>
          </cell>
          <cell r="J1194">
            <v>96.814923427826656</v>
          </cell>
          <cell r="K1194">
            <v>96.815375982042653</v>
          </cell>
          <cell r="L1194">
            <v>96.814923427826656</v>
          </cell>
          <cell r="M1194">
            <v>96.815375982042653</v>
          </cell>
          <cell r="N1194">
            <v>96.814923427826656</v>
          </cell>
          <cell r="O1194">
            <v>93.745675937456767</v>
          </cell>
        </row>
        <row r="1195">
          <cell r="A1195" t="str">
            <v xml:space="preserve">    Susquehanna #2 (PL Share)</v>
          </cell>
          <cell r="B1195">
            <v>990</v>
          </cell>
          <cell r="C1195">
            <v>97.072879330943849</v>
          </cell>
          <cell r="D1195">
            <v>95.719095719095719</v>
          </cell>
          <cell r="E1195">
            <v>23.922015857499726</v>
          </cell>
          <cell r="F1195">
            <v>5.808080808080808</v>
          </cell>
          <cell r="G1195">
            <v>96.516237645269896</v>
          </cell>
          <cell r="H1195">
            <v>98.035914702581366</v>
          </cell>
          <cell r="I1195">
            <v>98.036819811013373</v>
          </cell>
          <cell r="J1195">
            <v>98.036819811013373</v>
          </cell>
          <cell r="K1195">
            <v>98.035914702581366</v>
          </cell>
          <cell r="L1195">
            <v>98.036819811013373</v>
          </cell>
          <cell r="M1195">
            <v>98.035914702581366</v>
          </cell>
          <cell r="N1195">
            <v>98.036819811013373</v>
          </cell>
          <cell r="O1195">
            <v>83.771505004381709</v>
          </cell>
        </row>
        <row r="1196">
          <cell r="B1196" t="str">
            <v xml:space="preserve"> --------</v>
          </cell>
          <cell r="C1196" t="str">
            <v xml:space="preserve"> --------</v>
          </cell>
          <cell r="D1196" t="str">
            <v xml:space="preserve"> --------</v>
          </cell>
          <cell r="E1196" t="str">
            <v xml:space="preserve"> --------</v>
          </cell>
          <cell r="F1196" t="str">
            <v xml:space="preserve"> --------</v>
          </cell>
          <cell r="G1196" t="str">
            <v xml:space="preserve"> --------</v>
          </cell>
          <cell r="H1196" t="str">
            <v xml:space="preserve"> --------</v>
          </cell>
          <cell r="I1196" t="str">
            <v xml:space="preserve"> --------</v>
          </cell>
          <cell r="J1196" t="str">
            <v xml:space="preserve"> --------</v>
          </cell>
          <cell r="K1196" t="str">
            <v xml:space="preserve"> --------</v>
          </cell>
          <cell r="L1196" t="str">
            <v xml:space="preserve"> --------</v>
          </cell>
          <cell r="M1196" t="str">
            <v xml:space="preserve"> --------</v>
          </cell>
          <cell r="N1196" t="str">
            <v xml:space="preserve"> --------</v>
          </cell>
          <cell r="O1196" t="str">
            <v xml:space="preserve">  --------</v>
          </cell>
        </row>
        <row r="1197">
          <cell r="A1197" t="str">
            <v xml:space="preserve"> TOTAL PL SHARE NUCLEAR</v>
          </cell>
          <cell r="B1197">
            <v>1980</v>
          </cell>
          <cell r="C1197">
            <v>96.943901379385238</v>
          </cell>
          <cell r="D1197">
            <v>96.267736892736906</v>
          </cell>
          <cell r="E1197">
            <v>60.368469642663193</v>
          </cell>
          <cell r="F1197">
            <v>51.311728395061728</v>
          </cell>
          <cell r="G1197">
            <v>78.615455631584652</v>
          </cell>
          <cell r="H1197">
            <v>97.425645342312023</v>
          </cell>
          <cell r="I1197">
            <v>97.425871619420008</v>
          </cell>
          <cell r="J1197">
            <v>97.425871619420008</v>
          </cell>
          <cell r="K1197">
            <v>97.425645342312023</v>
          </cell>
          <cell r="L1197">
            <v>97.425871619420008</v>
          </cell>
          <cell r="M1197">
            <v>97.425645342312023</v>
          </cell>
          <cell r="N1197">
            <v>97.425871619420008</v>
          </cell>
          <cell r="O1197">
            <v>88.758590470919245</v>
          </cell>
        </row>
        <row r="1199">
          <cell r="A1199" t="str">
            <v xml:space="preserve"> COMBUSTION TURBINES</v>
          </cell>
          <cell r="B1199">
            <v>486</v>
          </cell>
          <cell r="C1199">
            <v>0.13828045488738439</v>
          </cell>
          <cell r="D1199">
            <v>0.27557319223985893</v>
          </cell>
          <cell r="E1199">
            <v>2.7656090977476882E-2</v>
          </cell>
          <cell r="F1199">
            <v>5.7155921353452217E-2</v>
          </cell>
          <cell r="G1199">
            <v>0.13828045488738439</v>
          </cell>
          <cell r="H1199">
            <v>0.14288980338363055</v>
          </cell>
          <cell r="I1199">
            <v>1.3828045488738439</v>
          </cell>
          <cell r="J1199">
            <v>0.44249745563963011</v>
          </cell>
          <cell r="K1199">
            <v>0.68587105624142664</v>
          </cell>
          <cell r="L1199">
            <v>5.5312181954953764E-2</v>
          </cell>
          <cell r="M1199">
            <v>5.7155921353452217E-2</v>
          </cell>
          <cell r="N1199">
            <v>5.5312181954953764E-2</v>
          </cell>
          <cell r="O1199">
            <v>0.28186481763346299</v>
          </cell>
        </row>
        <row r="1200">
          <cell r="A1200" t="str">
            <v xml:space="preserve"> </v>
          </cell>
        </row>
        <row r="1201">
          <cell r="A1201" t="str">
            <v xml:space="preserve"> DIESELS</v>
          </cell>
          <cell r="B1201">
            <v>22</v>
          </cell>
          <cell r="C1201">
            <v>0.6109481915933529</v>
          </cell>
          <cell r="D1201">
            <v>0.67640692640692646</v>
          </cell>
          <cell r="E1201">
            <v>0.6109481915933529</v>
          </cell>
          <cell r="F1201">
            <v>0.63131313131313127</v>
          </cell>
          <cell r="G1201">
            <v>1.2218963831867058</v>
          </cell>
          <cell r="H1201">
            <v>1.2626262626262625</v>
          </cell>
          <cell r="I1201">
            <v>0.6109481915933529</v>
          </cell>
          <cell r="J1201">
            <v>0.6109481915933529</v>
          </cell>
          <cell r="K1201">
            <v>0.63131313131313127</v>
          </cell>
          <cell r="L1201">
            <v>0.6109481915933529</v>
          </cell>
          <cell r="M1201">
            <v>0.63131313131313127</v>
          </cell>
          <cell r="N1201">
            <v>0.6109481915933529</v>
          </cell>
          <cell r="O1201">
            <v>0.51888750518887505</v>
          </cell>
        </row>
        <row r="1203">
          <cell r="A1203" t="str">
            <v xml:space="preserve">    Holtwood Hydro</v>
          </cell>
          <cell r="B1203">
            <v>102</v>
          </cell>
          <cell r="C1203">
            <v>69.839763862534255</v>
          </cell>
          <cell r="D1203">
            <v>75.863678804855283</v>
          </cell>
          <cell r="E1203">
            <v>92.241197554290522</v>
          </cell>
          <cell r="F1203">
            <v>91.230936819172115</v>
          </cell>
          <cell r="G1203">
            <v>85.652540586126918</v>
          </cell>
          <cell r="H1203">
            <v>65.359477124183002</v>
          </cell>
          <cell r="I1203">
            <v>47.438330170777988</v>
          </cell>
          <cell r="J1203">
            <v>36.896479021716218</v>
          </cell>
          <cell r="K1203">
            <v>34.449891067538132</v>
          </cell>
          <cell r="L1203">
            <v>40.849673202614383</v>
          </cell>
          <cell r="M1203">
            <v>61.274509803921568</v>
          </cell>
          <cell r="N1203">
            <v>71.157495256166982</v>
          </cell>
          <cell r="O1203">
            <v>64.240307995344253</v>
          </cell>
        </row>
        <row r="1204">
          <cell r="A1204" t="str">
            <v xml:space="preserve">    Wallenpaupack</v>
          </cell>
          <cell r="B1204">
            <v>44</v>
          </cell>
          <cell r="C1204">
            <v>25.048875855327466</v>
          </cell>
          <cell r="D1204">
            <v>25.027056277056275</v>
          </cell>
          <cell r="E1204">
            <v>22.299608993157378</v>
          </cell>
          <cell r="F1204">
            <v>26.199494949494952</v>
          </cell>
          <cell r="G1204">
            <v>18.939393939393938</v>
          </cell>
          <cell r="H1204">
            <v>21.1489898989899</v>
          </cell>
          <cell r="I1204">
            <v>19.244868035190613</v>
          </cell>
          <cell r="J1204">
            <v>17.412023460410559</v>
          </cell>
          <cell r="K1204">
            <v>18.623737373737374</v>
          </cell>
          <cell r="L1204">
            <v>15.579178885630498</v>
          </cell>
          <cell r="M1204">
            <v>14.835858585858587</v>
          </cell>
          <cell r="N1204">
            <v>20.161290322580644</v>
          </cell>
          <cell r="O1204">
            <v>20.236612702366127</v>
          </cell>
        </row>
        <row r="1205">
          <cell r="B1205" t="str">
            <v xml:space="preserve"> --------</v>
          </cell>
          <cell r="C1205" t="str">
            <v xml:space="preserve"> --------</v>
          </cell>
          <cell r="D1205" t="str">
            <v xml:space="preserve"> --------</v>
          </cell>
          <cell r="E1205" t="str">
            <v xml:space="preserve"> --------</v>
          </cell>
          <cell r="F1205" t="str">
            <v xml:space="preserve"> --------</v>
          </cell>
          <cell r="G1205" t="str">
            <v xml:space="preserve"> --------</v>
          </cell>
          <cell r="H1205" t="str">
            <v xml:space="preserve"> --------</v>
          </cell>
          <cell r="I1205" t="str">
            <v xml:space="preserve"> --------</v>
          </cell>
          <cell r="J1205" t="str">
            <v xml:space="preserve"> --------</v>
          </cell>
          <cell r="K1205" t="str">
            <v xml:space="preserve"> --------</v>
          </cell>
          <cell r="L1205" t="str">
            <v xml:space="preserve"> --------</v>
          </cell>
          <cell r="M1205" t="str">
            <v xml:space="preserve"> --------</v>
          </cell>
          <cell r="N1205" t="str">
            <v xml:space="preserve"> --------</v>
          </cell>
          <cell r="O1205" t="str">
            <v xml:space="preserve">  --------</v>
          </cell>
        </row>
        <row r="1206">
          <cell r="A1206" t="str">
            <v xml:space="preserve"> TOTAL HYDRO</v>
          </cell>
          <cell r="B1206">
            <v>146</v>
          </cell>
          <cell r="C1206">
            <v>56.341140079540438</v>
          </cell>
          <cell r="D1206">
            <v>60.543052837573377</v>
          </cell>
          <cell r="E1206">
            <v>71.162910590661369</v>
          </cell>
          <cell r="F1206">
            <v>71.632420091324192</v>
          </cell>
          <cell r="G1206">
            <v>65.54720871998822</v>
          </cell>
          <cell r="H1206">
            <v>52.035768645357685</v>
          </cell>
          <cell r="I1206">
            <v>38.941670349094117</v>
          </cell>
          <cell r="J1206">
            <v>31.02445131830903</v>
          </cell>
          <cell r="K1206">
            <v>29.680365296803657</v>
          </cell>
          <cell r="L1206">
            <v>33.233907792016495</v>
          </cell>
          <cell r="M1206">
            <v>47.279299847793006</v>
          </cell>
          <cell r="N1206">
            <v>55.788775961113565</v>
          </cell>
          <cell r="O1206">
            <v>50.978920372802897</v>
          </cell>
        </row>
        <row r="1207">
          <cell r="B1207" t="str">
            <v xml:space="preserve"> =========</v>
          </cell>
          <cell r="C1207" t="str">
            <v xml:space="preserve"> =========</v>
          </cell>
          <cell r="D1207" t="str">
            <v xml:space="preserve"> =========</v>
          </cell>
          <cell r="E1207" t="str">
            <v xml:space="preserve"> =========</v>
          </cell>
          <cell r="F1207" t="str">
            <v xml:space="preserve"> =========</v>
          </cell>
          <cell r="G1207" t="str">
            <v xml:space="preserve"> =========</v>
          </cell>
          <cell r="H1207" t="str">
            <v xml:space="preserve"> =========</v>
          </cell>
          <cell r="I1207" t="str">
            <v xml:space="preserve"> =========</v>
          </cell>
          <cell r="J1207" t="str">
            <v xml:space="preserve"> =========</v>
          </cell>
          <cell r="K1207" t="str">
            <v xml:space="preserve"> =========</v>
          </cell>
          <cell r="L1207" t="str">
            <v xml:space="preserve"> =========</v>
          </cell>
          <cell r="M1207" t="str">
            <v xml:space="preserve"> =========</v>
          </cell>
          <cell r="N1207" t="str">
            <v xml:space="preserve"> =========</v>
          </cell>
          <cell r="O1207" t="str">
            <v xml:space="preserve"> =========</v>
          </cell>
        </row>
        <row r="1208">
          <cell r="A1208" t="str">
            <v>TOTAL PP&amp;L GENERATION</v>
          </cell>
          <cell r="B1208">
            <v>8443</v>
          </cell>
          <cell r="C1208">
            <v>58.045794760309164</v>
          </cell>
          <cell r="D1208">
            <v>59.513234406637224</v>
          </cell>
          <cell r="E1208">
            <v>46.650594307939762</v>
          </cell>
          <cell r="F1208">
            <v>35.233000381644224</v>
          </cell>
          <cell r="G1208">
            <v>42.27590712672837</v>
          </cell>
          <cell r="H1208">
            <v>60.896929737981488</v>
          </cell>
          <cell r="I1208">
            <v>64.389727954314765</v>
          </cell>
          <cell r="J1208">
            <v>64.042682173563634</v>
          </cell>
          <cell r="K1208">
            <v>51.609156829457675</v>
          </cell>
          <cell r="L1208">
            <v>48.866593054754269</v>
          </cell>
          <cell r="M1208">
            <v>48.702409622698617</v>
          </cell>
          <cell r="N1208">
            <v>55.641945545014707</v>
          </cell>
          <cell r="O1208">
            <v>63.374214515063954</v>
          </cell>
        </row>
        <row r="1214">
          <cell r="A1214" t="str">
            <v xml:space="preserve">         </v>
          </cell>
          <cell r="B1214" t="str">
            <v xml:space="preserve"> </v>
          </cell>
          <cell r="F1214" t="str">
            <v>QUARTERLY SUMMARY SHEET</v>
          </cell>
          <cell r="L1214" t="str">
            <v>CASE:2001 FORECAST</v>
          </cell>
          <cell r="P1214" t="str">
            <v>1A</v>
          </cell>
        </row>
        <row r="1215">
          <cell r="F1215" t="str">
            <v xml:space="preserve">                                   TOTAL GENERATION</v>
          </cell>
          <cell r="L1215">
            <v>36851</v>
          </cell>
        </row>
        <row r="1216">
          <cell r="F1216" t="str">
            <v xml:space="preserve">                      (OUTPUT &amp; INTERCHANGE - MILLIONS OF KWH)</v>
          </cell>
          <cell r="M1216" t="str">
            <v xml:space="preserve">    </v>
          </cell>
        </row>
        <row r="1217">
          <cell r="L1217" t="str">
            <v xml:space="preserve">        YEAR TO DATE</v>
          </cell>
        </row>
        <row r="1218">
          <cell r="K1218" t="str">
            <v>==================================================</v>
          </cell>
        </row>
        <row r="1219">
          <cell r="A1219" t="str">
            <v>STEAM STATIONS</v>
          </cell>
          <cell r="C1219" t="str">
            <v>1st Qtr</v>
          </cell>
          <cell r="E1219" t="str">
            <v>2nd Qtr</v>
          </cell>
          <cell r="G1219" t="str">
            <v>3rd Qtr</v>
          </cell>
          <cell r="I1219" t="str">
            <v>4th Qtr</v>
          </cell>
          <cell r="K1219" t="str">
            <v>2nd Qtr</v>
          </cell>
          <cell r="M1219" t="str">
            <v>3rd Qtr</v>
          </cell>
          <cell r="O1219" t="str">
            <v>4th Qtr</v>
          </cell>
        </row>
        <row r="1220">
          <cell r="A1220" t="str">
            <v xml:space="preserve">  COAL-FIRED</v>
          </cell>
        </row>
        <row r="1221">
          <cell r="A1221" t="str">
            <v xml:space="preserve">    Brunner Island</v>
          </cell>
          <cell r="C1221">
            <v>2424</v>
          </cell>
          <cell r="E1221">
            <v>1861</v>
          </cell>
          <cell r="G1221">
            <v>2180.8000000000002</v>
          </cell>
          <cell r="I1221">
            <v>1768.1</v>
          </cell>
          <cell r="K1221">
            <v>4285</v>
          </cell>
          <cell r="M1221">
            <v>6465.8</v>
          </cell>
          <cell r="O1221">
            <v>8233.9</v>
          </cell>
        </row>
        <row r="1222">
          <cell r="A1222" t="str">
            <v xml:space="preserve">    Martins Creek 1-2</v>
          </cell>
          <cell r="C1222">
            <v>334</v>
          </cell>
          <cell r="E1222">
            <v>247.8</v>
          </cell>
          <cell r="G1222">
            <v>224.92500000000001</v>
          </cell>
          <cell r="I1222">
            <v>303.2</v>
          </cell>
          <cell r="K1222">
            <v>581.79999999999995</v>
          </cell>
          <cell r="M1222">
            <v>806.72499999999991</v>
          </cell>
          <cell r="O1222">
            <v>1109.925</v>
          </cell>
        </row>
        <row r="1223">
          <cell r="A1223" t="str">
            <v xml:space="preserve">    Sunbury</v>
          </cell>
          <cell r="C1223">
            <v>0</v>
          </cell>
          <cell r="E1223">
            <v>0</v>
          </cell>
          <cell r="G1223">
            <v>0</v>
          </cell>
          <cell r="I1223">
            <v>0</v>
          </cell>
          <cell r="K1223">
            <v>0</v>
          </cell>
          <cell r="M1223">
            <v>0</v>
          </cell>
          <cell r="O1223">
            <v>0</v>
          </cell>
        </row>
        <row r="1224">
          <cell r="A1224" t="str">
            <v xml:space="preserve">    Holtwood</v>
          </cell>
          <cell r="C1224">
            <v>0</v>
          </cell>
          <cell r="E1224">
            <v>0</v>
          </cell>
          <cell r="G1224">
            <v>0</v>
          </cell>
          <cell r="I1224">
            <v>0</v>
          </cell>
          <cell r="K1224">
            <v>0</v>
          </cell>
          <cell r="M1224">
            <v>0</v>
          </cell>
          <cell r="O1224">
            <v>0</v>
          </cell>
        </row>
        <row r="1225">
          <cell r="A1225" t="str">
            <v xml:space="preserve">    Keystone</v>
          </cell>
          <cell r="C1225">
            <v>404</v>
          </cell>
          <cell r="E1225">
            <v>315.7</v>
          </cell>
          <cell r="G1225">
            <v>408</v>
          </cell>
          <cell r="I1225">
            <v>408</v>
          </cell>
          <cell r="K1225">
            <v>719.7</v>
          </cell>
          <cell r="M1225">
            <v>1127.7</v>
          </cell>
          <cell r="O1225">
            <v>1535.7</v>
          </cell>
        </row>
        <row r="1226">
          <cell r="A1226" t="str">
            <v xml:space="preserve">    Conemaugh</v>
          </cell>
          <cell r="C1226">
            <v>495.1</v>
          </cell>
          <cell r="E1226">
            <v>495.2</v>
          </cell>
          <cell r="G1226">
            <v>441</v>
          </cell>
          <cell r="I1226">
            <v>342.1</v>
          </cell>
          <cell r="K1226">
            <v>990.3</v>
          </cell>
          <cell r="M1226">
            <v>1431.3</v>
          </cell>
          <cell r="O1226">
            <v>1773.4</v>
          </cell>
        </row>
        <row r="1227">
          <cell r="A1227" t="str">
            <v xml:space="preserve">    Montour</v>
          </cell>
          <cell r="C1227">
            <v>2271.6999999999998</v>
          </cell>
          <cell r="E1227">
            <v>1751</v>
          </cell>
          <cell r="G1227">
            <v>2627.2</v>
          </cell>
          <cell r="I1227">
            <v>2149.65</v>
          </cell>
          <cell r="K1227">
            <v>4022.7</v>
          </cell>
          <cell r="M1227">
            <v>6649.9</v>
          </cell>
          <cell r="O1227">
            <v>8799.5499999999993</v>
          </cell>
        </row>
        <row r="1228">
          <cell r="A1228" t="str">
            <v xml:space="preserve">    TOTAL COAL FIRED</v>
          </cell>
          <cell r="C1228">
            <v>5928.7999999999993</v>
          </cell>
          <cell r="E1228">
            <v>4670.7</v>
          </cell>
          <cell r="G1228">
            <v>5881.9</v>
          </cell>
          <cell r="I1228">
            <v>4971.0999999999995</v>
          </cell>
          <cell r="K1228">
            <v>10599.5</v>
          </cell>
          <cell r="M1228">
            <v>16481.400000000001</v>
          </cell>
          <cell r="O1228">
            <v>21452.5</v>
          </cell>
        </row>
        <row r="1229">
          <cell r="A1229" t="str">
            <v xml:space="preserve">    Martins Creek 3-4</v>
          </cell>
          <cell r="C1229">
            <v>226.39999999999998</v>
          </cell>
          <cell r="E1229">
            <v>347.2</v>
          </cell>
          <cell r="G1229">
            <v>947.19999999999993</v>
          </cell>
          <cell r="I1229">
            <v>147.69999999999999</v>
          </cell>
          <cell r="K1229">
            <v>573.59999999999991</v>
          </cell>
          <cell r="M1229">
            <v>1520.7999999999997</v>
          </cell>
          <cell r="O1229">
            <v>1668.4999999999998</v>
          </cell>
        </row>
        <row r="1230">
          <cell r="A1230" t="str">
            <v xml:space="preserve">      TOTAL FOSSIL STEAM</v>
          </cell>
          <cell r="C1230">
            <v>6155.2</v>
          </cell>
          <cell r="E1230">
            <v>5017.8999999999996</v>
          </cell>
          <cell r="G1230">
            <v>6829.0999999999995</v>
          </cell>
          <cell r="I1230">
            <v>5118.8</v>
          </cell>
          <cell r="K1230">
            <v>11173.1</v>
          </cell>
          <cell r="M1230">
            <v>18002.2</v>
          </cell>
          <cell r="O1230">
            <v>23121</v>
          </cell>
        </row>
        <row r="1231">
          <cell r="A1231" t="str">
            <v xml:space="preserve">  NUCLEAR</v>
          </cell>
        </row>
        <row r="1232">
          <cell r="A1232" t="str">
            <v xml:space="preserve">    Susquehanna 1 (PL 90% Share)</v>
          </cell>
          <cell r="C1232">
            <v>2070.3000000000002</v>
          </cell>
          <cell r="E1232">
            <v>1827.4</v>
          </cell>
          <cell r="G1232">
            <v>2116.3000000000002</v>
          </cell>
          <cell r="I1232">
            <v>2116.3000000000002</v>
          </cell>
          <cell r="K1232">
            <v>3897.7000000000003</v>
          </cell>
          <cell r="M1232">
            <v>6014</v>
          </cell>
          <cell r="O1232">
            <v>8130.3</v>
          </cell>
        </row>
        <row r="1233">
          <cell r="A1233" t="str">
            <v xml:space="preserve">    Susquehanna 2 (PL 90% Share)</v>
          </cell>
          <cell r="C1233">
            <v>1528</v>
          </cell>
          <cell r="E1233">
            <v>1451.1</v>
          </cell>
          <cell r="G1233">
            <v>2143</v>
          </cell>
          <cell r="I1233">
            <v>2143</v>
          </cell>
          <cell r="K1233">
            <v>2979.1</v>
          </cell>
          <cell r="M1233">
            <v>5122.1000000000004</v>
          </cell>
          <cell r="O1233">
            <v>7265.1</v>
          </cell>
        </row>
        <row r="1234">
          <cell r="A1234" t="str">
            <v xml:space="preserve">    TOTAL NUCLEAR</v>
          </cell>
          <cell r="C1234">
            <v>3598.3</v>
          </cell>
          <cell r="E1234">
            <v>3278.5</v>
          </cell>
          <cell r="G1234">
            <v>4259.3</v>
          </cell>
          <cell r="I1234">
            <v>4259.3</v>
          </cell>
          <cell r="K1234">
            <v>6876.7999999999993</v>
          </cell>
          <cell r="M1234">
            <v>11136.1</v>
          </cell>
          <cell r="O1234">
            <v>15395.400000000001</v>
          </cell>
        </row>
        <row r="1235">
          <cell r="A1235" t="str">
            <v>COMBUSTION TURBINES</v>
          </cell>
          <cell r="C1235">
            <v>1.5</v>
          </cell>
          <cell r="E1235">
            <v>1.2</v>
          </cell>
          <cell r="G1235">
            <v>9</v>
          </cell>
          <cell r="I1235">
            <v>0.60000000000000009</v>
          </cell>
          <cell r="K1235">
            <v>2.7</v>
          </cell>
          <cell r="M1235">
            <v>11.7</v>
          </cell>
          <cell r="O1235">
            <v>12.299999999999999</v>
          </cell>
        </row>
        <row r="1237">
          <cell r="A1237" t="str">
            <v>DIESELS</v>
          </cell>
          <cell r="C1237">
            <v>0.30000000000000004</v>
          </cell>
          <cell r="E1237">
            <v>0.5</v>
          </cell>
          <cell r="G1237">
            <v>0.30000000000000004</v>
          </cell>
          <cell r="I1237">
            <v>0.30000000000000004</v>
          </cell>
          <cell r="K1237">
            <v>0.8</v>
          </cell>
          <cell r="M1237">
            <v>1.1000000000000001</v>
          </cell>
          <cell r="O1237">
            <v>1.4000000000000001</v>
          </cell>
        </row>
        <row r="1239">
          <cell r="A1239" t="str">
            <v>HYDRO STATIONS</v>
          </cell>
        </row>
        <row r="1240">
          <cell r="A1240" t="str">
            <v xml:space="preserve">  Holtwood</v>
          </cell>
          <cell r="C1240">
            <v>175</v>
          </cell>
          <cell r="E1240">
            <v>180</v>
          </cell>
          <cell r="G1240">
            <v>89.3</v>
          </cell>
          <cell r="I1240">
            <v>130</v>
          </cell>
          <cell r="K1240">
            <v>355</v>
          </cell>
          <cell r="M1240">
            <v>444.3</v>
          </cell>
          <cell r="O1240">
            <v>574.29999999999995</v>
          </cell>
        </row>
        <row r="1241">
          <cell r="A1241" t="str">
            <v xml:space="preserve">  Wallenpaupack</v>
          </cell>
          <cell r="C1241">
            <v>22.9</v>
          </cell>
          <cell r="E1241">
            <v>21.2</v>
          </cell>
          <cell r="G1241">
            <v>17.899999999999999</v>
          </cell>
          <cell r="I1241">
            <v>16.399999999999999</v>
          </cell>
          <cell r="K1241">
            <v>44.099999999999994</v>
          </cell>
          <cell r="M1241">
            <v>61.999999999999993</v>
          </cell>
          <cell r="O1241">
            <v>78.399999999999991</v>
          </cell>
        </row>
        <row r="1242">
          <cell r="A1242" t="str">
            <v xml:space="preserve">    TOTAL HYDRO</v>
          </cell>
          <cell r="C1242">
            <v>197.9</v>
          </cell>
          <cell r="E1242">
            <v>201.2</v>
          </cell>
          <cell r="G1242">
            <v>107.19999999999999</v>
          </cell>
          <cell r="I1242">
            <v>146.4</v>
          </cell>
          <cell r="K1242">
            <v>399.1</v>
          </cell>
          <cell r="M1242">
            <v>506.3</v>
          </cell>
          <cell r="O1242">
            <v>652.69999999999993</v>
          </cell>
        </row>
        <row r="1243">
          <cell r="A1243" t="str">
            <v xml:space="preserve">    TOTAL GENERATION</v>
          </cell>
          <cell r="C1243">
            <v>9953.1999999999989</v>
          </cell>
          <cell r="E1243">
            <v>8499.3000000000011</v>
          </cell>
          <cell r="G1243">
            <v>11204.900000000001</v>
          </cell>
          <cell r="I1243">
            <v>9525.4</v>
          </cell>
          <cell r="K1243">
            <v>18452.5</v>
          </cell>
          <cell r="M1243">
            <v>29657.4</v>
          </cell>
          <cell r="O1243">
            <v>39182.800000000003</v>
          </cell>
        </row>
        <row r="1244">
          <cell r="A1244" t="str">
            <v>POWER PURCHASES</v>
          </cell>
        </row>
        <row r="1245">
          <cell r="A1245" t="str">
            <v xml:space="preserve">  Short-term - Other Utilities</v>
          </cell>
          <cell r="C1245">
            <v>7659.9973555338565</v>
          </cell>
          <cell r="E1245">
            <v>9769.0381242813528</v>
          </cell>
          <cell r="G1245">
            <v>12859.406717819325</v>
          </cell>
          <cell r="I1245">
            <v>7351.12347086102</v>
          </cell>
          <cell r="K1245">
            <v>17429.035479815211</v>
          </cell>
          <cell r="M1245">
            <v>30288.442197634537</v>
          </cell>
          <cell r="O1245">
            <v>37639.565668495554</v>
          </cell>
        </row>
        <row r="1246">
          <cell r="A1246" t="str">
            <v xml:space="preserve">  Non-utility Generation</v>
          </cell>
          <cell r="C1246">
            <v>646.20000000000005</v>
          </cell>
          <cell r="E1246">
            <v>639.4</v>
          </cell>
          <cell r="G1246">
            <v>597.59999999999991</v>
          </cell>
          <cell r="I1246">
            <v>654.09999999999991</v>
          </cell>
          <cell r="K1246">
            <v>1285.5999999999999</v>
          </cell>
          <cell r="M1246">
            <v>1883.1999999999998</v>
          </cell>
          <cell r="O1246">
            <v>2537.2999999999997</v>
          </cell>
        </row>
        <row r="1247">
          <cell r="A1247" t="str">
            <v xml:space="preserve">  Safe Harbor(1/3)</v>
          </cell>
          <cell r="C1247">
            <v>121.6</v>
          </cell>
          <cell r="E1247">
            <v>122.19999999999999</v>
          </cell>
          <cell r="G1247">
            <v>37.099999999999994</v>
          </cell>
          <cell r="I1247">
            <v>74.400000000000006</v>
          </cell>
          <cell r="K1247">
            <v>243.79999999999998</v>
          </cell>
          <cell r="M1247">
            <v>280.89999999999998</v>
          </cell>
          <cell r="O1247">
            <v>355.29999999999995</v>
          </cell>
        </row>
        <row r="1248">
          <cell r="A1248" t="str">
            <v xml:space="preserve">  PJM Interchange</v>
          </cell>
          <cell r="C1248">
            <v>0</v>
          </cell>
          <cell r="E1248">
            <v>0</v>
          </cell>
          <cell r="G1248">
            <v>0</v>
          </cell>
          <cell r="I1248">
            <v>0</v>
          </cell>
          <cell r="K1248">
            <v>0</v>
          </cell>
          <cell r="M1248">
            <v>0</v>
          </cell>
          <cell r="O1248">
            <v>0</v>
          </cell>
        </row>
        <row r="1249">
          <cell r="A1249" t="str">
            <v xml:space="preserve">  PASNY </v>
          </cell>
          <cell r="C1249">
            <v>7.1999999999999993</v>
          </cell>
          <cell r="E1249">
            <v>7.1999999999999993</v>
          </cell>
          <cell r="G1249">
            <v>7.1999999999999993</v>
          </cell>
          <cell r="I1249">
            <v>7.1999999999999993</v>
          </cell>
          <cell r="K1249">
            <v>14.399999999999999</v>
          </cell>
          <cell r="M1249">
            <v>21.599999999999998</v>
          </cell>
          <cell r="O1249">
            <v>28.799999999999997</v>
          </cell>
        </row>
        <row r="1250">
          <cell r="A1250" t="str">
            <v xml:space="preserve">  Borderlines</v>
          </cell>
          <cell r="C1250">
            <v>0.30000000000000004</v>
          </cell>
          <cell r="E1250">
            <v>0.30000000000000004</v>
          </cell>
          <cell r="G1250">
            <v>0.30000000000000004</v>
          </cell>
          <cell r="I1250">
            <v>0.30000000000000004</v>
          </cell>
          <cell r="K1250">
            <v>0.60000000000000009</v>
          </cell>
          <cell r="M1250">
            <v>0.90000000000000013</v>
          </cell>
          <cell r="O1250">
            <v>1.2000000000000002</v>
          </cell>
        </row>
        <row r="1251">
          <cell r="A1251" t="str">
            <v xml:space="preserve">    TOTAL POWER PURCHASES</v>
          </cell>
          <cell r="C1251">
            <v>8435.2999999999993</v>
          </cell>
          <cell r="E1251">
            <v>10538.1</v>
          </cell>
          <cell r="G1251">
            <v>13501.6</v>
          </cell>
          <cell r="I1251">
            <v>8087.1</v>
          </cell>
          <cell r="K1251">
            <v>18973.400000000001</v>
          </cell>
          <cell r="M1251">
            <v>32475</v>
          </cell>
          <cell r="O1251">
            <v>40562.199999999997</v>
          </cell>
        </row>
        <row r="1252">
          <cell r="A1252" t="str">
            <v>TOTAL ENERGY AVAILABLE</v>
          </cell>
          <cell r="C1252">
            <v>18388.5</v>
          </cell>
          <cell r="E1252">
            <v>19037.400000000001</v>
          </cell>
          <cell r="G1252">
            <v>24706.5</v>
          </cell>
          <cell r="I1252">
            <v>17612.5</v>
          </cell>
          <cell r="K1252">
            <v>37425.9</v>
          </cell>
          <cell r="M1252">
            <v>62132.4</v>
          </cell>
          <cell r="O1252">
            <v>79745</v>
          </cell>
        </row>
        <row r="1253">
          <cell r="A1253" t="str">
            <v>NON-SYSTEM ENERGY SALES</v>
          </cell>
        </row>
        <row r="1254">
          <cell r="A1254" t="str">
            <v xml:space="preserve">  Sales to ACE </v>
          </cell>
          <cell r="C1254">
            <v>0</v>
          </cell>
          <cell r="E1254">
            <v>0</v>
          </cell>
          <cell r="G1254">
            <v>0</v>
          </cell>
          <cell r="I1254">
            <v>0</v>
          </cell>
          <cell r="K1254">
            <v>0</v>
          </cell>
          <cell r="M1254">
            <v>0</v>
          </cell>
          <cell r="O1254">
            <v>0</v>
          </cell>
        </row>
        <row r="1255">
          <cell r="A1255" t="str">
            <v xml:space="preserve">  Sales to JCP&amp;L </v>
          </cell>
          <cell r="C1255">
            <v>0</v>
          </cell>
          <cell r="E1255">
            <v>0</v>
          </cell>
          <cell r="G1255">
            <v>0</v>
          </cell>
          <cell r="I1255">
            <v>0</v>
          </cell>
          <cell r="K1255">
            <v>0</v>
          </cell>
          <cell r="M1255">
            <v>0</v>
          </cell>
          <cell r="O1255">
            <v>0</v>
          </cell>
        </row>
        <row r="1256">
          <cell r="A1256" t="str">
            <v xml:space="preserve">  Sales to BG&amp;E</v>
          </cell>
          <cell r="C1256">
            <v>-233.5</v>
          </cell>
          <cell r="E1256">
            <v>-122.5</v>
          </cell>
          <cell r="G1256">
            <v>0</v>
          </cell>
          <cell r="I1256">
            <v>0</v>
          </cell>
          <cell r="K1256">
            <v>-356</v>
          </cell>
          <cell r="M1256">
            <v>-356</v>
          </cell>
          <cell r="O1256">
            <v>-356</v>
          </cell>
        </row>
        <row r="1257">
          <cell r="A1257" t="str">
            <v xml:space="preserve">  Sales to GPU</v>
          </cell>
          <cell r="C1257">
            <v>-648</v>
          </cell>
          <cell r="E1257">
            <v>-654.9</v>
          </cell>
          <cell r="G1257">
            <v>-662.4</v>
          </cell>
          <cell r="I1257">
            <v>-662.7</v>
          </cell>
          <cell r="K1257">
            <v>-1302.9000000000001</v>
          </cell>
          <cell r="M1257">
            <v>-1965.3000000000002</v>
          </cell>
          <cell r="O1257">
            <v>-2628</v>
          </cell>
        </row>
        <row r="1258">
          <cell r="A1258" t="str">
            <v xml:space="preserve">  PJM Interchange </v>
          </cell>
          <cell r="C1258">
            <v>-2140.7026444661442</v>
          </cell>
          <cell r="E1258">
            <v>-2072.3618757186468</v>
          </cell>
          <cell r="G1258">
            <v>-4250.8932821806748</v>
          </cell>
          <cell r="I1258">
            <v>-2377.8765291389805</v>
          </cell>
          <cell r="K1258">
            <v>-4213.064520184791</v>
          </cell>
          <cell r="M1258">
            <v>-8463.9578023654649</v>
          </cell>
          <cell r="O1258">
            <v>-10841.834331504446</v>
          </cell>
        </row>
        <row r="1259">
          <cell r="A1259" t="str">
            <v xml:space="preserve">  Sales to Other</v>
          </cell>
          <cell r="C1259">
            <v>-7959.9973555338565</v>
          </cell>
          <cell r="E1259">
            <v>-10069.038124281353</v>
          </cell>
          <cell r="G1259">
            <v>-13159.406717819325</v>
          </cell>
          <cell r="I1259">
            <v>-7651.12347086102</v>
          </cell>
          <cell r="K1259">
            <v>-18029.035479815211</v>
          </cell>
          <cell r="M1259">
            <v>-31188.442197634537</v>
          </cell>
          <cell r="O1259">
            <v>-38839.565668495554</v>
          </cell>
        </row>
        <row r="1260">
          <cell r="A1260" t="str">
            <v xml:space="preserve">  TOTAL NON-SYSTEM ENERGY SALES</v>
          </cell>
          <cell r="C1260">
            <v>-10982.2</v>
          </cell>
          <cell r="E1260">
            <v>-12918.8</v>
          </cell>
          <cell r="G1260">
            <v>-18072.7</v>
          </cell>
          <cell r="I1260">
            <v>-10691.7</v>
          </cell>
          <cell r="K1260">
            <v>-23901</v>
          </cell>
          <cell r="M1260">
            <v>-41973.7</v>
          </cell>
          <cell r="O1260">
            <v>-52665.4</v>
          </cell>
        </row>
        <row r="1261">
          <cell r="A1261" t="str">
            <v xml:space="preserve">SYSTEM OUTPUT (incl supply to UGI      </v>
          </cell>
          <cell r="C1261">
            <v>7406.2999999999993</v>
          </cell>
          <cell r="E1261">
            <v>6118.6000000000022</v>
          </cell>
          <cell r="G1261">
            <v>6633.7999999999993</v>
          </cell>
          <cell r="I1261">
            <v>6920.7999999999993</v>
          </cell>
          <cell r="K1261">
            <v>13524.900000000001</v>
          </cell>
          <cell r="M1261">
            <v>20158.700000000004</v>
          </cell>
          <cell r="O1261">
            <v>27079.599999999999</v>
          </cell>
        </row>
        <row r="1262">
          <cell r="A1262" t="str">
            <v xml:space="preserve">             and ACE &amp; AE losses) </v>
          </cell>
          <cell r="C1262" t="str">
            <v xml:space="preserve"> =========</v>
          </cell>
          <cell r="E1262" t="str">
            <v xml:space="preserve"> =========</v>
          </cell>
          <cell r="G1262" t="str">
            <v xml:space="preserve"> =========</v>
          </cell>
          <cell r="I1262" t="str">
            <v xml:space="preserve"> =========</v>
          </cell>
          <cell r="K1262" t="str">
            <v xml:space="preserve"> =========</v>
          </cell>
          <cell r="M1262" t="str">
            <v xml:space="preserve"> =========</v>
          </cell>
          <cell r="O1262" t="str">
            <v xml:space="preserve"> ==========</v>
          </cell>
        </row>
        <row r="1263">
          <cell r="G1263" t="str">
            <v xml:space="preserve">                               QUARTERLY SUMMARY SHEET</v>
          </cell>
          <cell r="L1263" t="str">
            <v>CASE:2001 FORECAST</v>
          </cell>
          <cell r="P1263" t="str">
            <v>9A</v>
          </cell>
        </row>
        <row r="1264">
          <cell r="G1264" t="str">
            <v xml:space="preserve">                                SYSTEM COST OF POWER</v>
          </cell>
          <cell r="L1264">
            <v>36851</v>
          </cell>
        </row>
        <row r="1265">
          <cell r="G1265" t="str">
            <v xml:space="preserve">                               (Thousands of Dollars)</v>
          </cell>
        </row>
        <row r="1266">
          <cell r="L1266" t="str">
            <v xml:space="preserve">        YEAR TO DATE</v>
          </cell>
        </row>
        <row r="1267">
          <cell r="K1267" t="str">
            <v>==================================================</v>
          </cell>
        </row>
        <row r="1268">
          <cell r="A1268" t="str">
            <v>STEAM STATIONS</v>
          </cell>
          <cell r="C1268" t="str">
            <v>1st Qtr</v>
          </cell>
          <cell r="E1268" t="str">
            <v>2nd Qtr</v>
          </cell>
          <cell r="G1268" t="str">
            <v>3rd Qtr</v>
          </cell>
          <cell r="I1268" t="str">
            <v>4th Qtr</v>
          </cell>
          <cell r="K1268" t="str">
            <v>2nd Qtr</v>
          </cell>
          <cell r="M1268" t="str">
            <v>3rd Qtr</v>
          </cell>
          <cell r="O1268" t="str">
            <v>4th Qtr</v>
          </cell>
        </row>
        <row r="1269">
          <cell r="A1269" t="str">
            <v xml:space="preserve">  COAL-FIRED</v>
          </cell>
        </row>
        <row r="1270">
          <cell r="A1270" t="str">
            <v xml:space="preserve">    Brunner Island</v>
          </cell>
          <cell r="C1270">
            <v>36011.984390439997</v>
          </cell>
          <cell r="E1270">
            <v>27608.854079830002</v>
          </cell>
          <cell r="G1270">
            <v>30414.877604890004</v>
          </cell>
          <cell r="I1270">
            <v>24325.365417600005</v>
          </cell>
          <cell r="K1270">
            <v>63620.838470269999</v>
          </cell>
          <cell r="M1270">
            <v>94035.716075160002</v>
          </cell>
          <cell r="O1270">
            <v>118361.08149276001</v>
          </cell>
        </row>
        <row r="1271">
          <cell r="A1271" t="str">
            <v xml:space="preserve">    Martins Creek 1-2</v>
          </cell>
          <cell r="C1271">
            <v>5277.3150620000006</v>
          </cell>
          <cell r="E1271">
            <v>3951.4133239999992</v>
          </cell>
          <cell r="G1271">
            <v>3494.792645</v>
          </cell>
          <cell r="I1271">
            <v>4809.5474560000002</v>
          </cell>
          <cell r="K1271">
            <v>9228.7283859999989</v>
          </cell>
          <cell r="M1271">
            <v>12723.521030999998</v>
          </cell>
          <cell r="O1271">
            <v>17533.068486999997</v>
          </cell>
        </row>
        <row r="1272">
          <cell r="A1272" t="str">
            <v xml:space="preserve">    Sunbury</v>
          </cell>
          <cell r="C1272">
            <v>0</v>
          </cell>
          <cell r="E1272">
            <v>0</v>
          </cell>
          <cell r="G1272">
            <v>0</v>
          </cell>
          <cell r="I1272">
            <v>0</v>
          </cell>
          <cell r="K1272">
            <v>0</v>
          </cell>
          <cell r="M1272">
            <v>0</v>
          </cell>
          <cell r="O1272">
            <v>0</v>
          </cell>
        </row>
        <row r="1273">
          <cell r="A1273" t="str">
            <v xml:space="preserve">    Holtwood</v>
          </cell>
          <cell r="C1273">
            <v>0</v>
          </cell>
          <cell r="E1273">
            <v>0</v>
          </cell>
          <cell r="G1273">
            <v>0</v>
          </cell>
          <cell r="I1273">
            <v>0</v>
          </cell>
          <cell r="K1273">
            <v>0</v>
          </cell>
          <cell r="M1273">
            <v>0</v>
          </cell>
          <cell r="O1273">
            <v>0</v>
          </cell>
        </row>
        <row r="1274">
          <cell r="A1274" t="str">
            <v xml:space="preserve">    Keystone</v>
          </cell>
          <cell r="C1274">
            <v>3914.8237959999997</v>
          </cell>
          <cell r="E1274">
            <v>3731.8031770000002</v>
          </cell>
          <cell r="G1274">
            <v>4095.1670749999994</v>
          </cell>
          <cell r="I1274">
            <v>4076.91446</v>
          </cell>
          <cell r="K1274">
            <v>7646.6269730000004</v>
          </cell>
          <cell r="M1274">
            <v>11741.794048</v>
          </cell>
          <cell r="O1274">
            <v>15818.708508</v>
          </cell>
        </row>
        <row r="1275">
          <cell r="A1275" t="str">
            <v xml:space="preserve">    Conemaugh</v>
          </cell>
          <cell r="C1275">
            <v>5657.6895183999995</v>
          </cell>
          <cell r="E1275">
            <v>5145.7607250000001</v>
          </cell>
          <cell r="G1275">
            <v>5218.9836452000009</v>
          </cell>
          <cell r="I1275">
            <v>3890.8557584</v>
          </cell>
          <cell r="K1275">
            <v>10803.450243399999</v>
          </cell>
          <cell r="M1275">
            <v>16022.433888600001</v>
          </cell>
          <cell r="O1275">
            <v>19913.289647000001</v>
          </cell>
        </row>
        <row r="1276">
          <cell r="A1276" t="str">
            <v xml:space="preserve">    Montour</v>
          </cell>
          <cell r="C1276">
            <v>29080.252889600008</v>
          </cell>
          <cell r="E1276">
            <v>23611.480983199999</v>
          </cell>
          <cell r="G1276">
            <v>33397.596159200002</v>
          </cell>
          <cell r="I1276">
            <v>27766.484226399996</v>
          </cell>
          <cell r="K1276">
            <v>52691.733872800003</v>
          </cell>
          <cell r="M1276">
            <v>86089.330031999998</v>
          </cell>
          <cell r="O1276">
            <v>113855.8142584</v>
          </cell>
        </row>
        <row r="1277">
          <cell r="A1277" t="str">
            <v xml:space="preserve">    TOTAL COAL-FIRED</v>
          </cell>
          <cell r="C1277">
            <v>79942.100000000006</v>
          </cell>
          <cell r="E1277">
            <v>64049.400000000009</v>
          </cell>
          <cell r="G1277">
            <v>76621.5</v>
          </cell>
          <cell r="I1277">
            <v>64869.200000000004</v>
          </cell>
          <cell r="K1277">
            <v>143991.29999999999</v>
          </cell>
          <cell r="M1277">
            <v>220612.7</v>
          </cell>
          <cell r="O1277">
            <v>285482</v>
          </cell>
        </row>
        <row r="1278">
          <cell r="A1278" t="str">
            <v xml:space="preserve">  OIL-FIRED</v>
          </cell>
        </row>
        <row r="1279">
          <cell r="A1279" t="str">
            <v xml:space="preserve">    Martins Creek 3-4</v>
          </cell>
          <cell r="C1279">
            <v>11920.430262</v>
          </cell>
          <cell r="E1279">
            <v>15258.018</v>
          </cell>
          <cell r="G1279">
            <v>37849.993559999995</v>
          </cell>
          <cell r="I1279">
            <v>6463.7316319999991</v>
          </cell>
          <cell r="K1279">
            <v>27178.448261999998</v>
          </cell>
          <cell r="M1279">
            <v>65028.441821999993</v>
          </cell>
          <cell r="O1279">
            <v>71492.173453999989</v>
          </cell>
        </row>
        <row r="1280">
          <cell r="A1280" t="str">
            <v xml:space="preserve">    Sun Oil Adjustment</v>
          </cell>
          <cell r="B1280" t="str">
            <v>.</v>
          </cell>
          <cell r="C1280">
            <v>0</v>
          </cell>
          <cell r="E1280">
            <v>0</v>
          </cell>
          <cell r="G1280">
            <v>0</v>
          </cell>
          <cell r="I1280">
            <v>0</v>
          </cell>
          <cell r="K1280">
            <v>0</v>
          </cell>
          <cell r="M1280">
            <v>0</v>
          </cell>
          <cell r="O1280">
            <v>0</v>
          </cell>
        </row>
        <row r="1281">
          <cell r="A1281" t="str">
            <v xml:space="preserve">    TOTAL OIL-FIRED</v>
          </cell>
          <cell r="C1281">
            <v>11920.4</v>
          </cell>
          <cell r="E1281">
            <v>15258</v>
          </cell>
          <cell r="G1281">
            <v>37850</v>
          </cell>
          <cell r="I1281">
            <v>6463.7</v>
          </cell>
          <cell r="K1281">
            <v>27178.400000000001</v>
          </cell>
          <cell r="M1281">
            <v>65028.4</v>
          </cell>
          <cell r="O1281">
            <v>71492.2</v>
          </cell>
        </row>
        <row r="1283">
          <cell r="A1283" t="str">
            <v xml:space="preserve"> TOTAL FOSSIL STEAM EXPENSE</v>
          </cell>
          <cell r="C1283">
            <v>91862.5</v>
          </cell>
          <cell r="E1283">
            <v>79307.399999999994</v>
          </cell>
          <cell r="G1283">
            <v>114471.5</v>
          </cell>
          <cell r="I1283">
            <v>71332.899999999994</v>
          </cell>
          <cell r="K1283">
            <v>171169.69999999998</v>
          </cell>
          <cell r="M1283">
            <v>285641.10000000003</v>
          </cell>
          <cell r="O1283">
            <v>356974.2</v>
          </cell>
        </row>
        <row r="1284">
          <cell r="A1284" t="str">
            <v xml:space="preserve">  NUCLEAR</v>
          </cell>
        </row>
        <row r="1285">
          <cell r="A1285" t="str">
            <v xml:space="preserve">    Susq. #1 (PL 90% Share)</v>
          </cell>
          <cell r="B1285" t="str">
            <v>.</v>
          </cell>
          <cell r="C1285">
            <v>7494.2470800000001</v>
          </cell>
          <cell r="E1285">
            <v>6615.0432000000001</v>
          </cell>
          <cell r="G1285">
            <v>7660.7634600000001</v>
          </cell>
          <cell r="I1285">
            <v>7660.7634600000001</v>
          </cell>
          <cell r="K1285">
            <v>14109.290280000001</v>
          </cell>
          <cell r="M1285">
            <v>21770.053740000003</v>
          </cell>
          <cell r="O1285">
            <v>29430.817200000005</v>
          </cell>
        </row>
        <row r="1286">
          <cell r="A1286" t="str">
            <v xml:space="preserve">    Susq. #2 (PL 90% Share)</v>
          </cell>
          <cell r="B1286" t="str">
            <v>.</v>
          </cell>
          <cell r="C1286">
            <v>5775.9496199999994</v>
          </cell>
          <cell r="E1286">
            <v>5209.5351599999995</v>
          </cell>
          <cell r="G1286">
            <v>7693.3664100000005</v>
          </cell>
          <cell r="I1286">
            <v>7693.3664099999996</v>
          </cell>
          <cell r="K1286">
            <v>10985.484779999999</v>
          </cell>
          <cell r="M1286">
            <v>18678.851190000001</v>
          </cell>
          <cell r="O1286">
            <v>26372.2176</v>
          </cell>
        </row>
        <row r="1287">
          <cell r="A1287" t="str">
            <v xml:space="preserve">    D&amp;D Expense</v>
          </cell>
          <cell r="C1287">
            <v>628.91370000000006</v>
          </cell>
          <cell r="E1287">
            <v>629.63639999999998</v>
          </cell>
          <cell r="G1287">
            <v>631.08179999999993</v>
          </cell>
          <cell r="I1287">
            <v>631.08179999999993</v>
          </cell>
          <cell r="K1287">
            <v>1258.5500999999999</v>
          </cell>
          <cell r="M1287">
            <v>1889.6318999999999</v>
          </cell>
          <cell r="O1287">
            <v>2520.7136999999998</v>
          </cell>
        </row>
        <row r="1288">
          <cell r="A1288" t="str">
            <v xml:space="preserve">    TOTAL NUCLEAR</v>
          </cell>
          <cell r="C1288">
            <v>13899.0137</v>
          </cell>
          <cell r="E1288">
            <v>12454.136399999999</v>
          </cell>
          <cell r="G1288">
            <v>15985.281800000001</v>
          </cell>
          <cell r="I1288">
            <v>15985.281800000001</v>
          </cell>
          <cell r="K1288">
            <v>26353.3501</v>
          </cell>
          <cell r="M1288">
            <v>42338.6319</v>
          </cell>
          <cell r="O1288">
            <v>58323.7137</v>
          </cell>
        </row>
        <row r="1289">
          <cell r="A1289" t="str">
            <v xml:space="preserve">                          </v>
          </cell>
        </row>
        <row r="1290">
          <cell r="A1290" t="str">
            <v>COMBUSTION TURBINES</v>
          </cell>
          <cell r="C1290">
            <v>122.1</v>
          </cell>
          <cell r="E1290">
            <v>45.5</v>
          </cell>
          <cell r="G1290">
            <v>437</v>
          </cell>
          <cell r="I1290">
            <v>35.700000000000003</v>
          </cell>
          <cell r="K1290">
            <v>167.6</v>
          </cell>
          <cell r="M1290">
            <v>604.6</v>
          </cell>
          <cell r="O1290">
            <v>640.30000000000007</v>
          </cell>
        </row>
        <row r="1292">
          <cell r="A1292" t="str">
            <v>DIESELS</v>
          </cell>
          <cell r="C1292">
            <v>17.5</v>
          </cell>
          <cell r="E1292">
            <v>25.700000000000003</v>
          </cell>
          <cell r="G1292">
            <v>15.399999999999999</v>
          </cell>
          <cell r="I1292">
            <v>16.7</v>
          </cell>
          <cell r="K1292">
            <v>43.2</v>
          </cell>
          <cell r="M1292">
            <v>58.6</v>
          </cell>
          <cell r="O1292">
            <v>75.3</v>
          </cell>
        </row>
        <row r="1293">
          <cell r="A1293" t="str">
            <v xml:space="preserve">    TOTAL GENERATION</v>
          </cell>
          <cell r="C1293">
            <v>105901.1</v>
          </cell>
          <cell r="E1293">
            <v>91832.7</v>
          </cell>
          <cell r="G1293">
            <v>130909.2</v>
          </cell>
          <cell r="I1293">
            <v>87370.599999999991</v>
          </cell>
          <cell r="K1293">
            <v>197733.90000000002</v>
          </cell>
          <cell r="M1293">
            <v>328642.89999999991</v>
          </cell>
          <cell r="O1293">
            <v>416013.5</v>
          </cell>
        </row>
        <row r="1294">
          <cell r="A1294" t="str">
            <v>POWER PURCHASES</v>
          </cell>
        </row>
        <row r="1295">
          <cell r="A1295" t="str">
            <v xml:space="preserve">  Short-term - Other Utilities</v>
          </cell>
          <cell r="C1295">
            <v>221786.4</v>
          </cell>
          <cell r="E1295">
            <v>317220.2</v>
          </cell>
          <cell r="G1295">
            <v>716345.2</v>
          </cell>
          <cell r="I1295">
            <v>192261.9</v>
          </cell>
          <cell r="K1295">
            <v>539006.6</v>
          </cell>
          <cell r="M1295">
            <v>1255351.7999999998</v>
          </cell>
          <cell r="O1295">
            <v>1447613.6999999997</v>
          </cell>
        </row>
        <row r="1296">
          <cell r="A1296" t="str">
            <v xml:space="preserve">  Non-utility Generation</v>
          </cell>
          <cell r="C1296">
            <v>42132.3</v>
          </cell>
          <cell r="E1296">
            <v>41688.899999999994</v>
          </cell>
          <cell r="G1296">
            <v>38963.5</v>
          </cell>
          <cell r="I1296">
            <v>42647.199999999997</v>
          </cell>
          <cell r="K1296">
            <v>83821.2</v>
          </cell>
          <cell r="M1296">
            <v>122784.7</v>
          </cell>
          <cell r="O1296">
            <v>165431.9</v>
          </cell>
        </row>
        <row r="1297">
          <cell r="A1297" t="str">
            <v xml:space="preserve">  Safe Harbor</v>
          </cell>
          <cell r="C1297">
            <v>3354</v>
          </cell>
          <cell r="E1297">
            <v>3370.5</v>
          </cell>
          <cell r="G1297">
            <v>1023.3000000000001</v>
          </cell>
          <cell r="I1297">
            <v>2052.1000000000004</v>
          </cell>
          <cell r="K1297">
            <v>6724.5</v>
          </cell>
          <cell r="M1297">
            <v>7747.8</v>
          </cell>
          <cell r="O1297">
            <v>9799.9000000000015</v>
          </cell>
        </row>
        <row r="1298">
          <cell r="A1298" t="str">
            <v xml:space="preserve">  PJM Interchange</v>
          </cell>
          <cell r="C1298">
            <v>0</v>
          </cell>
          <cell r="E1298">
            <v>0</v>
          </cell>
          <cell r="G1298">
            <v>0</v>
          </cell>
          <cell r="I1298">
            <v>0</v>
          </cell>
          <cell r="K1298">
            <v>0</v>
          </cell>
          <cell r="M1298">
            <v>0</v>
          </cell>
          <cell r="O1298">
            <v>0</v>
          </cell>
        </row>
        <row r="1299">
          <cell r="A1299" t="str">
            <v xml:space="preserve">  PASNY </v>
          </cell>
          <cell r="C1299">
            <v>143.69999999999999</v>
          </cell>
          <cell r="E1299">
            <v>143.69999999999999</v>
          </cell>
          <cell r="G1299">
            <v>143.69999999999999</v>
          </cell>
          <cell r="I1299">
            <v>143.69999999999999</v>
          </cell>
          <cell r="K1299">
            <v>287.39999999999998</v>
          </cell>
          <cell r="M1299">
            <v>431.09999999999997</v>
          </cell>
          <cell r="O1299">
            <v>574.79999999999995</v>
          </cell>
        </row>
        <row r="1300">
          <cell r="A1300" t="str">
            <v xml:space="preserve">  Borderline</v>
          </cell>
          <cell r="C1300">
            <v>31.5</v>
          </cell>
          <cell r="E1300">
            <v>31.5</v>
          </cell>
          <cell r="G1300">
            <v>31.5</v>
          </cell>
          <cell r="I1300">
            <v>31.5</v>
          </cell>
          <cell r="K1300">
            <v>63</v>
          </cell>
          <cell r="M1300">
            <v>94.5</v>
          </cell>
          <cell r="O1300">
            <v>126</v>
          </cell>
        </row>
        <row r="1301">
          <cell r="A1301" t="str">
            <v xml:space="preserve">    TOTAL POWER PURCHASES </v>
          </cell>
          <cell r="C1301">
            <v>267447.90000000002</v>
          </cell>
          <cell r="E1301">
            <v>362454.80000000005</v>
          </cell>
          <cell r="G1301">
            <v>756507.2</v>
          </cell>
          <cell r="I1301">
            <v>237136.4</v>
          </cell>
          <cell r="K1301">
            <v>629902.69999999995</v>
          </cell>
          <cell r="M1301">
            <v>1386409.9000000001</v>
          </cell>
          <cell r="O1301">
            <v>1623546.3</v>
          </cell>
        </row>
        <row r="1302">
          <cell r="A1302" t="str">
            <v>TOTAL ENERGY AVAILABLE</v>
          </cell>
          <cell r="C1302">
            <v>376817.1</v>
          </cell>
          <cell r="E1302">
            <v>457471.5</v>
          </cell>
          <cell r="G1302">
            <v>891584.20000000007</v>
          </cell>
          <cell r="I1302">
            <v>328698.09999999998</v>
          </cell>
          <cell r="K1302">
            <v>834288.6</v>
          </cell>
          <cell r="M1302">
            <v>1725872.8</v>
          </cell>
          <cell r="O1302">
            <v>2054570.9</v>
          </cell>
        </row>
        <row r="1303">
          <cell r="A1303" t="str">
            <v>NON-SYSTEM ENERGY SALES</v>
          </cell>
        </row>
        <row r="1304">
          <cell r="A1304" t="str">
            <v xml:space="preserve">  Sales to ACE </v>
          </cell>
          <cell r="C1304">
            <v>0</v>
          </cell>
          <cell r="E1304">
            <v>0</v>
          </cell>
          <cell r="G1304">
            <v>0</v>
          </cell>
          <cell r="I1304">
            <v>0</v>
          </cell>
          <cell r="K1304">
            <v>0</v>
          </cell>
          <cell r="M1304">
            <v>0</v>
          </cell>
          <cell r="O1304">
            <v>0</v>
          </cell>
        </row>
        <row r="1305">
          <cell r="A1305" t="str">
            <v xml:space="preserve">  Sales to JCP&amp;L </v>
          </cell>
          <cell r="C1305">
            <v>0</v>
          </cell>
          <cell r="E1305">
            <v>0</v>
          </cell>
          <cell r="G1305">
            <v>0</v>
          </cell>
          <cell r="I1305">
            <v>0</v>
          </cell>
          <cell r="K1305">
            <v>0</v>
          </cell>
          <cell r="M1305">
            <v>0</v>
          </cell>
          <cell r="O1305">
            <v>0</v>
          </cell>
        </row>
        <row r="1306">
          <cell r="A1306" t="str">
            <v xml:space="preserve">  Sales to BG&amp;E</v>
          </cell>
          <cell r="C1306">
            <v>-1142.9000000000001</v>
          </cell>
          <cell r="E1306">
            <v>-1027.5</v>
          </cell>
          <cell r="G1306">
            <v>-1322.3</v>
          </cell>
          <cell r="I1306">
            <v>-1322.3</v>
          </cell>
          <cell r="K1306">
            <v>-2170.4</v>
          </cell>
          <cell r="M1306">
            <v>-3492.7</v>
          </cell>
          <cell r="O1306">
            <v>-4815</v>
          </cell>
        </row>
        <row r="1307">
          <cell r="A1307" t="str">
            <v xml:space="preserve">  Sales to GPU</v>
          </cell>
          <cell r="C1307">
            <v>-6992.7971039999993</v>
          </cell>
          <cell r="E1307">
            <v>-7108.4316239999989</v>
          </cell>
          <cell r="G1307">
            <v>-7700.5173599999998</v>
          </cell>
          <cell r="I1307">
            <v>-6115.0562010000003</v>
          </cell>
          <cell r="K1307">
            <v>-14101.228727999998</v>
          </cell>
          <cell r="M1307">
            <v>-21801.746088</v>
          </cell>
          <cell r="O1307">
            <v>-27916.802288999999</v>
          </cell>
        </row>
        <row r="1308">
          <cell r="A1308" t="str">
            <v xml:space="preserve">  PJM Interchange </v>
          </cell>
          <cell r="C1308">
            <v>-56802.700000000004</v>
          </cell>
          <cell r="E1308">
            <v>-62051.6</v>
          </cell>
          <cell r="G1308">
            <v>-158747.5</v>
          </cell>
          <cell r="I1308">
            <v>-53215.199999999997</v>
          </cell>
          <cell r="K1308">
            <v>-118854.3</v>
          </cell>
          <cell r="M1308">
            <v>-277601.8</v>
          </cell>
          <cell r="O1308">
            <v>-330817</v>
          </cell>
        </row>
        <row r="1309">
          <cell r="A1309" t="str">
            <v xml:space="preserve">  Sales to Other</v>
          </cell>
          <cell r="C1309">
            <v>-235209.60000000001</v>
          </cell>
          <cell r="E1309">
            <v>-332599.3</v>
          </cell>
          <cell r="G1309">
            <v>-740135.9</v>
          </cell>
          <cell r="I1309">
            <v>-204611.5</v>
          </cell>
          <cell r="K1309">
            <v>-567808.9</v>
          </cell>
          <cell r="M1309">
            <v>-1307944.8</v>
          </cell>
          <cell r="O1309">
            <v>-1512556.3</v>
          </cell>
        </row>
        <row r="1310">
          <cell r="A1310" t="str">
            <v xml:space="preserve">    TOTAL NON-SYSTEM ENERGY SALES</v>
          </cell>
          <cell r="C1310">
            <v>-300147.99710400001</v>
          </cell>
          <cell r="E1310">
            <v>-402786.83162399998</v>
          </cell>
          <cell r="G1310">
            <v>-907906.21736000001</v>
          </cell>
          <cell r="I1310">
            <v>-265264.056201</v>
          </cell>
          <cell r="K1310">
            <v>-702934.82872800005</v>
          </cell>
          <cell r="M1310">
            <v>-1610841.0460880001</v>
          </cell>
          <cell r="O1310">
            <v>-1876105.1022890001</v>
          </cell>
        </row>
        <row r="1311">
          <cell r="A1311" t="str">
            <v>SYSTEM COST OF POWER</v>
          </cell>
          <cell r="C1311">
            <v>76669.099999999977</v>
          </cell>
          <cell r="E1311">
            <v>54684.700000000012</v>
          </cell>
          <cell r="G1311">
            <v>-16322</v>
          </cell>
          <cell r="I1311">
            <v>63434</v>
          </cell>
          <cell r="K1311">
            <v>131353.79999999993</v>
          </cell>
          <cell r="M1311">
            <v>115031.80000000005</v>
          </cell>
          <cell r="O1311">
            <v>178465.79999999981</v>
          </cell>
        </row>
        <row r="1312">
          <cell r="C1312" t="str">
            <v xml:space="preserve"> ========</v>
          </cell>
          <cell r="E1312" t="str">
            <v xml:space="preserve"> ========</v>
          </cell>
          <cell r="G1312" t="str">
            <v xml:space="preserve"> ========</v>
          </cell>
          <cell r="I1312" t="str">
            <v xml:space="preserve"> ========</v>
          </cell>
          <cell r="K1312" t="str">
            <v xml:space="preserve"> ========</v>
          </cell>
          <cell r="M1312" t="str">
            <v xml:space="preserve"> ========</v>
          </cell>
          <cell r="O1312" t="str">
            <v xml:space="preserve"> =========</v>
          </cell>
        </row>
        <row r="1313">
          <cell r="A1313" t="str">
            <v xml:space="preserve">    MILLS/KWH</v>
          </cell>
          <cell r="C1313">
            <v>10.351876105477766</v>
          </cell>
          <cell r="E1313">
            <v>8.9374530121269551</v>
          </cell>
          <cell r="G1313">
            <v>-2.4604299195031509</v>
          </cell>
          <cell r="I1313">
            <v>9.1657033868916891</v>
          </cell>
          <cell r="K1313">
            <v>9.7119978705942316</v>
          </cell>
          <cell r="M1313">
            <v>5.7063104267636318</v>
          </cell>
          <cell r="O1313">
            <v>6.5904149248881012</v>
          </cell>
        </row>
        <row r="1314">
          <cell r="G1314" t="str">
            <v xml:space="preserve">                               QUARTERLY SUMMARY SHEET</v>
          </cell>
          <cell r="L1314" t="str">
            <v>CASE:2001 FORECAST</v>
          </cell>
        </row>
        <row r="1315">
          <cell r="G1315" t="str">
            <v xml:space="preserve">                         ENERGY COST RECOVERED THROUGH ECR</v>
          </cell>
          <cell r="L1315">
            <v>36851</v>
          </cell>
          <cell r="O1315" t="str">
            <v xml:space="preserve">        10A</v>
          </cell>
        </row>
        <row r="1316">
          <cell r="G1316" t="str">
            <v xml:space="preserve">                               (Thousands of Dollars)</v>
          </cell>
        </row>
        <row r="1317">
          <cell r="L1317" t="str">
            <v xml:space="preserve">        YEAR TO DATE</v>
          </cell>
        </row>
        <row r="1318">
          <cell r="K1318" t="str">
            <v>==================================================</v>
          </cell>
        </row>
        <row r="1319">
          <cell r="A1319" t="str">
            <v>STEAM STATIONS</v>
          </cell>
          <cell r="C1319" t="str">
            <v>1st Qtr</v>
          </cell>
          <cell r="E1319" t="str">
            <v>2nd Qtr</v>
          </cell>
          <cell r="G1319" t="str">
            <v>3rd Qtr</v>
          </cell>
          <cell r="I1319" t="str">
            <v>4th Qtr</v>
          </cell>
          <cell r="K1319" t="str">
            <v>2nd Qtr</v>
          </cell>
          <cell r="M1319" t="str">
            <v>3rd Qtr</v>
          </cell>
          <cell r="O1319" t="str">
            <v>4th Qtr</v>
          </cell>
        </row>
        <row r="1320">
          <cell r="A1320" t="str">
            <v xml:space="preserve">                 </v>
          </cell>
        </row>
        <row r="1321">
          <cell r="A1321" t="str">
            <v xml:space="preserve">    TOTAL COAL-FIRED</v>
          </cell>
          <cell r="C1321">
            <v>79991.8</v>
          </cell>
          <cell r="E1321">
            <v>64118.6</v>
          </cell>
          <cell r="G1321">
            <v>76743.199999999997</v>
          </cell>
          <cell r="I1321">
            <v>65014.2</v>
          </cell>
          <cell r="K1321">
            <v>144110.39999999999</v>
          </cell>
          <cell r="M1321">
            <v>220853.59999999998</v>
          </cell>
          <cell r="O1321">
            <v>285867.8</v>
          </cell>
        </row>
        <row r="1323">
          <cell r="A1323" t="str">
            <v xml:space="preserve">    Martins Creek 3-4</v>
          </cell>
          <cell r="C1323">
            <v>11920.430262</v>
          </cell>
          <cell r="E1323">
            <v>15258.018</v>
          </cell>
          <cell r="G1323">
            <v>37849.993559999995</v>
          </cell>
          <cell r="I1323">
            <v>6463.7316319999991</v>
          </cell>
          <cell r="K1323">
            <v>27178.448261999998</v>
          </cell>
          <cell r="M1323">
            <v>65028.441821999993</v>
          </cell>
          <cell r="O1323">
            <v>71492.173453999989</v>
          </cell>
        </row>
        <row r="1324">
          <cell r="A1324" t="str">
            <v xml:space="preserve">    Sun Oil Adjustment</v>
          </cell>
          <cell r="C1324">
            <v>0</v>
          </cell>
          <cell r="E1324">
            <v>0</v>
          </cell>
          <cell r="G1324">
            <v>0</v>
          </cell>
          <cell r="I1324">
            <v>0</v>
          </cell>
          <cell r="K1324">
            <v>0</v>
          </cell>
          <cell r="M1324">
            <v>0</v>
          </cell>
          <cell r="O1324">
            <v>0</v>
          </cell>
        </row>
        <row r="1325">
          <cell r="A1325" t="str">
            <v xml:space="preserve">    TOTAL OIL-FIRED</v>
          </cell>
          <cell r="C1325">
            <v>11920.4</v>
          </cell>
          <cell r="E1325">
            <v>15258</v>
          </cell>
          <cell r="G1325">
            <v>37850</v>
          </cell>
          <cell r="I1325">
            <v>6463.7</v>
          </cell>
          <cell r="K1325">
            <v>27178.400000000001</v>
          </cell>
          <cell r="M1325">
            <v>65028.4</v>
          </cell>
          <cell r="O1325">
            <v>71492.2</v>
          </cell>
        </row>
        <row r="1327">
          <cell r="A1327" t="str">
            <v xml:space="preserve">    TOTAL FOSSIL STEAM EXPENSE</v>
          </cell>
          <cell r="C1327">
            <v>91912.2</v>
          </cell>
          <cell r="E1327">
            <v>79376.600000000006</v>
          </cell>
          <cell r="G1327">
            <v>114593.2</v>
          </cell>
          <cell r="I1327">
            <v>71477.899999999994</v>
          </cell>
          <cell r="K1327">
            <v>171288.8</v>
          </cell>
          <cell r="M1327">
            <v>285882</v>
          </cell>
          <cell r="O1327">
            <v>357360</v>
          </cell>
        </row>
        <row r="1328">
          <cell r="A1328" t="str">
            <v xml:space="preserve">  NUCLEAR</v>
          </cell>
        </row>
        <row r="1329">
          <cell r="A1329" t="str">
            <v xml:space="preserve">    Susquehanna 1 (PL 90% Share)</v>
          </cell>
          <cell r="C1329">
            <v>7494.2470800000001</v>
          </cell>
          <cell r="E1329">
            <v>6615.0432000000001</v>
          </cell>
          <cell r="G1329">
            <v>7660.7634600000001</v>
          </cell>
          <cell r="I1329">
            <v>7660.7634600000001</v>
          </cell>
          <cell r="K1329">
            <v>14109.290280000001</v>
          </cell>
          <cell r="M1329">
            <v>21770.053740000003</v>
          </cell>
          <cell r="O1329">
            <v>29430.817200000005</v>
          </cell>
        </row>
        <row r="1330">
          <cell r="A1330" t="str">
            <v xml:space="preserve">    Susquehanna 2 (PL 90% Share)</v>
          </cell>
          <cell r="C1330">
            <v>5775.9496199999994</v>
          </cell>
          <cell r="E1330">
            <v>5209.5351599999995</v>
          </cell>
          <cell r="G1330">
            <v>7693.3664100000005</v>
          </cell>
          <cell r="I1330">
            <v>7693.3664099999996</v>
          </cell>
          <cell r="K1330">
            <v>10985.484779999999</v>
          </cell>
          <cell r="M1330">
            <v>18678.851190000001</v>
          </cell>
          <cell r="O1330">
            <v>26372.2176</v>
          </cell>
        </row>
        <row r="1331">
          <cell r="A1331" t="str">
            <v xml:space="preserve">    D&amp;D Expense</v>
          </cell>
          <cell r="C1331">
            <v>628.91370000000006</v>
          </cell>
          <cell r="E1331">
            <v>629.63639999999998</v>
          </cell>
          <cell r="G1331">
            <v>631.08179999999993</v>
          </cell>
          <cell r="I1331">
            <v>631.08179999999993</v>
          </cell>
          <cell r="K1331">
            <v>1258.5500999999999</v>
          </cell>
          <cell r="M1331">
            <v>1889.6318999999999</v>
          </cell>
          <cell r="O1331">
            <v>2520.7136999999998</v>
          </cell>
        </row>
        <row r="1332">
          <cell r="A1332" t="str">
            <v xml:space="preserve">    TOTAL NUCLEAR</v>
          </cell>
          <cell r="C1332">
            <v>13899.0137</v>
          </cell>
          <cell r="E1332">
            <v>12454.136399999999</v>
          </cell>
          <cell r="G1332">
            <v>15985.281800000001</v>
          </cell>
          <cell r="I1332">
            <v>15985.281800000001</v>
          </cell>
          <cell r="K1332">
            <v>26353.3501</v>
          </cell>
          <cell r="M1332">
            <v>42338.6319</v>
          </cell>
          <cell r="O1332">
            <v>58323.7137</v>
          </cell>
        </row>
        <row r="1333">
          <cell r="A1333" t="str">
            <v xml:space="preserve">                          </v>
          </cell>
        </row>
        <row r="1334">
          <cell r="A1334" t="str">
            <v>COMBUSTION TURBINES</v>
          </cell>
          <cell r="C1334">
            <v>122.1</v>
          </cell>
          <cell r="E1334">
            <v>45.5</v>
          </cell>
          <cell r="G1334">
            <v>437</v>
          </cell>
          <cell r="I1334">
            <v>35.700000000000003</v>
          </cell>
          <cell r="K1334">
            <v>167.6</v>
          </cell>
          <cell r="M1334">
            <v>604.6</v>
          </cell>
          <cell r="O1334">
            <v>640.30000000000007</v>
          </cell>
        </row>
        <row r="1336">
          <cell r="A1336" t="str">
            <v>DIESELS</v>
          </cell>
          <cell r="C1336">
            <v>17.5</v>
          </cell>
          <cell r="E1336">
            <v>25.700000000000003</v>
          </cell>
          <cell r="G1336">
            <v>15.399999999999999</v>
          </cell>
          <cell r="I1336">
            <v>16.7</v>
          </cell>
          <cell r="K1336">
            <v>43.2</v>
          </cell>
          <cell r="M1336">
            <v>58.6</v>
          </cell>
          <cell r="O1336">
            <v>75.3</v>
          </cell>
        </row>
        <row r="1337">
          <cell r="A1337" t="str">
            <v xml:space="preserve">    TOTAL GENERATION</v>
          </cell>
          <cell r="C1337">
            <v>105950.8</v>
          </cell>
          <cell r="E1337">
            <v>91901.900000000009</v>
          </cell>
          <cell r="G1337">
            <v>131030.9</v>
          </cell>
          <cell r="I1337">
            <v>87515.599999999991</v>
          </cell>
          <cell r="K1337">
            <v>197853</v>
          </cell>
          <cell r="M1337">
            <v>328883.79999999993</v>
          </cell>
          <cell r="O1337">
            <v>416399.3</v>
          </cell>
        </row>
        <row r="1338">
          <cell r="A1338" t="str">
            <v>POWER PURCHASES</v>
          </cell>
        </row>
        <row r="1339">
          <cell r="A1339" t="str">
            <v xml:space="preserve">  Short-term - Other Utilities</v>
          </cell>
          <cell r="C1339">
            <v>221786.4</v>
          </cell>
          <cell r="E1339">
            <v>317220.2</v>
          </cell>
          <cell r="G1339">
            <v>716345.2</v>
          </cell>
          <cell r="I1339">
            <v>192261.9</v>
          </cell>
          <cell r="K1339">
            <v>539006.6</v>
          </cell>
          <cell r="M1339">
            <v>1255351.7999999998</v>
          </cell>
          <cell r="O1339">
            <v>1447613.6999999997</v>
          </cell>
        </row>
        <row r="1340">
          <cell r="A1340" t="str">
            <v xml:space="preserve">  Non-utility Generation</v>
          </cell>
          <cell r="C1340">
            <v>42132.240000000005</v>
          </cell>
          <cell r="E1340">
            <v>41688.880000000005</v>
          </cell>
          <cell r="G1340">
            <v>38963.520000000004</v>
          </cell>
          <cell r="I1340">
            <v>42647.32</v>
          </cell>
          <cell r="K1340">
            <v>83821.12000000001</v>
          </cell>
          <cell r="M1340">
            <v>122784.64000000001</v>
          </cell>
          <cell r="O1340">
            <v>165431.96000000002</v>
          </cell>
        </row>
        <row r="1341">
          <cell r="A1341" t="str">
            <v xml:space="preserve">  Safe Harbor</v>
          </cell>
          <cell r="C1341">
            <v>3354</v>
          </cell>
          <cell r="E1341">
            <v>3370.5</v>
          </cell>
          <cell r="G1341">
            <v>1023.3000000000001</v>
          </cell>
          <cell r="I1341">
            <v>2052.1000000000004</v>
          </cell>
          <cell r="K1341">
            <v>6724.5</v>
          </cell>
          <cell r="M1341">
            <v>7747.8</v>
          </cell>
          <cell r="O1341">
            <v>9799.9000000000015</v>
          </cell>
        </row>
        <row r="1342">
          <cell r="A1342" t="str">
            <v xml:space="preserve">  PJM Interchange</v>
          </cell>
          <cell r="C1342">
            <v>0</v>
          </cell>
          <cell r="E1342">
            <v>0</v>
          </cell>
          <cell r="G1342">
            <v>0</v>
          </cell>
          <cell r="I1342">
            <v>0</v>
          </cell>
          <cell r="K1342">
            <v>0</v>
          </cell>
          <cell r="M1342">
            <v>0</v>
          </cell>
          <cell r="O1342">
            <v>0</v>
          </cell>
        </row>
        <row r="1343">
          <cell r="A1343" t="str">
            <v xml:space="preserve">  PASNY </v>
          </cell>
          <cell r="C1343">
            <v>143.69999999999999</v>
          </cell>
          <cell r="E1343">
            <v>143.69999999999999</v>
          </cell>
          <cell r="G1343">
            <v>143.69999999999999</v>
          </cell>
          <cell r="I1343">
            <v>143.69999999999999</v>
          </cell>
          <cell r="K1343">
            <v>287.39999999999998</v>
          </cell>
          <cell r="M1343">
            <v>431.09999999999997</v>
          </cell>
          <cell r="O1343">
            <v>574.79999999999995</v>
          </cell>
        </row>
        <row r="1344">
          <cell r="A1344" t="str">
            <v xml:space="preserve">  Borderline</v>
          </cell>
          <cell r="C1344">
            <v>31.5</v>
          </cell>
          <cell r="E1344">
            <v>31.5</v>
          </cell>
          <cell r="G1344">
            <v>31.5</v>
          </cell>
          <cell r="I1344">
            <v>31.5</v>
          </cell>
          <cell r="K1344">
            <v>63</v>
          </cell>
          <cell r="M1344">
            <v>94.5</v>
          </cell>
          <cell r="O1344">
            <v>126</v>
          </cell>
        </row>
        <row r="1345">
          <cell r="A1345" t="str">
            <v xml:space="preserve">    TOTAL POWER PURCHASES</v>
          </cell>
          <cell r="C1345">
            <v>267447.8</v>
          </cell>
          <cell r="E1345">
            <v>362454.80000000005</v>
          </cell>
          <cell r="G1345">
            <v>756507.2</v>
          </cell>
          <cell r="I1345">
            <v>237136.5</v>
          </cell>
          <cell r="K1345">
            <v>629902.6</v>
          </cell>
          <cell r="M1345">
            <v>1386409.8</v>
          </cell>
          <cell r="O1345">
            <v>1623546.4</v>
          </cell>
        </row>
        <row r="1346">
          <cell r="A1346" t="str">
            <v>TOTAL ENERGY AVAILABLE</v>
          </cell>
          <cell r="C1346">
            <v>376817.1</v>
          </cell>
          <cell r="E1346">
            <v>457471.5</v>
          </cell>
          <cell r="G1346">
            <v>891584.20000000007</v>
          </cell>
          <cell r="I1346">
            <v>328698.09999999998</v>
          </cell>
          <cell r="K1346">
            <v>834288.6</v>
          </cell>
          <cell r="M1346">
            <v>1725872.8</v>
          </cell>
          <cell r="O1346">
            <v>2054570.9</v>
          </cell>
        </row>
        <row r="1347">
          <cell r="A1347" t="str">
            <v>NON-SYSTEM ENERGY SALES</v>
          </cell>
        </row>
        <row r="1348">
          <cell r="A1348" t="str">
            <v xml:space="preserve">  Sales to ACE </v>
          </cell>
          <cell r="C1348">
            <v>0</v>
          </cell>
          <cell r="E1348">
            <v>0</v>
          </cell>
          <cell r="G1348">
            <v>0</v>
          </cell>
          <cell r="I1348">
            <v>0</v>
          </cell>
          <cell r="K1348">
            <v>0</v>
          </cell>
          <cell r="M1348">
            <v>0</v>
          </cell>
          <cell r="O1348">
            <v>0</v>
          </cell>
        </row>
        <row r="1349">
          <cell r="A1349" t="str">
            <v xml:space="preserve">  Sales to JCP&amp;L </v>
          </cell>
          <cell r="C1349">
            <v>0</v>
          </cell>
          <cell r="E1349">
            <v>0</v>
          </cell>
          <cell r="G1349">
            <v>0</v>
          </cell>
          <cell r="I1349">
            <v>0</v>
          </cell>
          <cell r="K1349">
            <v>0</v>
          </cell>
          <cell r="M1349">
            <v>0</v>
          </cell>
          <cell r="O1349">
            <v>0</v>
          </cell>
        </row>
        <row r="1350">
          <cell r="A1350" t="str">
            <v xml:space="preserve">  Sales to BG&amp;E</v>
          </cell>
          <cell r="C1350">
            <v>-1142.9000000000001</v>
          </cell>
          <cell r="E1350">
            <v>-1027.5</v>
          </cell>
          <cell r="G1350">
            <v>-1322.3</v>
          </cell>
          <cell r="I1350">
            <v>-1322.3</v>
          </cell>
          <cell r="K1350">
            <v>-2170.4</v>
          </cell>
          <cell r="M1350">
            <v>-3492.7</v>
          </cell>
          <cell r="O1350">
            <v>-4815</v>
          </cell>
        </row>
        <row r="1351">
          <cell r="A1351" t="str">
            <v xml:space="preserve">  Sales to GPU</v>
          </cell>
          <cell r="C1351">
            <v>-6992.7971039999993</v>
          </cell>
          <cell r="E1351">
            <v>-7108.4316239999989</v>
          </cell>
          <cell r="G1351">
            <v>-7700.5173599999998</v>
          </cell>
          <cell r="I1351">
            <v>-6115.0562010000003</v>
          </cell>
          <cell r="K1351">
            <v>-14101.228727999998</v>
          </cell>
          <cell r="M1351">
            <v>-21801.746088</v>
          </cell>
          <cell r="O1351">
            <v>-27916.802288999999</v>
          </cell>
        </row>
        <row r="1352">
          <cell r="A1352" t="str">
            <v xml:space="preserve">  PJM Interchange </v>
          </cell>
          <cell r="C1352">
            <v>-56802.700000000004</v>
          </cell>
          <cell r="E1352">
            <v>-62051.6</v>
          </cell>
          <cell r="G1352">
            <v>-158747.5</v>
          </cell>
          <cell r="I1352">
            <v>-53215.199999999997</v>
          </cell>
          <cell r="K1352">
            <v>-118854.3</v>
          </cell>
          <cell r="M1352">
            <v>-277601.8</v>
          </cell>
          <cell r="O1352">
            <v>-330817</v>
          </cell>
        </row>
        <row r="1353">
          <cell r="A1353" t="str">
            <v xml:space="preserve">  Sales to Other</v>
          </cell>
          <cell r="C1353">
            <v>-235209.60000000001</v>
          </cell>
          <cell r="E1353">
            <v>-332599.3</v>
          </cell>
          <cell r="G1353">
            <v>-740135.9</v>
          </cell>
          <cell r="I1353">
            <v>-204611.5</v>
          </cell>
          <cell r="K1353">
            <v>-567808.9</v>
          </cell>
          <cell r="M1353">
            <v>-1307944.8</v>
          </cell>
          <cell r="O1353">
            <v>-1512556.3</v>
          </cell>
        </row>
        <row r="1354">
          <cell r="A1354" t="str">
            <v xml:space="preserve">    TOTAL NON-SYSTEM ENERGY SALES</v>
          </cell>
          <cell r="C1354">
            <v>-300147.99710400001</v>
          </cell>
          <cell r="E1354">
            <v>-402786.83162399998</v>
          </cell>
          <cell r="G1354">
            <v>-907906.21736000001</v>
          </cell>
          <cell r="I1354">
            <v>-265264.056201</v>
          </cell>
          <cell r="K1354">
            <v>-702934.82872800005</v>
          </cell>
          <cell r="M1354">
            <v>-1610841.0460880001</v>
          </cell>
          <cell r="O1354">
            <v>-1876105.1022890001</v>
          </cell>
        </row>
        <row r="1355">
          <cell r="A1355" t="str">
            <v>SYSTEM COST OF POWER</v>
          </cell>
          <cell r="C1355">
            <v>76669.102895999968</v>
          </cell>
          <cell r="E1355">
            <v>54684.668376000016</v>
          </cell>
          <cell r="G1355">
            <v>-16322.01735999994</v>
          </cell>
          <cell r="I1355">
            <v>63434.043798999977</v>
          </cell>
          <cell r="K1355">
            <v>131353.77127199993</v>
          </cell>
          <cell r="M1355">
            <v>115031.75391199999</v>
          </cell>
          <cell r="O1355">
            <v>178465.79771099985</v>
          </cell>
        </row>
        <row r="1357">
          <cell r="A1357" t="str">
            <v>TOTAL EHV CHARGES (Page 14)</v>
          </cell>
          <cell r="C1357">
            <v>4775.9984133203134</v>
          </cell>
          <cell r="E1357">
            <v>6041.4228745688115</v>
          </cell>
          <cell r="G1357">
            <v>7895.6440306915938</v>
          </cell>
          <cell r="I1357">
            <v>4590.6740825166116</v>
          </cell>
          <cell r="K1357">
            <v>10817.421287889125</v>
          </cell>
          <cell r="M1357">
            <v>18713.065318580717</v>
          </cell>
          <cell r="O1357">
            <v>23303.739401097329</v>
          </cell>
        </row>
        <row r="1359">
          <cell r="A1359" t="str">
            <v>EXPENSE NOT RECOVERED THROUGH ECR</v>
          </cell>
        </row>
        <row r="1360">
          <cell r="A1360" t="str">
            <v xml:space="preserve">    Sun Oil Adjustment</v>
          </cell>
          <cell r="C1360">
            <v>0</v>
          </cell>
          <cell r="E1360">
            <v>0</v>
          </cell>
          <cell r="G1360">
            <v>0</v>
          </cell>
          <cell r="I1360">
            <v>0</v>
          </cell>
          <cell r="K1360">
            <v>0</v>
          </cell>
          <cell r="M1360">
            <v>0</v>
          </cell>
          <cell r="O1360">
            <v>0</v>
          </cell>
        </row>
        <row r="1361">
          <cell r="A1361" t="str">
            <v xml:space="preserve">    Safe Harbor(1/3)</v>
          </cell>
          <cell r="C1361">
            <v>3354</v>
          </cell>
          <cell r="E1361">
            <v>3370.5</v>
          </cell>
          <cell r="G1361">
            <v>1023.3000000000001</v>
          </cell>
          <cell r="I1361">
            <v>2052.1000000000004</v>
          </cell>
          <cell r="K1361">
            <v>6724.5</v>
          </cell>
          <cell r="M1361">
            <v>7747.8</v>
          </cell>
          <cell r="O1361">
            <v>9799.9000000000015</v>
          </cell>
        </row>
        <row r="1362">
          <cell r="A1362" t="str">
            <v xml:space="preserve">    Installed Capacity Payments</v>
          </cell>
          <cell r="C1362">
            <v>0</v>
          </cell>
          <cell r="E1362">
            <v>0</v>
          </cell>
          <cell r="G1362">
            <v>0</v>
          </cell>
          <cell r="I1362">
            <v>0</v>
          </cell>
          <cell r="K1362">
            <v>0</v>
          </cell>
          <cell r="M1362">
            <v>0</v>
          </cell>
          <cell r="O1362">
            <v>0</v>
          </cell>
        </row>
        <row r="1363">
          <cell r="A1363" t="str">
            <v xml:space="preserve">  TOTAL NOT RECOVERED THROUGH ECR</v>
          </cell>
          <cell r="C1363">
            <v>3354</v>
          </cell>
          <cell r="E1363">
            <v>3370.5</v>
          </cell>
          <cell r="G1363">
            <v>1023.3</v>
          </cell>
          <cell r="I1363">
            <v>2052.1</v>
          </cell>
          <cell r="K1363">
            <v>6724.5</v>
          </cell>
          <cell r="M1363">
            <v>7747.8</v>
          </cell>
          <cell r="O1363">
            <v>9799.9</v>
          </cell>
        </row>
        <row r="1364">
          <cell r="A1364" t="str">
            <v>ENERGY COST APPLICABLE TO ECR</v>
          </cell>
          <cell r="C1364">
            <v>78091.101309320278</v>
          </cell>
          <cell r="E1364">
            <v>57355.591250568825</v>
          </cell>
          <cell r="G1364">
            <v>-9449.6733293083453</v>
          </cell>
          <cell r="I1364">
            <v>65972.617881516591</v>
          </cell>
          <cell r="K1364">
            <v>135446.69255988905</v>
          </cell>
          <cell r="M1364">
            <v>125997.0192305807</v>
          </cell>
          <cell r="O1364">
            <v>191969.63711209717</v>
          </cell>
        </row>
        <row r="1365">
          <cell r="A1365" t="str">
            <v xml:space="preserve">  PORTION FOR PPUC CUSTOMERS</v>
          </cell>
          <cell r="B1365">
            <v>1</v>
          </cell>
          <cell r="C1365">
            <v>78091.100000000006</v>
          </cell>
          <cell r="E1365">
            <v>57355.6</v>
          </cell>
          <cell r="G1365">
            <v>-9449.7000000000007</v>
          </cell>
          <cell r="I1365">
            <v>65972.600000000006</v>
          </cell>
          <cell r="K1365">
            <v>135446.70000000001</v>
          </cell>
          <cell r="M1365">
            <v>125997</v>
          </cell>
          <cell r="O1365">
            <v>191969.6</v>
          </cell>
        </row>
        <row r="1367">
          <cell r="G1367" t="str">
            <v xml:space="preserve">                               QUARTERLY SUMMARY SHEET</v>
          </cell>
          <cell r="L1367" t="str">
            <v>CASE:2001 FORECAST</v>
          </cell>
          <cell r="P1367" t="str">
            <v>9B</v>
          </cell>
        </row>
        <row r="1368">
          <cell r="G1368" t="str">
            <v xml:space="preserve">                                 PER UNIT ENERGY COST</v>
          </cell>
          <cell r="L1368">
            <v>36851</v>
          </cell>
        </row>
        <row r="1369">
          <cell r="G1369" t="str">
            <v xml:space="preserve">                                    (Mills / kwh)</v>
          </cell>
        </row>
        <row r="1370">
          <cell r="K1370" t="str">
            <v>==================================================</v>
          </cell>
        </row>
        <row r="1371">
          <cell r="A1371" t="str">
            <v>STEAM STATIONS</v>
          </cell>
          <cell r="C1371" t="str">
            <v>1st Qtr</v>
          </cell>
          <cell r="E1371" t="str">
            <v>2nd Qtr</v>
          </cell>
          <cell r="G1371" t="str">
            <v>3rd Qtr</v>
          </cell>
          <cell r="I1371" t="str">
            <v>4th Qtr</v>
          </cell>
          <cell r="K1371" t="str">
            <v>2nd Qtr</v>
          </cell>
          <cell r="M1371" t="str">
            <v>3rd Qtr</v>
          </cell>
          <cell r="O1371" t="str">
            <v>4th Qtr</v>
          </cell>
        </row>
        <row r="1372">
          <cell r="A1372" t="str">
            <v xml:space="preserve">  COAL-FIRED</v>
          </cell>
        </row>
        <row r="1373">
          <cell r="A1373" t="str">
            <v xml:space="preserve">    Brunner Island</v>
          </cell>
          <cell r="C1373">
            <v>14.856429197848007</v>
          </cell>
          <cell r="E1373">
            <v>14.835493855451105</v>
          </cell>
          <cell r="G1373">
            <v>13.946660670828752</v>
          </cell>
          <cell r="I1373">
            <v>13.757912676795483</v>
          </cell>
          <cell r="K1373">
            <v>14.847336862409021</v>
          </cell>
          <cell r="M1373">
            <v>14.54355471258258</v>
          </cell>
          <cell r="O1373">
            <v>14.374850493494597</v>
          </cell>
        </row>
        <row r="1374">
          <cell r="A1374" t="str">
            <v xml:space="preserve">    Martins Creek 1-2</v>
          </cell>
          <cell r="C1374">
            <v>15.800344449699569</v>
          </cell>
          <cell r="E1374">
            <v>15.945977837183298</v>
          </cell>
          <cell r="G1374">
            <v>15.53759088346075</v>
          </cell>
          <cell r="I1374">
            <v>15.862623483302695</v>
          </cell>
          <cell r="K1374">
            <v>15.862372585317338</v>
          </cell>
          <cell r="M1374">
            <v>15.771819412102241</v>
          </cell>
          <cell r="O1374">
            <v>15.796624520758945</v>
          </cell>
        </row>
        <row r="1375">
          <cell r="A1375" t="str">
            <v xml:space="preserve">    Sunbury</v>
          </cell>
          <cell r="C1375">
            <v>0</v>
          </cell>
          <cell r="E1375">
            <v>0</v>
          </cell>
          <cell r="G1375">
            <v>0</v>
          </cell>
          <cell r="I1375">
            <v>0</v>
          </cell>
          <cell r="K1375">
            <v>0</v>
          </cell>
          <cell r="M1375">
            <v>0</v>
          </cell>
          <cell r="O1375">
            <v>0</v>
          </cell>
        </row>
        <row r="1376">
          <cell r="A1376" t="str">
            <v xml:space="preserve">    Holtwood</v>
          </cell>
          <cell r="C1376">
            <v>0</v>
          </cell>
          <cell r="E1376">
            <v>0</v>
          </cell>
          <cell r="G1376">
            <v>0</v>
          </cell>
          <cell r="I1376">
            <v>0</v>
          </cell>
          <cell r="K1376">
            <v>0</v>
          </cell>
          <cell r="M1376">
            <v>0</v>
          </cell>
          <cell r="O1376">
            <v>0</v>
          </cell>
        </row>
        <row r="1377">
          <cell r="A1377" t="str">
            <v xml:space="preserve">    Keystone</v>
          </cell>
          <cell r="C1377">
            <v>9.6901578869055491</v>
          </cell>
          <cell r="E1377">
            <v>11.820725895404735</v>
          </cell>
          <cell r="G1377">
            <v>10.037174178830455</v>
          </cell>
          <cell r="I1377">
            <v>9.9924373774695159</v>
          </cell>
          <cell r="K1377">
            <v>10.624742201438456</v>
          </cell>
          <cell r="M1377">
            <v>10.412161069067871</v>
          </cell>
          <cell r="O1377">
            <v>10.300650190596697</v>
          </cell>
        </row>
        <row r="1378">
          <cell r="A1378" t="str">
            <v xml:space="preserve">    Conemaugh</v>
          </cell>
          <cell r="C1378">
            <v>11.427367212629029</v>
          </cell>
          <cell r="E1378">
            <v>10.391277695090313</v>
          </cell>
          <cell r="G1378">
            <v>11.83443000763168</v>
          </cell>
          <cell r="I1378">
            <v>11.373445621241023</v>
          </cell>
          <cell r="K1378">
            <v>10.909270152974582</v>
          </cell>
          <cell r="M1378">
            <v>11.194322558098007</v>
          </cell>
          <cell r="O1378">
            <v>11.228876528572867</v>
          </cell>
        </row>
        <row r="1379">
          <cell r="A1379" t="str">
            <v xml:space="preserve">    Montour</v>
          </cell>
          <cell r="C1379">
            <v>12.801097361799055</v>
          </cell>
          <cell r="E1379">
            <v>13.48456937162503</v>
          </cell>
          <cell r="G1379">
            <v>12.712239702530361</v>
          </cell>
          <cell r="I1379">
            <v>12.91674654640674</v>
          </cell>
          <cell r="K1379">
            <v>13.098598916076618</v>
          </cell>
          <cell r="M1379">
            <v>12.945958588708708</v>
          </cell>
          <cell r="O1379">
            <v>12.93882235403642</v>
          </cell>
        </row>
        <row r="1380">
          <cell r="A1380" t="str">
            <v xml:space="preserve">    TOTAL COAL-FIRED </v>
          </cell>
          <cell r="C1380">
            <v>13.483689783179788</v>
          </cell>
          <cell r="E1380">
            <v>13.71301945881495</v>
          </cell>
          <cell r="G1380">
            <v>13.026658050455353</v>
          </cell>
          <cell r="I1380">
            <v>13.049264747631458</v>
          </cell>
          <cell r="K1380">
            <v>13.584725693326597</v>
          </cell>
          <cell r="M1380">
            <v>13.385555837890861</v>
          </cell>
          <cell r="O1380">
            <v>13.307633142369998</v>
          </cell>
        </row>
        <row r="1381">
          <cell r="A1381" t="str">
            <v xml:space="preserve">  OIL-FIRED</v>
          </cell>
        </row>
        <row r="1382">
          <cell r="A1382" t="str">
            <v xml:space="preserve">    Martins Creek 3-4</v>
          </cell>
          <cell r="C1382">
            <v>52.652076896413092</v>
          </cell>
          <cell r="E1382">
            <v>43.94590425130788</v>
          </cell>
          <cell r="G1382">
            <v>39.959874915582901</v>
          </cell>
          <cell r="I1382">
            <v>43.76256999483703</v>
          </cell>
          <cell r="K1382">
            <v>47.382231894382443</v>
          </cell>
          <cell r="M1382">
            <v>42.759364662835765</v>
          </cell>
          <cell r="O1382">
            <v>42.848171058526717</v>
          </cell>
        </row>
        <row r="1383">
          <cell r="A1383" t="str">
            <v xml:space="preserve">    Sun Oil Adjustment</v>
          </cell>
          <cell r="B1383" t="str">
            <v>.</v>
          </cell>
          <cell r="C1383">
            <v>0</v>
          </cell>
          <cell r="E1383">
            <v>0</v>
          </cell>
          <cell r="G1383">
            <v>0</v>
          </cell>
          <cell r="I1383">
            <v>0</v>
          </cell>
          <cell r="K1383">
            <v>0</v>
          </cell>
          <cell r="M1383">
            <v>0</v>
          </cell>
          <cell r="O1383">
            <v>0</v>
          </cell>
        </row>
        <row r="1385">
          <cell r="A1385" t="str">
            <v xml:space="preserve">    TOTAL OIL-FIRED (Including</v>
          </cell>
          <cell r="C1385">
            <v>52.651943230335945</v>
          </cell>
          <cell r="E1385">
            <v>43.94585240799006</v>
          </cell>
          <cell r="G1385">
            <v>39.959881714569384</v>
          </cell>
          <cell r="I1385">
            <v>43.762355830992853</v>
          </cell>
          <cell r="K1385">
            <v>47.382147755609935</v>
          </cell>
          <cell r="M1385">
            <v>42.759337162835791</v>
          </cell>
          <cell r="O1385">
            <v>42.848186968625598</v>
          </cell>
        </row>
        <row r="1386">
          <cell r="A1386" t="str">
            <v xml:space="preserve">      Sun Oil Adjustment)</v>
          </cell>
        </row>
        <row r="1388">
          <cell r="A1388" t="str">
            <v xml:space="preserve">    TOTAL GENERATION</v>
          </cell>
          <cell r="C1388">
            <v>14.92437288553997</v>
          </cell>
          <cell r="E1388">
            <v>15.804898460350962</v>
          </cell>
          <cell r="G1388">
            <v>16.762311283073565</v>
          </cell>
          <cell r="I1388">
            <v>13.935473155048941</v>
          </cell>
          <cell r="K1388">
            <v>15.319803813147665</v>
          </cell>
          <cell r="M1388">
            <v>15.86701069781099</v>
          </cell>
          <cell r="O1388">
            <v>15.439392759160963</v>
          </cell>
        </row>
        <row r="1390">
          <cell r="A1390" t="str">
            <v xml:space="preserve">  NUCLEAR</v>
          </cell>
        </row>
        <row r="1391">
          <cell r="A1391" t="str">
            <v xml:space="preserve">    Susq. #1 (PL 90% Share)</v>
          </cell>
          <cell r="B1391" t="str">
            <v>.</v>
          </cell>
          <cell r="C1391">
            <v>3.6198845946868161</v>
          </cell>
          <cell r="E1391">
            <v>3.6199207597570751</v>
          </cell>
          <cell r="G1391">
            <v>3.6198853926097976</v>
          </cell>
          <cell r="I1391">
            <v>3.6198853926097976</v>
          </cell>
          <cell r="K1391">
            <v>3.6199015512687223</v>
          </cell>
          <cell r="M1391">
            <v>3.6198958657100277</v>
          </cell>
          <cell r="O1391">
            <v>3.6198931400292866</v>
          </cell>
        </row>
        <row r="1392">
          <cell r="A1392" t="str">
            <v xml:space="preserve">    Susq. #2 (PL 90% Share)</v>
          </cell>
          <cell r="B1392" t="str">
            <v>.</v>
          </cell>
          <cell r="C1392">
            <v>3.7800717383638269</v>
          </cell>
          <cell r="E1392">
            <v>3.5900593731720352</v>
          </cell>
          <cell r="G1392">
            <v>3.5899983231031278</v>
          </cell>
          <cell r="I1392">
            <v>3.5899983231031274</v>
          </cell>
          <cell r="K1392">
            <v>3.6875179672761846</v>
          </cell>
          <cell r="M1392">
            <v>3.646717398401687</v>
          </cell>
          <cell r="O1392">
            <v>3.6299868682289316</v>
          </cell>
        </row>
        <row r="1393">
          <cell r="A1393" t="str">
            <v xml:space="preserve">    D&amp;D Expense</v>
          </cell>
          <cell r="C1393">
            <v>0.17478078532229643</v>
          </cell>
          <cell r="E1393">
            <v>0.19205014482475213</v>
          </cell>
          <cell r="G1393">
            <v>0.14816561403325293</v>
          </cell>
          <cell r="I1393">
            <v>0.14816561403325293</v>
          </cell>
          <cell r="K1393">
            <v>0.18301391632983163</v>
          </cell>
          <cell r="M1393">
            <v>0.16968524886004208</v>
          </cell>
          <cell r="O1393">
            <v>0.16373161462750352</v>
          </cell>
        </row>
        <row r="1395">
          <cell r="A1395" t="str">
            <v xml:space="preserve">    TOTAL NUCLEAR (Including</v>
          </cell>
          <cell r="C1395">
            <v>3.8626611722583828</v>
          </cell>
          <cell r="E1395">
            <v>3.798730027817987</v>
          </cell>
          <cell r="G1395">
            <v>3.7530302623076488</v>
          </cell>
          <cell r="I1395">
            <v>3.7530302623076488</v>
          </cell>
          <cell r="K1395">
            <v>3.8322112168694438</v>
          </cell>
          <cell r="M1395">
            <v>3.801926338322938</v>
          </cell>
          <cell r="O1395">
            <v>3.7883857318557235</v>
          </cell>
        </row>
        <row r="1396">
          <cell r="A1396" t="str">
            <v xml:space="preserve">      D&amp;D Expense)</v>
          </cell>
        </row>
        <row r="1397">
          <cell r="A1397" t="str">
            <v xml:space="preserve">                          </v>
          </cell>
        </row>
        <row r="1398">
          <cell r="A1398" t="str">
            <v>COMBUSTION TURBINES</v>
          </cell>
          <cell r="C1398">
            <v>81.399945733369506</v>
          </cell>
          <cell r="E1398">
            <v>37.916635069470779</v>
          </cell>
          <cell r="G1398">
            <v>48.555550160494434</v>
          </cell>
          <cell r="I1398">
            <v>59.499900833498607</v>
          </cell>
          <cell r="K1398">
            <v>62.074051083684772</v>
          </cell>
          <cell r="M1398">
            <v>51.675209258529129</v>
          </cell>
          <cell r="O1398">
            <v>52.056906336836896</v>
          </cell>
        </row>
        <row r="1400">
          <cell r="A1400" t="str">
            <v>DIESELS</v>
          </cell>
          <cell r="C1400">
            <v>58.333138889537032</v>
          </cell>
          <cell r="E1400">
            <v>51.399897200205601</v>
          </cell>
          <cell r="G1400">
            <v>51.333162222792581</v>
          </cell>
          <cell r="I1400">
            <v>55.666481111729624</v>
          </cell>
          <cell r="K1400">
            <v>53.999932500084377</v>
          </cell>
          <cell r="M1400">
            <v>53.272678843019236</v>
          </cell>
          <cell r="O1400">
            <v>53.78567586737438</v>
          </cell>
        </row>
        <row r="1402">
          <cell r="A1402" t="str">
            <v>AVERAGE COST OF GEN (INCL HYDRO)</v>
          </cell>
          <cell r="C1402">
            <v>10.639904753180897</v>
          </cell>
          <cell r="E1402">
            <v>10.804736859411392</v>
          </cell>
          <cell r="G1402">
            <v>11.683210023143157</v>
          </cell>
          <cell r="I1402">
            <v>9.1723812113745993</v>
          </cell>
          <cell r="K1402">
            <v>10.715832542435127</v>
          </cell>
          <cell r="M1402">
            <v>11.081311915033636</v>
          </cell>
          <cell r="O1402">
            <v>10.617247873796225</v>
          </cell>
        </row>
        <row r="1404">
          <cell r="A1404" t="str">
            <v>POWER PURCHASES</v>
          </cell>
        </row>
        <row r="1405">
          <cell r="A1405" t="str">
            <v xml:space="preserve">  Short-term - Other Utilities</v>
          </cell>
          <cell r="C1405">
            <v>28.953848112077964</v>
          </cell>
          <cell r="E1405">
            <v>32.471999385391271</v>
          </cell>
          <cell r="G1405">
            <v>55.705929181915671</v>
          </cell>
          <cell r="I1405">
            <v>26.154083894244089</v>
          </cell>
          <cell r="K1405">
            <v>30.925784768371411</v>
          </cell>
          <cell r="M1405">
            <v>41.446562083559172</v>
          </cell>
          <cell r="O1405">
            <v>38.459893844449894</v>
          </cell>
        </row>
        <row r="1406">
          <cell r="A1406" t="str">
            <v xml:space="preserve">  Non-utility Generation</v>
          </cell>
          <cell r="C1406">
            <v>65.200092749612978</v>
          </cell>
          <cell r="E1406">
            <v>65.200031177353708</v>
          </cell>
          <cell r="G1406">
            <v>65.199966423694846</v>
          </cell>
          <cell r="I1406">
            <v>65.199816442134519</v>
          </cell>
          <cell r="K1406">
            <v>65.200062177037907</v>
          </cell>
          <cell r="M1406">
            <v>65.200031826040771</v>
          </cell>
          <cell r="O1406">
            <v>65.199976327119401</v>
          </cell>
        </row>
        <row r="1407">
          <cell r="A1407" t="str">
            <v xml:space="preserve">  Safe Harbor</v>
          </cell>
          <cell r="C1407">
            <v>27.582236615277662</v>
          </cell>
          <cell r="E1407">
            <v>27.581832834845887</v>
          </cell>
          <cell r="G1407">
            <v>27.582209499131828</v>
          </cell>
          <cell r="I1407">
            <v>27.581988876586173</v>
          </cell>
          <cell r="K1407">
            <v>27.582034341337025</v>
          </cell>
          <cell r="M1407">
            <v>27.582057573577583</v>
          </cell>
          <cell r="O1407">
            <v>27.582043266022964</v>
          </cell>
        </row>
        <row r="1408">
          <cell r="A1408" t="str">
            <v xml:space="preserve">  PJM Interchange</v>
          </cell>
          <cell r="C1408">
            <v>0</v>
          </cell>
          <cell r="E1408">
            <v>0</v>
          </cell>
          <cell r="G1408">
            <v>0</v>
          </cell>
          <cell r="I1408">
            <v>0</v>
          </cell>
          <cell r="K1408">
            <v>0</v>
          </cell>
          <cell r="M1408">
            <v>0</v>
          </cell>
          <cell r="O1408">
            <v>0</v>
          </cell>
        </row>
        <row r="1409">
          <cell r="A1409" t="str">
            <v xml:space="preserve">  PASNY </v>
          </cell>
          <cell r="C1409">
            <v>19.958330561342979</v>
          </cell>
          <cell r="E1409">
            <v>19.958330561342979</v>
          </cell>
          <cell r="G1409">
            <v>19.958330561342979</v>
          </cell>
          <cell r="I1409">
            <v>19.958330561342979</v>
          </cell>
          <cell r="K1409">
            <v>19.95833194733806</v>
          </cell>
          <cell r="M1409">
            <v>19.95833240933646</v>
          </cell>
          <cell r="O1409">
            <v>19.958332640335673</v>
          </cell>
        </row>
        <row r="1410">
          <cell r="A1410" t="str">
            <v xml:space="preserve">  Borderline</v>
          </cell>
          <cell r="C1410">
            <v>104.99965000116666</v>
          </cell>
          <cell r="E1410">
            <v>104.99965000116666</v>
          </cell>
          <cell r="G1410">
            <v>104.99965000116666</v>
          </cell>
          <cell r="I1410">
            <v>104.99965000116666</v>
          </cell>
          <cell r="K1410">
            <v>104.99982500029165</v>
          </cell>
          <cell r="M1410">
            <v>104.99988333346295</v>
          </cell>
          <cell r="O1410">
            <v>104.99991250007291</v>
          </cell>
        </row>
        <row r="1412">
          <cell r="A1412" t="str">
            <v xml:space="preserve">    TOTAL POWER PURCHASES</v>
          </cell>
          <cell r="C1412">
            <v>31.705795877834131</v>
          </cell>
          <cell r="E1412">
            <v>34.394701128818795</v>
          </cell>
          <cell r="G1412">
            <v>56.030929663445001</v>
          </cell>
          <cell r="I1412">
            <v>29.322798032753049</v>
          </cell>
          <cell r="K1412">
            <v>33.199252636153808</v>
          </cell>
          <cell r="M1412">
            <v>42.691605849339751</v>
          </cell>
          <cell r="O1412">
            <v>40.026090792905073</v>
          </cell>
        </row>
        <row r="1414">
          <cell r="A1414" t="str">
            <v>TOTAL ENERGY AVAILABLE</v>
          </cell>
          <cell r="C1414">
            <v>20.491997714849386</v>
          </cell>
          <cell r="E1414">
            <v>24.030145922025582</v>
          </cell>
          <cell r="G1414">
            <v>36.087029727558054</v>
          </cell>
          <cell r="I1414">
            <v>18.662773597237031</v>
          </cell>
          <cell r="K1414">
            <v>22.291744486510897</v>
          </cell>
          <cell r="M1414">
            <v>27.77734000251435</v>
          </cell>
          <cell r="O1414">
            <v>25.764259827879314</v>
          </cell>
        </row>
        <row r="1416">
          <cell r="A1416" t="str">
            <v>NON-SYSTEM ENERGY SALES</v>
          </cell>
        </row>
        <row r="1417">
          <cell r="A1417" t="str">
            <v xml:space="preserve">  Sales to ACE </v>
          </cell>
          <cell r="C1417">
            <v>0</v>
          </cell>
          <cell r="E1417">
            <v>0</v>
          </cell>
          <cell r="G1417">
            <v>0</v>
          </cell>
          <cell r="I1417">
            <v>0</v>
          </cell>
          <cell r="K1417">
            <v>0</v>
          </cell>
          <cell r="M1417">
            <v>0</v>
          </cell>
          <cell r="O1417">
            <v>0</v>
          </cell>
        </row>
        <row r="1418">
          <cell r="A1418" t="str">
            <v xml:space="preserve">  Sales to JCP&amp;L </v>
          </cell>
          <cell r="C1418">
            <v>0</v>
          </cell>
          <cell r="E1418">
            <v>0</v>
          </cell>
          <cell r="G1418">
            <v>0</v>
          </cell>
          <cell r="I1418">
            <v>0</v>
          </cell>
          <cell r="K1418">
            <v>0</v>
          </cell>
          <cell r="M1418">
            <v>0</v>
          </cell>
          <cell r="O1418">
            <v>0</v>
          </cell>
        </row>
        <row r="1419">
          <cell r="A1419" t="str">
            <v xml:space="preserve">  Sales to BG&amp;E</v>
          </cell>
          <cell r="C1419">
            <v>4.8946467019042688</v>
          </cell>
          <cell r="E1419">
            <v>8.3877551705122873</v>
          </cell>
          <cell r="G1419">
            <v>-1322300000</v>
          </cell>
          <cell r="I1419">
            <v>-1322300000</v>
          </cell>
          <cell r="K1419">
            <v>6.0966292306085093</v>
          </cell>
          <cell r="M1419">
            <v>9.8109550837386372</v>
          </cell>
          <cell r="O1419">
            <v>13.525280936868766</v>
          </cell>
        </row>
        <row r="1420">
          <cell r="A1420" t="str">
            <v xml:space="preserve">  Sales to GPU</v>
          </cell>
          <cell r="C1420">
            <v>10.791353572208878</v>
          </cell>
          <cell r="E1420">
            <v>10.854224514970566</v>
          </cell>
          <cell r="G1420">
            <v>11.625177191463131</v>
          </cell>
          <cell r="I1420">
            <v>9.2274878681567643</v>
          </cell>
          <cell r="K1420">
            <v>10.822955513717824</v>
          </cell>
          <cell r="M1420">
            <v>11.093342542661855</v>
          </cell>
          <cell r="O1420">
            <v>10.622831925275049</v>
          </cell>
        </row>
        <row r="1421">
          <cell r="A1421" t="str">
            <v xml:space="preserve">  PJM Interchange </v>
          </cell>
          <cell r="C1421">
            <v>26.534605435917634</v>
          </cell>
          <cell r="E1421">
            <v>29.942453949276789</v>
          </cell>
          <cell r="G1421">
            <v>37.344503731203595</v>
          </cell>
          <cell r="I1421">
            <v>22.379294875183575</v>
          </cell>
          <cell r="K1421">
            <v>28.210890067973082</v>
          </cell>
          <cell r="M1421">
            <v>32.798107754650587</v>
          </cell>
          <cell r="O1421">
            <v>30.513010060411784</v>
          </cell>
        </row>
        <row r="1422">
          <cell r="A1422" t="str">
            <v xml:space="preserve">  Sales to Other</v>
          </cell>
          <cell r="C1422">
            <v>29.548954544065179</v>
          </cell>
          <cell r="E1422">
            <v>33.031884071525468</v>
          </cell>
          <cell r="G1422">
            <v>56.243865390528292</v>
          </cell>
          <cell r="I1422">
            <v>26.742673910046925</v>
          </cell>
          <cell r="K1422">
            <v>31.494136259657189</v>
          </cell>
          <cell r="M1422">
            <v>41.936842877684249</v>
          </cell>
          <cell r="O1422">
            <v>38.943697593040888</v>
          </cell>
        </row>
        <row r="1424">
          <cell r="A1424" t="str">
            <v xml:space="preserve">    TOTAL NON-SYSTEM ENERGY SALES</v>
          </cell>
          <cell r="C1424">
            <v>27.330407125287319</v>
          </cell>
          <cell r="E1424">
            <v>31.17834718822014</v>
          </cell>
          <cell r="G1424">
            <v>50.236335324010042</v>
          </cell>
          <cell r="I1424">
            <v>24.810278648466593</v>
          </cell>
          <cell r="K1424">
            <v>29.410268556019009</v>
          </cell>
          <cell r="M1424">
            <v>38.377389797096221</v>
          </cell>
          <cell r="O1424">
            <v>35.62310553655005</v>
          </cell>
        </row>
        <row r="1425">
          <cell r="A1425" t="str">
            <v>SYSTEM COST OF POWER</v>
          </cell>
          <cell r="C1425">
            <v>10.351876104080054</v>
          </cell>
          <cell r="E1425">
            <v>8.9374530106662533</v>
          </cell>
          <cell r="G1425">
            <v>-2.4604299191322578</v>
          </cell>
          <cell r="I1425">
            <v>9.1657033855673191</v>
          </cell>
          <cell r="K1425">
            <v>9.7119978698761482</v>
          </cell>
          <cell r="M1425">
            <v>5.7063104264805622</v>
          </cell>
          <cell r="O1425">
            <v>6.5904149246447288</v>
          </cell>
        </row>
        <row r="1426">
          <cell r="C1426" t="str">
            <v xml:space="preserve"> ========</v>
          </cell>
          <cell r="E1426" t="str">
            <v xml:space="preserve"> ========</v>
          </cell>
          <cell r="G1426" t="str">
            <v xml:space="preserve"> ========</v>
          </cell>
          <cell r="I1426" t="str">
            <v xml:space="preserve"> ========</v>
          </cell>
          <cell r="K1426" t="str">
            <v xml:space="preserve"> ========</v>
          </cell>
          <cell r="M1426" t="str">
            <v xml:space="preserve"> ========</v>
          </cell>
          <cell r="O1426" t="str">
            <v xml:space="preserve"> =========</v>
          </cell>
        </row>
        <row r="1428">
          <cell r="G1428" t="str">
            <v xml:space="preserve">                          QUARTERLY SUMMARY SHEET OF</v>
          </cell>
          <cell r="L1428" t="str">
            <v>CASE:2001 FORECAST</v>
          </cell>
        </row>
        <row r="1429">
          <cell r="G1429" t="str">
            <v xml:space="preserve">                             SAVINGS ON PJM SALES</v>
          </cell>
          <cell r="L1429">
            <v>36851</v>
          </cell>
          <cell r="O1429" t="str">
            <v xml:space="preserve">        15A</v>
          </cell>
        </row>
        <row r="1430">
          <cell r="L1430" t="str">
            <v xml:space="preserve">        YEAR TO DATE</v>
          </cell>
        </row>
        <row r="1431">
          <cell r="K1431" t="str">
            <v>==================================================</v>
          </cell>
        </row>
        <row r="1432">
          <cell r="A1432" t="str">
            <v>COST OF INTERCHANGE MIX</v>
          </cell>
          <cell r="C1432" t="str">
            <v>1st Qtr</v>
          </cell>
          <cell r="E1432" t="str">
            <v>2nd Qtr</v>
          </cell>
          <cell r="G1432" t="str">
            <v>3rd Qtr</v>
          </cell>
          <cell r="I1432" t="str">
            <v>4th Qtr</v>
          </cell>
          <cell r="K1432" t="str">
            <v>2nd Qtr</v>
          </cell>
          <cell r="M1432" t="str">
            <v>3rd Qtr</v>
          </cell>
          <cell r="O1432" t="str">
            <v>4th Qtr</v>
          </cell>
        </row>
        <row r="1433">
          <cell r="A1433" t="str">
            <v xml:space="preserve">  MARTINS CREEK #3-4</v>
          </cell>
        </row>
        <row r="1434">
          <cell r="A1434" t="str">
            <v xml:space="preserve">    Output Interchanged (GWH)</v>
          </cell>
          <cell r="B1434" t="str">
            <v>.</v>
          </cell>
          <cell r="C1434">
            <v>17.3</v>
          </cell>
          <cell r="E1434">
            <v>20</v>
          </cell>
          <cell r="G1434">
            <v>60</v>
          </cell>
          <cell r="I1434">
            <v>3.5</v>
          </cell>
          <cell r="K1434">
            <v>37.299999999999997</v>
          </cell>
          <cell r="M1434">
            <v>97.3</v>
          </cell>
          <cell r="O1434">
            <v>100.8</v>
          </cell>
        </row>
        <row r="1435">
          <cell r="A1435" t="str">
            <v xml:space="preserve">    Fuel Cost Rate (Mills/KWH)</v>
          </cell>
          <cell r="C1435">
            <v>52.514447831534802</v>
          </cell>
          <cell r="E1435">
            <v>43.649997817500108</v>
          </cell>
          <cell r="G1435">
            <v>39.779999337000014</v>
          </cell>
          <cell r="I1435">
            <v>43.82855890612602</v>
          </cell>
          <cell r="K1435">
            <v>47.761392821410389</v>
          </cell>
          <cell r="M1435">
            <v>42.839670679962282</v>
          </cell>
          <cell r="O1435">
            <v>42.874007511170561</v>
          </cell>
        </row>
        <row r="1436">
          <cell r="A1436" t="str">
            <v xml:space="preserve">    Cost of Interchange ($1000)</v>
          </cell>
          <cell r="C1436">
            <v>908.5</v>
          </cell>
          <cell r="E1436">
            <v>873</v>
          </cell>
          <cell r="G1436">
            <v>2386.8000000000002</v>
          </cell>
          <cell r="I1436">
            <v>153.39999999999998</v>
          </cell>
          <cell r="K1436">
            <v>1781.5</v>
          </cell>
          <cell r="M1436">
            <v>4168.3</v>
          </cell>
          <cell r="O1436">
            <v>4321.7</v>
          </cell>
        </row>
        <row r="1438">
          <cell r="A1438" t="str">
            <v xml:space="preserve">  COAL</v>
          </cell>
        </row>
        <row r="1439">
          <cell r="A1439" t="str">
            <v xml:space="preserve">    Output For Interchange (GWH)</v>
          </cell>
          <cell r="C1439">
            <v>2122</v>
          </cell>
          <cell r="E1439">
            <v>2051.3000000000002</v>
          </cell>
          <cell r="G1439">
            <v>4184.9000000000005</v>
          </cell>
          <cell r="I1439">
            <v>2351.5</v>
          </cell>
          <cell r="K1439">
            <v>4173.3</v>
          </cell>
          <cell r="M1439">
            <v>8358.2000000000007</v>
          </cell>
          <cell r="O1439">
            <v>10709.7</v>
          </cell>
        </row>
        <row r="1440">
          <cell r="A1440" t="str">
            <v xml:space="preserve">    Fuel Cost Rate (Mills/KWH)</v>
          </cell>
          <cell r="C1440">
            <v>14.023327043344333</v>
          </cell>
          <cell r="E1440">
            <v>14.179593421645007</v>
          </cell>
          <cell r="G1440">
            <v>13.419412647035909</v>
          </cell>
          <cell r="I1440">
            <v>13.399021895216237</v>
          </cell>
          <cell r="K1440">
            <v>14.100136579181907</v>
          </cell>
          <cell r="M1440">
            <v>13.75930224046334</v>
          </cell>
          <cell r="O1440">
            <v>13.68019645613974</v>
          </cell>
        </row>
        <row r="1441">
          <cell r="A1441" t="str">
            <v xml:space="preserve">    Cost of Interchange ($1000)</v>
          </cell>
          <cell r="C1441">
            <v>29757.5</v>
          </cell>
          <cell r="E1441">
            <v>29086.6</v>
          </cell>
          <cell r="G1441">
            <v>56158.9</v>
          </cell>
          <cell r="I1441">
            <v>31507.8</v>
          </cell>
          <cell r="K1441">
            <v>58844.1</v>
          </cell>
          <cell r="M1441">
            <v>115003</v>
          </cell>
          <cell r="O1441">
            <v>146510.79999999999</v>
          </cell>
        </row>
        <row r="1443">
          <cell r="A1443" t="str">
            <v xml:space="preserve">  POOL PURCHASES RESOLD</v>
          </cell>
        </row>
        <row r="1444">
          <cell r="A1444" t="str">
            <v xml:space="preserve">    Quantity (GWH)</v>
          </cell>
          <cell r="B1444" t="str">
            <v>.</v>
          </cell>
          <cell r="C1444">
            <v>0</v>
          </cell>
          <cell r="E1444">
            <v>0</v>
          </cell>
          <cell r="G1444">
            <v>0</v>
          </cell>
          <cell r="I1444">
            <v>0</v>
          </cell>
          <cell r="K1444">
            <v>0</v>
          </cell>
          <cell r="M1444">
            <v>0</v>
          </cell>
          <cell r="O1444">
            <v>0</v>
          </cell>
        </row>
        <row r="1445">
          <cell r="A1445" t="str">
            <v xml:space="preserve">    Cost Rate (Mills/KWH)</v>
          </cell>
          <cell r="B1445" t="str">
            <v>.</v>
          </cell>
          <cell r="C1445">
            <v>0</v>
          </cell>
          <cell r="E1445">
            <v>0</v>
          </cell>
          <cell r="G1445">
            <v>0</v>
          </cell>
          <cell r="I1445">
            <v>0</v>
          </cell>
          <cell r="K1445">
            <v>0</v>
          </cell>
          <cell r="M1445">
            <v>0</v>
          </cell>
          <cell r="O1445">
            <v>0</v>
          </cell>
        </row>
        <row r="1446">
          <cell r="A1446" t="str">
            <v xml:space="preserve">    Cost of Purchases ($1000)</v>
          </cell>
          <cell r="C1446">
            <v>0</v>
          </cell>
          <cell r="E1446">
            <v>0</v>
          </cell>
          <cell r="G1446">
            <v>0</v>
          </cell>
          <cell r="I1446">
            <v>0</v>
          </cell>
          <cell r="K1446">
            <v>0</v>
          </cell>
          <cell r="M1446">
            <v>0</v>
          </cell>
          <cell r="O1446">
            <v>0</v>
          </cell>
        </row>
        <row r="1448">
          <cell r="A1448" t="str">
            <v xml:space="preserve">  OTHER PURCHASES RESOLD</v>
          </cell>
        </row>
        <row r="1449">
          <cell r="A1449" t="str">
            <v xml:space="preserve">    Quantity (GWH)</v>
          </cell>
          <cell r="B1449" t="str">
            <v>.</v>
          </cell>
          <cell r="C1449">
            <v>0</v>
          </cell>
          <cell r="E1449">
            <v>0</v>
          </cell>
          <cell r="G1449">
            <v>0</v>
          </cell>
          <cell r="I1449">
            <v>22.4</v>
          </cell>
          <cell r="K1449">
            <v>0</v>
          </cell>
          <cell r="M1449">
            <v>0</v>
          </cell>
          <cell r="O1449">
            <v>22.4</v>
          </cell>
        </row>
        <row r="1450">
          <cell r="A1450" t="str">
            <v xml:space="preserve">    Cost Rate (Mills/KWH)</v>
          </cell>
          <cell r="C1450">
            <v>0</v>
          </cell>
          <cell r="E1450">
            <v>0</v>
          </cell>
          <cell r="G1450">
            <v>0</v>
          </cell>
          <cell r="I1450">
            <v>26.508927387994312</v>
          </cell>
          <cell r="K1450">
            <v>0</v>
          </cell>
          <cell r="M1450">
            <v>0</v>
          </cell>
          <cell r="O1450">
            <v>26.508927387994312</v>
          </cell>
        </row>
        <row r="1451">
          <cell r="A1451" t="str">
            <v xml:space="preserve">    Cost of Purchases ($1000)</v>
          </cell>
          <cell r="C1451">
            <v>0</v>
          </cell>
          <cell r="E1451">
            <v>0</v>
          </cell>
          <cell r="G1451">
            <v>0</v>
          </cell>
          <cell r="I1451">
            <v>593.79999999999995</v>
          </cell>
          <cell r="K1451">
            <v>0</v>
          </cell>
          <cell r="M1451">
            <v>0</v>
          </cell>
          <cell r="O1451">
            <v>593.79999999999995</v>
          </cell>
        </row>
        <row r="1453">
          <cell r="A1453" t="str">
            <v xml:space="preserve">  COMBUSTION TURBINES &amp; DIESELS</v>
          </cell>
        </row>
        <row r="1454">
          <cell r="A1454" t="str">
            <v xml:space="preserve">    Output Interchanged (GWH)</v>
          </cell>
          <cell r="B1454" t="str">
            <v>.</v>
          </cell>
          <cell r="C1454">
            <v>1.4000000000000001</v>
          </cell>
          <cell r="E1454">
            <v>1</v>
          </cell>
          <cell r="G1454">
            <v>6</v>
          </cell>
          <cell r="I1454">
            <v>0.5</v>
          </cell>
          <cell r="K1454">
            <v>2.4000000000000004</v>
          </cell>
          <cell r="M1454">
            <v>8.4</v>
          </cell>
          <cell r="O1454">
            <v>8.9</v>
          </cell>
        </row>
        <row r="1455">
          <cell r="A1455" t="str">
            <v xml:space="preserve">    Fuel Cost Rate (Mills/KWH)</v>
          </cell>
          <cell r="C1455">
            <v>82.571369591878849</v>
          </cell>
          <cell r="E1455">
            <v>26.999973000027001</v>
          </cell>
          <cell r="G1455">
            <v>52.049991325001443</v>
          </cell>
          <cell r="I1455">
            <v>61.399877200245605</v>
          </cell>
          <cell r="K1455">
            <v>59.416641909732526</v>
          </cell>
          <cell r="M1455">
            <v>54.154755457767209</v>
          </cell>
          <cell r="O1455">
            <v>54.561791622270604</v>
          </cell>
        </row>
        <row r="1456">
          <cell r="A1456" t="str">
            <v xml:space="preserve">    Cost ($1000)</v>
          </cell>
          <cell r="C1456">
            <v>115.6</v>
          </cell>
          <cell r="E1456">
            <v>27</v>
          </cell>
          <cell r="G1456">
            <v>312.3</v>
          </cell>
          <cell r="I1456">
            <v>30.700000000000003</v>
          </cell>
          <cell r="K1456">
            <v>142.6</v>
          </cell>
          <cell r="M1456">
            <v>454.9</v>
          </cell>
          <cell r="O1456">
            <v>485.59999999999997</v>
          </cell>
        </row>
        <row r="1458">
          <cell r="A1458" t="str">
            <v xml:space="preserve">  COST OF PJM SALES</v>
          </cell>
        </row>
        <row r="1459">
          <cell r="A1459" t="str">
            <v xml:space="preserve">    Output For Interchange Sales (GWH)</v>
          </cell>
          <cell r="C1459">
            <v>2140.6999999999998</v>
          </cell>
          <cell r="E1459">
            <v>2072.3000000000002</v>
          </cell>
          <cell r="G1459">
            <v>4250.8999999999996</v>
          </cell>
          <cell r="I1459">
            <v>2377.8999999999996</v>
          </cell>
          <cell r="K1459">
            <v>4213</v>
          </cell>
          <cell r="M1459">
            <v>8463.9</v>
          </cell>
          <cell r="O1459">
            <v>10841.8</v>
          </cell>
        </row>
        <row r="1460">
          <cell r="A1460" t="str">
            <v xml:space="preserve">    Cost Rate (Mills/KWH)</v>
          </cell>
          <cell r="C1460">
            <v>14.379221743177832</v>
          </cell>
          <cell r="E1460">
            <v>14.470202183819811</v>
          </cell>
          <cell r="G1460">
            <v>13.846009077172832</v>
          </cell>
          <cell r="I1460">
            <v>13.577400221381305</v>
          </cell>
          <cell r="K1460">
            <v>14.423973412194639</v>
          </cell>
          <cell r="M1460">
            <v>14.133697230102706</v>
          </cell>
          <cell r="O1460">
            <v>14.011686250068099</v>
          </cell>
        </row>
        <row r="1461">
          <cell r="A1461" t="str">
            <v xml:space="preserve">    Cost of Interchange ($1000)</v>
          </cell>
          <cell r="C1461">
            <v>30781.600000000002</v>
          </cell>
          <cell r="E1461">
            <v>29986.6</v>
          </cell>
          <cell r="G1461">
            <v>58858</v>
          </cell>
          <cell r="I1461">
            <v>32285.7</v>
          </cell>
          <cell r="K1461">
            <v>60768.2</v>
          </cell>
          <cell r="M1461">
            <v>119626.2</v>
          </cell>
          <cell r="O1461">
            <v>151911.9</v>
          </cell>
        </row>
        <row r="1463">
          <cell r="A1463" t="str">
            <v xml:space="preserve">  PJM BILLING</v>
          </cell>
        </row>
        <row r="1464">
          <cell r="A1464" t="str">
            <v xml:space="preserve">    Interchange Sales (GWH)</v>
          </cell>
          <cell r="C1464">
            <v>2140.6999999999998</v>
          </cell>
          <cell r="E1464">
            <v>2072.3000000000002</v>
          </cell>
          <cell r="G1464">
            <v>4250.8999999999996</v>
          </cell>
          <cell r="I1464">
            <v>2377.8999999999996</v>
          </cell>
          <cell r="K1464">
            <v>4213</v>
          </cell>
          <cell r="M1464">
            <v>8463.9</v>
          </cell>
          <cell r="O1464">
            <v>10841.8</v>
          </cell>
        </row>
        <row r="1465">
          <cell r="A1465" t="str">
            <v xml:space="preserve">    Billing Rate (Mills/KWH)</v>
          </cell>
          <cell r="C1465">
            <v>26.534638190061838</v>
          </cell>
          <cell r="E1465">
            <v>29.94334795640431</v>
          </cell>
          <cell r="G1465">
            <v>37.344444697041936</v>
          </cell>
          <cell r="I1465">
            <v>22.379073963421899</v>
          </cell>
          <cell r="K1465">
            <v>28.211322091571013</v>
          </cell>
          <cell r="M1465">
            <v>32.798331734448851</v>
          </cell>
          <cell r="O1465">
            <v>30.513106676888238</v>
          </cell>
        </row>
        <row r="1466">
          <cell r="A1466" t="str">
            <v xml:space="preserve">    Interchange Bill ($1000)</v>
          </cell>
          <cell r="C1466">
            <v>56802.700000000004</v>
          </cell>
          <cell r="E1466">
            <v>62051.6</v>
          </cell>
          <cell r="G1466">
            <v>158747.5</v>
          </cell>
          <cell r="I1466">
            <v>53215.199999999997</v>
          </cell>
          <cell r="K1466">
            <v>118854.3</v>
          </cell>
          <cell r="M1466">
            <v>277601.8</v>
          </cell>
          <cell r="O1466">
            <v>330817</v>
          </cell>
        </row>
        <row r="1467">
          <cell r="A1467" t="str">
            <v>TOTAL PJM BILLING</v>
          </cell>
          <cell r="C1467">
            <v>56802.700000000004</v>
          </cell>
          <cell r="E1467">
            <v>62051.6</v>
          </cell>
          <cell r="G1467">
            <v>158747.5</v>
          </cell>
          <cell r="I1467">
            <v>53215.199999999997</v>
          </cell>
          <cell r="K1467">
            <v>118854.3</v>
          </cell>
          <cell r="M1467">
            <v>277601.8</v>
          </cell>
          <cell r="O1467">
            <v>330817</v>
          </cell>
        </row>
        <row r="1469">
          <cell r="A1469" t="str">
            <v xml:space="preserve">  SAVINGS ON PJM SALES</v>
          </cell>
        </row>
        <row r="1470">
          <cell r="A1470" t="str">
            <v xml:space="preserve">    Interchange Sales (GWH)</v>
          </cell>
          <cell r="C1470">
            <v>2140.6999999999998</v>
          </cell>
          <cell r="E1470">
            <v>2072.3000000000002</v>
          </cell>
          <cell r="G1470">
            <v>4250.8999999999996</v>
          </cell>
          <cell r="I1470">
            <v>2377.8999999999996</v>
          </cell>
          <cell r="K1470">
            <v>4213</v>
          </cell>
          <cell r="M1470">
            <v>8463.9</v>
          </cell>
          <cell r="O1470">
            <v>10841.8</v>
          </cell>
        </row>
        <row r="1471">
          <cell r="A1471" t="str">
            <v xml:space="preserve">    Savings Rate (Mills/KWH)</v>
          </cell>
          <cell r="C1471">
            <v>12.155416446884002</v>
          </cell>
          <cell r="E1471">
            <v>15.473145772584497</v>
          </cell>
          <cell r="G1471">
            <v>23.498435619869102</v>
          </cell>
          <cell r="I1471">
            <v>8.8016737420405953</v>
          </cell>
          <cell r="K1471">
            <v>13.78734867937637</v>
          </cell>
          <cell r="M1471">
            <v>18.66463450434615</v>
          </cell>
          <cell r="O1471">
            <v>16.50142042682014</v>
          </cell>
        </row>
        <row r="1472">
          <cell r="A1472" t="str">
            <v xml:space="preserve">    Interchange Savings ($1000)</v>
          </cell>
          <cell r="C1472">
            <v>26021.1</v>
          </cell>
          <cell r="E1472">
            <v>32065</v>
          </cell>
          <cell r="G1472">
            <v>99889.5</v>
          </cell>
          <cell r="I1472">
            <v>20929.5</v>
          </cell>
          <cell r="K1472">
            <v>58086.1</v>
          </cell>
          <cell r="M1472">
            <v>157975.6</v>
          </cell>
          <cell r="O1472">
            <v>178905.1</v>
          </cell>
        </row>
        <row r="1474">
          <cell r="A1474" t="str">
            <v xml:space="preserve">  PPUC CUST. SAVINGS ($1000)</v>
          </cell>
          <cell r="B1474">
            <v>1</v>
          </cell>
          <cell r="C1474">
            <v>26021.1</v>
          </cell>
          <cell r="E1474">
            <v>32065</v>
          </cell>
          <cell r="G1474">
            <v>99889.5</v>
          </cell>
          <cell r="I1474">
            <v>20929.5</v>
          </cell>
          <cell r="K1474">
            <v>58086.1</v>
          </cell>
          <cell r="M1474">
            <v>157975.6</v>
          </cell>
          <cell r="O1474">
            <v>178905.1</v>
          </cell>
        </row>
        <row r="1476">
          <cell r="G1476" t="str">
            <v xml:space="preserve">                              QUARTERLY SUMMARY OF THE</v>
          </cell>
          <cell r="L1476" t="str">
            <v>CASE:2001 FORECAST</v>
          </cell>
        </row>
        <row r="1477">
          <cell r="G1477" t="str">
            <v xml:space="preserve">                       COST TO SUPPLY SYSTEM OUTPUT (INC UGI)</v>
          </cell>
          <cell r="L1477">
            <v>36851</v>
          </cell>
          <cell r="O1477" t="str">
            <v xml:space="preserve">        16A</v>
          </cell>
        </row>
        <row r="1478">
          <cell r="G1478" t="str">
            <v xml:space="preserve">      '              (EXCLUDES ENERGY COSTS NOT APPLICABLE TO ECR)</v>
          </cell>
          <cell r="L1478" t="str">
            <v xml:space="preserve">        YEAR TO DATE</v>
          </cell>
        </row>
        <row r="1479">
          <cell r="K1479" t="str">
            <v>==================================================</v>
          </cell>
        </row>
        <row r="1480">
          <cell r="A1480" t="str">
            <v>COST TO SUPPLY INTERNAL LOAD</v>
          </cell>
          <cell r="C1480" t="str">
            <v>1st Qtr</v>
          </cell>
          <cell r="E1480" t="str">
            <v>2nd Qtr</v>
          </cell>
          <cell r="G1480" t="str">
            <v>3rd Qtr</v>
          </cell>
          <cell r="I1480" t="str">
            <v>4th Qtr</v>
          </cell>
          <cell r="K1480" t="str">
            <v>2nd Qtr</v>
          </cell>
          <cell r="M1480" t="str">
            <v>3rd Qtr</v>
          </cell>
          <cell r="O1480" t="str">
            <v>4th Qtr</v>
          </cell>
        </row>
        <row r="1482">
          <cell r="A1482" t="str">
            <v xml:space="preserve">  MARTINS CREEK #3-4</v>
          </cell>
        </row>
        <row r="1484">
          <cell r="A1484" t="str">
            <v xml:space="preserve">    Output For Load (GWH)</v>
          </cell>
          <cell r="C1484">
            <v>209.1</v>
          </cell>
          <cell r="E1484">
            <v>327.2</v>
          </cell>
          <cell r="G1484">
            <v>887.19999999999993</v>
          </cell>
          <cell r="I1484">
            <v>144.19999999999999</v>
          </cell>
          <cell r="K1484">
            <v>536.29999999999995</v>
          </cell>
          <cell r="M1484">
            <v>1423.5</v>
          </cell>
          <cell r="O1484">
            <v>1567.7</v>
          </cell>
        </row>
        <row r="1485">
          <cell r="A1485" t="str">
            <v xml:space="preserve">    Fuel Cost Rate (Mills/KWH)</v>
          </cell>
          <cell r="C1485">
            <v>52.663463459285204</v>
          </cell>
          <cell r="E1485">
            <v>43.963991308178514</v>
          </cell>
          <cell r="G1485">
            <v>39.972039585243422</v>
          </cell>
          <cell r="I1485">
            <v>43.760968018301192</v>
          </cell>
          <cell r="K1485">
            <v>47.355860926056572</v>
          </cell>
          <cell r="M1485">
            <v>42.75387550350974</v>
          </cell>
          <cell r="O1485">
            <v>42.846509798528722</v>
          </cell>
        </row>
        <row r="1486">
          <cell r="A1486" t="str">
            <v xml:space="preserve">    Cost To Carry Load ($1000)</v>
          </cell>
          <cell r="C1486">
            <v>11011.930262</v>
          </cell>
          <cell r="E1486">
            <v>14385.018</v>
          </cell>
          <cell r="G1486">
            <v>35463.19356</v>
          </cell>
          <cell r="I1486">
            <v>6310.3316319999994</v>
          </cell>
          <cell r="K1486">
            <v>25396.948261999998</v>
          </cell>
          <cell r="M1486">
            <v>60860.141821999998</v>
          </cell>
          <cell r="O1486">
            <v>67170.473453999992</v>
          </cell>
        </row>
        <row r="1488">
          <cell r="A1488" t="str">
            <v xml:space="preserve">  COAL</v>
          </cell>
        </row>
        <row r="1490">
          <cell r="A1490" t="str">
            <v xml:space="preserve">    Output For Load (GWH)</v>
          </cell>
          <cell r="C1490">
            <v>-2215.4973555338561</v>
          </cell>
          <cell r="E1490">
            <v>-5946.4381242813524</v>
          </cell>
          <cell r="G1490">
            <v>-9060.1067178193243</v>
          </cell>
          <cell r="I1490">
            <v>-3185.0234708610192</v>
          </cell>
          <cell r="K1490">
            <v>-8161.935479815209</v>
          </cell>
          <cell r="M1490">
            <v>-17222.042197634531</v>
          </cell>
          <cell r="O1490">
            <v>-20407.06566849555</v>
          </cell>
        </row>
        <row r="1491">
          <cell r="A1491" t="str">
            <v xml:space="preserve">    Fuel Cost Rate (Mills/KWH)</v>
          </cell>
          <cell r="C1491">
            <v>83.491546320947464</v>
          </cell>
          <cell r="E1491">
            <v>50.041267365580026</v>
          </cell>
          <cell r="G1491">
            <v>79.419770924354921</v>
          </cell>
          <cell r="I1491">
            <v>53.721770536110448</v>
          </cell>
          <cell r="K1491">
            <v>59.121099554446154</v>
          </cell>
          <cell r="M1491">
            <v>69.799747688163777</v>
          </cell>
          <cell r="O1491">
            <v>67.290384731168743</v>
          </cell>
        </row>
        <row r="1492">
          <cell r="A1492" t="str">
            <v xml:space="preserve">    Cost To Carry Load ($1000)</v>
          </cell>
          <cell r="C1492">
            <v>-184975.30000000002</v>
          </cell>
          <cell r="E1492">
            <v>-297567.30000000005</v>
          </cell>
          <cell r="G1492">
            <v>-719551.60000000009</v>
          </cell>
          <cell r="I1492">
            <v>-171105.09999999998</v>
          </cell>
          <cell r="K1492">
            <v>-482542.60000000009</v>
          </cell>
          <cell r="M1492">
            <v>-1202094.2000000002</v>
          </cell>
          <cell r="O1492">
            <v>-1373199.3000000003</v>
          </cell>
        </row>
        <row r="1494">
          <cell r="A1494" t="str">
            <v xml:space="preserve">  COST OF PL SHARE NUCLEAR</v>
          </cell>
        </row>
        <row r="1495">
          <cell r="A1495" t="str">
            <v xml:space="preserve">    (Including D&amp;D Expense)</v>
          </cell>
        </row>
        <row r="1496">
          <cell r="A1496" t="str">
            <v xml:space="preserve">    Output For Load (GWH)</v>
          </cell>
          <cell r="C1496">
            <v>3364.7999999999997</v>
          </cell>
          <cell r="E1496">
            <v>3156</v>
          </cell>
          <cell r="G1496">
            <v>4259.3</v>
          </cell>
          <cell r="I1496">
            <v>4259.3</v>
          </cell>
          <cell r="K1496">
            <v>6520.7999999999993</v>
          </cell>
          <cell r="M1496">
            <v>10780.099999999999</v>
          </cell>
          <cell r="O1496">
            <v>15039.399999999998</v>
          </cell>
        </row>
        <row r="1497">
          <cell r="A1497" t="str">
            <v xml:space="preserve">    Fuel Cost Rate (Mills/KWH)</v>
          </cell>
          <cell r="C1497">
            <v>4.806991067877143</v>
          </cell>
          <cell r="E1497">
            <v>4.6075399858657979</v>
          </cell>
          <cell r="G1497">
            <v>4.3925180653176525</v>
          </cell>
          <cell r="I1497">
            <v>4.3925180653176525</v>
          </cell>
          <cell r="K1497">
            <v>4.7104588003449788</v>
          </cell>
          <cell r="M1497">
            <v>4.5848379834523945</v>
          </cell>
          <cell r="O1497">
            <v>4.5303711680964422</v>
          </cell>
        </row>
        <row r="1498">
          <cell r="A1498" t="str">
            <v xml:space="preserve">    Cost To Carry Load ($1000)</v>
          </cell>
          <cell r="C1498">
            <v>16174.563549999999</v>
          </cell>
          <cell r="E1498">
            <v>14541.396199999997</v>
          </cell>
          <cell r="G1498">
            <v>18709.052199999998</v>
          </cell>
          <cell r="I1498">
            <v>18709.052199999998</v>
          </cell>
          <cell r="K1498">
            <v>30715.959749999995</v>
          </cell>
          <cell r="M1498">
            <v>49425.011949999993</v>
          </cell>
          <cell r="O1498">
            <v>68134.064149999991</v>
          </cell>
        </row>
        <row r="1500">
          <cell r="A1500" t="str">
            <v xml:space="preserve">  COMBUSTION TURBINES &amp; DIESELS</v>
          </cell>
        </row>
        <row r="1502">
          <cell r="A1502" t="str">
            <v xml:space="preserve">    Output For Load (GWH)</v>
          </cell>
          <cell r="C1502">
            <v>0.39999999999999991</v>
          </cell>
          <cell r="E1502">
            <v>0.7</v>
          </cell>
          <cell r="G1502">
            <v>3.3</v>
          </cell>
          <cell r="I1502">
            <v>0.40000000000000008</v>
          </cell>
          <cell r="K1502">
            <v>1.0999999999999999</v>
          </cell>
          <cell r="M1502">
            <v>4.3999999999999995</v>
          </cell>
          <cell r="O1502">
            <v>4.8</v>
          </cell>
        </row>
        <row r="1503">
          <cell r="A1503" t="str">
            <v xml:space="preserve">    Cost Rate (Mills/KWH)</v>
          </cell>
          <cell r="C1503">
            <v>59.84953037617408</v>
          </cell>
          <cell r="E1503">
            <v>63.041772797467431</v>
          </cell>
          <cell r="G1503">
            <v>42.444142895714272</v>
          </cell>
          <cell r="I1503">
            <v>54.000974997562501</v>
          </cell>
          <cell r="K1503">
            <v>61.881012835442888</v>
          </cell>
          <cell r="M1503">
            <v>47.303373340142421</v>
          </cell>
          <cell r="O1503">
            <v>47.861517945517093</v>
          </cell>
        </row>
        <row r="1504">
          <cell r="A1504" t="str">
            <v xml:space="preserve">    Cost To Carry Load ($1000)</v>
          </cell>
          <cell r="C1504">
            <v>23.939872000000001</v>
          </cell>
          <cell r="E1504">
            <v>44.129303999999998</v>
          </cell>
          <cell r="G1504">
            <v>140.06571399999999</v>
          </cell>
          <cell r="I1504">
            <v>21.600444</v>
          </cell>
          <cell r="K1504">
            <v>68.069175999999999</v>
          </cell>
          <cell r="M1504">
            <v>208.13488999999998</v>
          </cell>
          <cell r="O1504">
            <v>229.73533399999999</v>
          </cell>
        </row>
        <row r="1506">
          <cell r="A1506" t="str">
            <v xml:space="preserve">  HYDRO</v>
          </cell>
        </row>
        <row r="1508">
          <cell r="A1508" t="str">
            <v xml:space="preserve">    Output For Load (GWH)</v>
          </cell>
          <cell r="C1508">
            <v>197.89999999999998</v>
          </cell>
          <cell r="E1508">
            <v>201.2</v>
          </cell>
          <cell r="G1508">
            <v>107.2</v>
          </cell>
          <cell r="I1508">
            <v>146.4</v>
          </cell>
          <cell r="K1508">
            <v>399.09999999999997</v>
          </cell>
          <cell r="M1508">
            <v>506.29999999999995</v>
          </cell>
          <cell r="O1508">
            <v>652.69999999999993</v>
          </cell>
        </row>
        <row r="1509">
          <cell r="A1509" t="str">
            <v xml:space="preserve">    Cost Rate (Mills/KWH)</v>
          </cell>
          <cell r="C1509">
            <v>0</v>
          </cell>
          <cell r="E1509">
            <v>0</v>
          </cell>
          <cell r="G1509">
            <v>0</v>
          </cell>
          <cell r="I1509">
            <v>0</v>
          </cell>
          <cell r="K1509">
            <v>0</v>
          </cell>
          <cell r="M1509">
            <v>0</v>
          </cell>
          <cell r="O1509">
            <v>0</v>
          </cell>
        </row>
        <row r="1510">
          <cell r="A1510" t="str">
            <v xml:space="preserve">    Cost To Carry Load ($1000)</v>
          </cell>
          <cell r="C1510">
            <v>0</v>
          </cell>
          <cell r="E1510">
            <v>0</v>
          </cell>
          <cell r="G1510">
            <v>0</v>
          </cell>
          <cell r="I1510">
            <v>0</v>
          </cell>
          <cell r="K1510">
            <v>0</v>
          </cell>
          <cell r="M1510">
            <v>0</v>
          </cell>
          <cell r="O1510">
            <v>0</v>
          </cell>
        </row>
        <row r="1512">
          <cell r="A1512" t="str">
            <v xml:space="preserve">  COST OF SAFE HARBOR</v>
          </cell>
        </row>
        <row r="1514">
          <cell r="A1514" t="str">
            <v xml:space="preserve">    Quantity (GWH)</v>
          </cell>
          <cell r="C1514">
            <v>121.6</v>
          </cell>
          <cell r="E1514">
            <v>122.19999999999999</v>
          </cell>
          <cell r="G1514">
            <v>37.099999999999994</v>
          </cell>
          <cell r="I1514">
            <v>74.400000000000006</v>
          </cell>
          <cell r="K1514">
            <v>243.79999999999998</v>
          </cell>
          <cell r="M1514">
            <v>280.89999999999998</v>
          </cell>
          <cell r="O1514">
            <v>355.29999999999995</v>
          </cell>
        </row>
        <row r="1515">
          <cell r="A1515" t="str">
            <v xml:space="preserve">    Billing Rate (Mills/KWH)</v>
          </cell>
          <cell r="C1515">
            <v>0</v>
          </cell>
          <cell r="E1515">
            <v>0</v>
          </cell>
          <cell r="G1515">
            <v>0</v>
          </cell>
          <cell r="I1515">
            <v>0</v>
          </cell>
          <cell r="K1515">
            <v>0</v>
          </cell>
          <cell r="M1515">
            <v>0</v>
          </cell>
          <cell r="O1515">
            <v>0</v>
          </cell>
        </row>
        <row r="1516">
          <cell r="A1516" t="str">
            <v xml:space="preserve">    Cost ($1000)</v>
          </cell>
          <cell r="C1516">
            <v>0</v>
          </cell>
          <cell r="E1516">
            <v>0</v>
          </cell>
          <cell r="G1516">
            <v>0</v>
          </cell>
          <cell r="I1516">
            <v>0</v>
          </cell>
          <cell r="K1516">
            <v>0</v>
          </cell>
          <cell r="M1516">
            <v>0</v>
          </cell>
          <cell r="O1516">
            <v>0</v>
          </cell>
        </row>
        <row r="1518">
          <cell r="A1518" t="str">
            <v xml:space="preserve">  INTERCHANGE RETAINED FOR LOAD</v>
          </cell>
        </row>
        <row r="1520">
          <cell r="A1520" t="str">
            <v xml:space="preserve">    Retained Interchange (GWH)</v>
          </cell>
          <cell r="C1520">
            <v>0</v>
          </cell>
          <cell r="E1520">
            <v>0</v>
          </cell>
          <cell r="G1520">
            <v>0</v>
          </cell>
          <cell r="I1520">
            <v>0</v>
          </cell>
          <cell r="K1520">
            <v>0</v>
          </cell>
          <cell r="M1520">
            <v>0</v>
          </cell>
          <cell r="O1520">
            <v>0</v>
          </cell>
        </row>
        <row r="1521">
          <cell r="A1521" t="str">
            <v xml:space="preserve">    Billing Rate (Mills/KWH)</v>
          </cell>
          <cell r="C1521">
            <v>0</v>
          </cell>
          <cell r="E1521">
            <v>0</v>
          </cell>
          <cell r="G1521">
            <v>0</v>
          </cell>
          <cell r="I1521">
            <v>0</v>
          </cell>
          <cell r="K1521">
            <v>0</v>
          </cell>
          <cell r="M1521">
            <v>0</v>
          </cell>
          <cell r="O1521">
            <v>0</v>
          </cell>
        </row>
        <row r="1522">
          <cell r="A1522" t="str">
            <v xml:space="preserve">    Cost ($1000)</v>
          </cell>
          <cell r="C1522">
            <v>0</v>
          </cell>
          <cell r="E1522">
            <v>0</v>
          </cell>
          <cell r="G1522">
            <v>0</v>
          </cell>
          <cell r="I1522">
            <v>0</v>
          </cell>
          <cell r="K1522">
            <v>0</v>
          </cell>
          <cell r="M1522">
            <v>0</v>
          </cell>
          <cell r="O1522">
            <v>0</v>
          </cell>
        </row>
        <row r="1524">
          <cell r="A1524" t="str">
            <v xml:space="preserve">  OTHER PURCHASES FOR LOAD</v>
          </cell>
        </row>
        <row r="1526">
          <cell r="A1526" t="str">
            <v xml:space="preserve">    Other Purchases (GWH)</v>
          </cell>
          <cell r="C1526">
            <v>7660</v>
          </cell>
          <cell r="E1526">
            <v>9769.1</v>
          </cell>
          <cell r="G1526">
            <v>12859.4</v>
          </cell>
          <cell r="I1526">
            <v>7328.7</v>
          </cell>
          <cell r="K1526">
            <v>17429.099999999999</v>
          </cell>
          <cell r="M1526">
            <v>30288.5</v>
          </cell>
          <cell r="O1526">
            <v>37617.199999999997</v>
          </cell>
        </row>
        <row r="1527">
          <cell r="A1527" t="str">
            <v xml:space="preserve">    Billing Rate (Mills/KWH)</v>
          </cell>
          <cell r="C1527">
            <v>28.953832620289237</v>
          </cell>
          <cell r="E1527">
            <v>32.471802855944723</v>
          </cell>
          <cell r="G1527">
            <v>55.705954936953212</v>
          </cell>
          <cell r="I1527">
            <v>26.153069430811037</v>
          </cell>
          <cell r="K1527">
            <v>30.925672994126217</v>
          </cell>
          <cell r="M1527">
            <v>41.446483125389719</v>
          </cell>
          <cell r="O1527">
            <v>38.466972664368541</v>
          </cell>
        </row>
        <row r="1528">
          <cell r="A1528" t="str">
            <v xml:space="preserve">    Cost ($1000)</v>
          </cell>
          <cell r="C1528">
            <v>221786.35790036939</v>
          </cell>
          <cell r="E1528">
            <v>317220.28931248141</v>
          </cell>
          <cell r="G1528">
            <v>716345.15697196207</v>
          </cell>
          <cell r="I1528">
            <v>191667.99996373791</v>
          </cell>
          <cell r="K1528">
            <v>539006.64721285086</v>
          </cell>
          <cell r="M1528">
            <v>1255351.8041848131</v>
          </cell>
          <cell r="O1528">
            <v>1447019.8041485511</v>
          </cell>
        </row>
        <row r="1530">
          <cell r="A1530" t="str">
            <v xml:space="preserve">  NON-UTILITY GENERATION FOR LOAD</v>
          </cell>
        </row>
        <row r="1532">
          <cell r="A1532" t="str">
            <v xml:space="preserve">    Quantity (GWH)</v>
          </cell>
          <cell r="C1532">
            <v>646.20000000000005</v>
          </cell>
          <cell r="E1532">
            <v>639.4</v>
          </cell>
          <cell r="G1532">
            <v>597.59999999999991</v>
          </cell>
          <cell r="I1532">
            <v>654.09999999999991</v>
          </cell>
          <cell r="K1532">
            <v>1285.5999999999999</v>
          </cell>
          <cell r="M1532">
            <v>1883.1999999999998</v>
          </cell>
          <cell r="O1532">
            <v>2537.2999999999997</v>
          </cell>
        </row>
        <row r="1533">
          <cell r="A1533" t="str">
            <v xml:space="preserve">    Cost Rate (Mills/KWH)</v>
          </cell>
          <cell r="C1533">
            <v>65.199999899102451</v>
          </cell>
          <cell r="E1533">
            <v>65.199999898029418</v>
          </cell>
          <cell r="G1533">
            <v>65.199999890896933</v>
          </cell>
          <cell r="I1533">
            <v>65.19999990032106</v>
          </cell>
          <cell r="K1533">
            <v>65.19999994928439</v>
          </cell>
          <cell r="M1533">
            <v>65.199999965378083</v>
          </cell>
          <cell r="O1533">
            <v>65.19999997430341</v>
          </cell>
        </row>
        <row r="1534">
          <cell r="A1534" t="str">
            <v xml:space="preserve">    Cost ($1000)</v>
          </cell>
          <cell r="C1534">
            <v>42132.240000000005</v>
          </cell>
          <cell r="E1534">
            <v>41688.880000000005</v>
          </cell>
          <cell r="G1534">
            <v>38963.520000000004</v>
          </cell>
          <cell r="I1534">
            <v>42647.32</v>
          </cell>
          <cell r="K1534">
            <v>83821.12000000001</v>
          </cell>
          <cell r="M1534">
            <v>122784.64000000001</v>
          </cell>
          <cell r="O1534">
            <v>165431.96000000002</v>
          </cell>
        </row>
        <row r="1536">
          <cell r="A1536" t="str">
            <v xml:space="preserve">  PASNY AND BORDERLINES</v>
          </cell>
        </row>
        <row r="1538">
          <cell r="A1538" t="str">
            <v xml:space="preserve">    Quantity (GWH)</v>
          </cell>
          <cell r="C1538">
            <v>7.5</v>
          </cell>
          <cell r="E1538">
            <v>7.5</v>
          </cell>
          <cell r="G1538">
            <v>7.5</v>
          </cell>
          <cell r="I1538">
            <v>7.5</v>
          </cell>
          <cell r="K1538">
            <v>15</v>
          </cell>
          <cell r="M1538">
            <v>22.5</v>
          </cell>
          <cell r="O1538">
            <v>30</v>
          </cell>
        </row>
        <row r="1539">
          <cell r="A1539" t="str">
            <v xml:space="preserve">    Cost Rate (Mills/KWH)</v>
          </cell>
          <cell r="C1539">
            <v>23.359996885333747</v>
          </cell>
          <cell r="E1539">
            <v>23.359996885333747</v>
          </cell>
          <cell r="G1539">
            <v>23.359996885333747</v>
          </cell>
          <cell r="I1539">
            <v>23.359996885333747</v>
          </cell>
          <cell r="K1539">
            <v>23.359998442666772</v>
          </cell>
          <cell r="M1539">
            <v>23.359998961777819</v>
          </cell>
          <cell r="O1539">
            <v>23.359999221333357</v>
          </cell>
        </row>
        <row r="1540">
          <cell r="A1540" t="str">
            <v xml:space="preserve">    Cost ($1000)</v>
          </cell>
          <cell r="C1540">
            <v>175.2</v>
          </cell>
          <cell r="E1540">
            <v>175.2</v>
          </cell>
          <cell r="G1540">
            <v>175.2</v>
          </cell>
          <cell r="I1540">
            <v>175.2</v>
          </cell>
          <cell r="K1540">
            <v>350.4</v>
          </cell>
          <cell r="M1540">
            <v>525.59999999999991</v>
          </cell>
          <cell r="O1540">
            <v>700.8</v>
          </cell>
        </row>
        <row r="1542">
          <cell r="A1542" t="str">
            <v xml:space="preserve">  PP&amp;L SHARE OF EHV CHARGES (Page 14)</v>
          </cell>
          <cell r="C1542">
            <v>4775.9984133203134</v>
          </cell>
          <cell r="E1542">
            <v>6041.4228745688115</v>
          </cell>
          <cell r="G1542">
            <v>7895.6440306915938</v>
          </cell>
          <cell r="I1542">
            <v>4590.6740825166116</v>
          </cell>
          <cell r="K1542">
            <v>10817.421287889125</v>
          </cell>
          <cell r="M1542">
            <v>18713.065318580717</v>
          </cell>
          <cell r="O1542">
            <v>23303.739401097329</v>
          </cell>
        </row>
        <row r="1544">
          <cell r="A1544" t="str">
            <v xml:space="preserve">  TOTAL COST TO SUPPLY SYSTEM OUTPUT (INC UGI)</v>
          </cell>
        </row>
        <row r="1545">
          <cell r="A1545" t="str">
            <v xml:space="preserve">    Total To Supply System Output</v>
          </cell>
          <cell r="C1545" t="e">
            <v>#REF!</v>
          </cell>
          <cell r="E1545" t="e">
            <v>#REF!</v>
          </cell>
          <cell r="G1545" t="e">
            <v>#REF!</v>
          </cell>
          <cell r="I1545" t="e">
            <v>#REF!</v>
          </cell>
          <cell r="K1545" t="e">
            <v>#REF!</v>
          </cell>
          <cell r="M1545" t="e">
            <v>#REF!</v>
          </cell>
          <cell r="O1545" t="e">
            <v>#REF!</v>
          </cell>
        </row>
        <row r="1546">
          <cell r="A1546" t="str">
            <v xml:space="preserve">    System Output (inc UGI)</v>
          </cell>
          <cell r="C1546">
            <v>7406.3</v>
          </cell>
          <cell r="E1546">
            <v>6118.7</v>
          </cell>
          <cell r="G1546">
            <v>6633.7999999999993</v>
          </cell>
          <cell r="I1546">
            <v>6920.7999999999993</v>
          </cell>
          <cell r="K1546">
            <v>13525</v>
          </cell>
          <cell r="M1546">
            <v>20158.8</v>
          </cell>
          <cell r="O1546">
            <v>27079.599999999999</v>
          </cell>
        </row>
        <row r="1547">
          <cell r="A1547" t="str">
            <v xml:space="preserve">    Cost Rate (Mills/KWH)</v>
          </cell>
          <cell r="C1547">
            <v>15</v>
          </cell>
          <cell r="E1547">
            <v>15.78</v>
          </cell>
          <cell r="G1547">
            <v>14.79</v>
          </cell>
          <cell r="I1547">
            <v>13.44</v>
          </cell>
          <cell r="K1547">
            <v>15.35</v>
          </cell>
          <cell r="M1547">
            <v>15.17</v>
          </cell>
          <cell r="O1547">
            <v>14.73</v>
          </cell>
        </row>
        <row r="1548">
          <cell r="A1548" t="str">
            <v xml:space="preserve">    Cost ($1000)</v>
          </cell>
          <cell r="C1548">
            <v>111104.92999768967</v>
          </cell>
          <cell r="E1548">
            <v>96529.035691050231</v>
          </cell>
          <cell r="G1548">
            <v>98140.232476653633</v>
          </cell>
          <cell r="I1548">
            <v>93017.078322254514</v>
          </cell>
          <cell r="K1548">
            <v>207633.9656887399</v>
          </cell>
          <cell r="M1548">
            <v>305774.19816539355</v>
          </cell>
          <cell r="O1548">
            <v>398791.27648764808</v>
          </cell>
        </row>
        <row r="1550">
          <cell r="A1550" t="str">
            <v>COST FOR PPUC CUST. ($1000)</v>
          </cell>
          <cell r="B1550">
            <v>1</v>
          </cell>
          <cell r="C1550">
            <v>111104.9</v>
          </cell>
          <cell r="E1550">
            <v>96528.9</v>
          </cell>
          <cell r="G1550">
            <v>98140.2</v>
          </cell>
          <cell r="I1550">
            <v>93017.099999999991</v>
          </cell>
          <cell r="K1550">
            <v>207633.8</v>
          </cell>
          <cell r="M1550">
            <v>305774</v>
          </cell>
          <cell r="O1550">
            <v>398791.1</v>
          </cell>
        </row>
        <row r="1551">
          <cell r="A1551" t="str">
            <v xml:space="preserve">    ECR Cost Check ($1000)</v>
          </cell>
          <cell r="C1551">
            <v>117377.2</v>
          </cell>
          <cell r="E1551">
            <v>107032.6</v>
          </cell>
          <cell r="G1551">
            <v>116972.9</v>
          </cell>
          <cell r="I1551">
            <v>98387</v>
          </cell>
          <cell r="K1551">
            <v>224409.8</v>
          </cell>
          <cell r="M1551">
            <v>341382.69999999995</v>
          </cell>
          <cell r="O1551">
            <v>439769.69999999995</v>
          </cell>
        </row>
        <row r="1552">
          <cell r="F1552" t="str">
            <v xml:space="preserve">                            RECONCILIATION OF</v>
          </cell>
        </row>
        <row r="1553">
          <cell r="F1553" t="str">
            <v>ENERGY COST RECOVERED THROUGH ECR</v>
          </cell>
          <cell r="L1553" t="str">
            <v>CASE:2001 FORECAST</v>
          </cell>
          <cell r="O1553" t="str">
            <v xml:space="preserve">      10-R</v>
          </cell>
        </row>
        <row r="1554">
          <cell r="C1554" t="str">
            <v xml:space="preserve">                </v>
          </cell>
          <cell r="F1554" t="str">
            <v xml:space="preserve">                                    (Thousands of Dollars)</v>
          </cell>
          <cell r="L1554">
            <v>36851</v>
          </cell>
        </row>
        <row r="1557">
          <cell r="C1557" t="str">
            <v>JANUARY</v>
          </cell>
          <cell r="D1557" t="str">
            <v>FEBRUARY</v>
          </cell>
          <cell r="E1557" t="str">
            <v>MARCH</v>
          </cell>
          <cell r="F1557" t="str">
            <v>APRIL</v>
          </cell>
          <cell r="G1557" t="str">
            <v>MAY</v>
          </cell>
          <cell r="H1557" t="str">
            <v>JUNE</v>
          </cell>
          <cell r="I1557" t="str">
            <v>JULY</v>
          </cell>
          <cell r="J1557" t="str">
            <v>AUGUST</v>
          </cell>
          <cell r="K1557" t="str">
            <v>SEPTEMBER</v>
          </cell>
          <cell r="L1557" t="str">
            <v>OCTOBER</v>
          </cell>
          <cell r="M1557" t="str">
            <v>NOVEMBER</v>
          </cell>
          <cell r="N1557" t="str">
            <v>DECEMBER</v>
          </cell>
          <cell r="O1557" t="str">
            <v>TOTAL</v>
          </cell>
        </row>
        <row r="1558">
          <cell r="A1558" t="str">
            <v xml:space="preserve">          (1) COST OF</v>
          </cell>
        </row>
        <row r="1559">
          <cell r="A1559" t="str">
            <v>GENERATION AND PURCHASES FOR LOAD</v>
          </cell>
        </row>
        <row r="1560">
          <cell r="A1560" t="str">
            <v>(Cost to Supply System Output-Page 16)</v>
          </cell>
          <cell r="C1560">
            <v>37413.236370958999</v>
          </cell>
          <cell r="D1560">
            <v>36939.086065993448</v>
          </cell>
          <cell r="E1560">
            <v>36752.60756073724</v>
          </cell>
          <cell r="F1560">
            <v>32905.549747841636</v>
          </cell>
          <cell r="G1560">
            <v>30749.337183237018</v>
          </cell>
          <cell r="H1560">
            <v>32874.148759971577</v>
          </cell>
          <cell r="I1560">
            <v>36250.708350988891</v>
          </cell>
          <cell r="J1560">
            <v>33958.520197341219</v>
          </cell>
          <cell r="K1560">
            <v>27931.00392832352</v>
          </cell>
          <cell r="L1560">
            <v>27111.776745307216</v>
          </cell>
          <cell r="M1560">
            <v>29479.08092103331</v>
          </cell>
          <cell r="N1560">
            <v>36426.220655913989</v>
          </cell>
          <cell r="O1560">
            <v>398791.1</v>
          </cell>
        </row>
        <row r="1563">
          <cell r="A1563" t="str">
            <v xml:space="preserve">   (2) PJM INTERCHANGE SAVINGS</v>
          </cell>
        </row>
        <row r="1564">
          <cell r="A1564" t="str">
            <v>(Interchange Savings - Page 15)</v>
          </cell>
          <cell r="C1564">
            <v>11496.3</v>
          </cell>
          <cell r="D1564">
            <v>10772.699999999999</v>
          </cell>
          <cell r="E1564">
            <v>3752.0999999999995</v>
          </cell>
          <cell r="F1564">
            <v>4.4000000000000004</v>
          </cell>
          <cell r="G1564">
            <v>5959.1</v>
          </cell>
          <cell r="H1564">
            <v>26101.5</v>
          </cell>
          <cell r="I1564">
            <v>42878.100000000006</v>
          </cell>
          <cell r="J1564">
            <v>41807.599999999991</v>
          </cell>
          <cell r="K1564">
            <v>15203.800000000001</v>
          </cell>
          <cell r="L1564">
            <v>8109.7999999999993</v>
          </cell>
          <cell r="M1564">
            <v>5545.7000000000007</v>
          </cell>
          <cell r="N1564">
            <v>7274</v>
          </cell>
          <cell r="O1564">
            <v>178905.09999999998</v>
          </cell>
        </row>
        <row r="1567">
          <cell r="A1567" t="str">
            <v xml:space="preserve">    (3) 2-PARTY SAVINGS</v>
          </cell>
        </row>
        <row r="1568">
          <cell r="A1568" t="str">
            <v>(Total Savings for Customers - Pge 14)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</row>
        <row r="1570">
          <cell r="C1570" t="str">
            <v xml:space="preserve"> =========</v>
          </cell>
          <cell r="D1570" t="str">
            <v xml:space="preserve"> =========</v>
          </cell>
          <cell r="E1570" t="str">
            <v xml:space="preserve"> =========</v>
          </cell>
          <cell r="F1570" t="str">
            <v xml:space="preserve"> =========</v>
          </cell>
          <cell r="G1570" t="str">
            <v xml:space="preserve"> =========</v>
          </cell>
          <cell r="H1570" t="str">
            <v xml:space="preserve"> =========</v>
          </cell>
          <cell r="I1570" t="str">
            <v xml:space="preserve"> =========</v>
          </cell>
          <cell r="J1570" t="str">
            <v xml:space="preserve"> =========</v>
          </cell>
          <cell r="K1570" t="str">
            <v xml:space="preserve"> =========</v>
          </cell>
          <cell r="L1570" t="str">
            <v xml:space="preserve"> =========</v>
          </cell>
          <cell r="M1570" t="str">
            <v xml:space="preserve"> =========</v>
          </cell>
          <cell r="N1570" t="str">
            <v xml:space="preserve"> =========</v>
          </cell>
          <cell r="O1570" t="str">
            <v xml:space="preserve"> ==========</v>
          </cell>
        </row>
        <row r="1572">
          <cell r="A1572" t="str">
            <v>ENERGY COST APPLICABLE TO ECR</v>
          </cell>
          <cell r="C1572">
            <v>25916.936370959</v>
          </cell>
          <cell r="D1572">
            <v>26166.386065993451</v>
          </cell>
          <cell r="E1572">
            <v>33000.507560737242</v>
          </cell>
          <cell r="F1572">
            <v>32901.149747841635</v>
          </cell>
          <cell r="G1572">
            <v>24790.237183237019</v>
          </cell>
          <cell r="H1572">
            <v>6772.6487599715765</v>
          </cell>
          <cell r="I1572">
            <v>-6627.3916490111151</v>
          </cell>
          <cell r="J1572">
            <v>-7849.0798026587727</v>
          </cell>
          <cell r="K1572">
            <v>12727.203928323519</v>
          </cell>
          <cell r="L1572">
            <v>19001.976745307216</v>
          </cell>
          <cell r="M1572">
            <v>23933.380921033309</v>
          </cell>
          <cell r="N1572">
            <v>29152.220655913989</v>
          </cell>
          <cell r="O1572">
            <v>219886.00000000003</v>
          </cell>
        </row>
        <row r="1573">
          <cell r="A1573" t="str">
            <v xml:space="preserve">        (1)-(2)-(3)</v>
          </cell>
        </row>
        <row r="1575">
          <cell r="A1575" t="str">
            <v>------------------------------</v>
          </cell>
          <cell r="B1575" t="str">
            <v>------------------------------</v>
          </cell>
          <cell r="C1575" t="str">
            <v>------------------------------</v>
          </cell>
          <cell r="D1575" t="str">
            <v>------------------------------</v>
          </cell>
          <cell r="E1575" t="str">
            <v>------------------------------</v>
          </cell>
          <cell r="F1575" t="str">
            <v>------------------------------</v>
          </cell>
          <cell r="G1575" t="str">
            <v>------------------------------</v>
          </cell>
          <cell r="H1575" t="str">
            <v>------------------------------</v>
          </cell>
          <cell r="I1575" t="str">
            <v>------------------------------</v>
          </cell>
          <cell r="J1575" t="str">
            <v>------------------------------</v>
          </cell>
          <cell r="K1575" t="str">
            <v>------------------------------</v>
          </cell>
          <cell r="L1575" t="str">
            <v>------------------------------</v>
          </cell>
          <cell r="M1575" t="str">
            <v>------------------------------</v>
          </cell>
          <cell r="N1575" t="str">
            <v>------------------------------</v>
          </cell>
          <cell r="O1575" t="str">
            <v>-----------</v>
          </cell>
        </row>
        <row r="1577">
          <cell r="A1577" t="str">
            <v>ENERGY COST APPLICABLE TO ECR</v>
          </cell>
          <cell r="C1577">
            <v>28269.100854707976</v>
          </cell>
          <cell r="D1577">
            <v>28323.378132738319</v>
          </cell>
          <cell r="E1577">
            <v>34763.622321873991</v>
          </cell>
          <cell r="F1577">
            <v>33627.576922333974</v>
          </cell>
          <cell r="G1577">
            <v>28219.676244584785</v>
          </cell>
          <cell r="H1577">
            <v>13120.338083650049</v>
          </cell>
          <cell r="I1577">
            <v>439.15625209216751</v>
          </cell>
          <cell r="J1577">
            <v>-834.83136105593348</v>
          </cell>
          <cell r="K1577">
            <v>17479.00177965542</v>
          </cell>
          <cell r="L1577">
            <v>20596.549602539591</v>
          </cell>
          <cell r="M1577">
            <v>25517.945273212623</v>
          </cell>
          <cell r="N1577">
            <v>31343.123005764373</v>
          </cell>
          <cell r="O1577">
            <v>260864.60000000003</v>
          </cell>
        </row>
        <row r="1579">
          <cell r="B1579">
            <v>312.84699999999998</v>
          </cell>
          <cell r="C1579">
            <v>281.935</v>
          </cell>
          <cell r="D1579">
            <v>312.84699999999998</v>
          </cell>
          <cell r="E1579">
            <v>302.577</v>
          </cell>
          <cell r="F1579">
            <v>312.84699999999998</v>
          </cell>
          <cell r="G1579">
            <v>302.577</v>
          </cell>
          <cell r="H1579">
            <v>312.34699999999998</v>
          </cell>
          <cell r="I1579">
            <v>312.34699999999998</v>
          </cell>
          <cell r="J1579">
            <v>302.577</v>
          </cell>
          <cell r="K1579">
            <v>312.71899999999999</v>
          </cell>
          <cell r="L1579">
            <v>302.577</v>
          </cell>
          <cell r="M1579">
            <v>312.34699999999998</v>
          </cell>
        </row>
        <row r="1584">
          <cell r="A1584" t="str">
            <v>PROMOD INPUT DATA</v>
          </cell>
        </row>
        <row r="1586">
          <cell r="A1586" t="str">
            <v>SET CURSOR ON B2245 TO IMPORT</v>
          </cell>
          <cell r="B1586" t="str">
            <v xml:space="preserve">    \/   EXTRACT.PRN FILE AS NUMBERS</v>
          </cell>
        </row>
        <row r="1587">
          <cell r="A1587" t="str">
            <v>SAFEGEN1</v>
          </cell>
          <cell r="B1587">
            <v>1</v>
          </cell>
          <cell r="C1587">
            <v>31.4</v>
          </cell>
          <cell r="D1587">
            <v>32.700000000000003</v>
          </cell>
          <cell r="E1587">
            <v>57.5</v>
          </cell>
          <cell r="F1587">
            <v>56.9</v>
          </cell>
          <cell r="G1587">
            <v>41.8</v>
          </cell>
          <cell r="H1587">
            <v>23.5</v>
          </cell>
          <cell r="I1587">
            <v>15.6</v>
          </cell>
          <cell r="J1587">
            <v>11.2</v>
          </cell>
          <cell r="K1587">
            <v>10.3</v>
          </cell>
          <cell r="L1587">
            <v>15.8</v>
          </cell>
          <cell r="M1587">
            <v>25.4</v>
          </cell>
          <cell r="N1587">
            <v>33.200000000000003</v>
          </cell>
          <cell r="O1587" t="str">
            <v xml:space="preserve"> </v>
          </cell>
        </row>
        <row r="1588">
          <cell r="A1588" t="str">
            <v>NUGS</v>
          </cell>
          <cell r="B1588">
            <v>1</v>
          </cell>
          <cell r="C1588">
            <v>205.79067441015079</v>
          </cell>
          <cell r="D1588">
            <v>229.25095800973722</v>
          </cell>
          <cell r="E1588">
            <v>211.05760615924689</v>
          </cell>
          <cell r="F1588">
            <v>204.27769531000646</v>
          </cell>
          <cell r="G1588">
            <v>201.49096692499666</v>
          </cell>
          <cell r="H1588">
            <v>233.60819523653024</v>
          </cell>
          <cell r="I1588">
            <v>211.06774137713001</v>
          </cell>
          <cell r="J1588">
            <v>200.21554620168638</v>
          </cell>
          <cell r="K1588">
            <v>186.33708909955499</v>
          </cell>
          <cell r="L1588">
            <v>201.67597120228893</v>
          </cell>
          <cell r="M1588">
            <v>213.17303883425851</v>
          </cell>
          <cell r="N1588">
            <v>239.24151723441292</v>
          </cell>
        </row>
        <row r="1589">
          <cell r="A1589" t="str">
            <v>INTCHPCH1</v>
          </cell>
          <cell r="B1589">
            <v>1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</row>
        <row r="1590">
          <cell r="A1590" t="str">
            <v xml:space="preserve">BIONPK1 </v>
          </cell>
          <cell r="B1590">
            <v>1</v>
          </cell>
          <cell r="C1590">
            <v>8.6669999999999998</v>
          </cell>
          <cell r="D1590">
            <v>2.802</v>
          </cell>
          <cell r="E1590">
            <v>8.5090000000000003</v>
          </cell>
          <cell r="F1590">
            <v>4.0119999999999996</v>
          </cell>
          <cell r="G1590">
            <v>16.027999999999999</v>
          </cell>
          <cell r="H1590">
            <v>15.278</v>
          </cell>
          <cell r="I1590">
            <v>11.694000000000001</v>
          </cell>
          <cell r="J1590">
            <v>8.9220000000000006</v>
          </cell>
          <cell r="K1590">
            <v>7.7370000000000001</v>
          </cell>
          <cell r="L1590">
            <v>1.68</v>
          </cell>
          <cell r="M1590">
            <v>10.561999999999999</v>
          </cell>
          <cell r="N1590">
            <v>11.305999999999999</v>
          </cell>
        </row>
        <row r="1591">
          <cell r="A1591" t="str">
            <v>BIONPK2</v>
          </cell>
          <cell r="B1591">
            <v>2</v>
          </cell>
          <cell r="C1591">
            <v>9.2859999999999996</v>
          </cell>
          <cell r="D1591">
            <v>3.0579999999999998</v>
          </cell>
          <cell r="E1591">
            <v>9.4510000000000005</v>
          </cell>
          <cell r="F1591">
            <v>4.6689999999999996</v>
          </cell>
          <cell r="G1591">
            <v>18.123000000000001</v>
          </cell>
          <cell r="H1591">
            <v>17.440999999999999</v>
          </cell>
          <cell r="I1591">
            <v>13.22</v>
          </cell>
          <cell r="J1591">
            <v>10.218999999999999</v>
          </cell>
          <cell r="K1591">
            <v>2.9079999999999999</v>
          </cell>
          <cell r="L1591">
            <v>0.47399999999999998</v>
          </cell>
          <cell r="M1591">
            <v>14.994</v>
          </cell>
          <cell r="N1591">
            <v>10.212999999999999</v>
          </cell>
        </row>
        <row r="1592">
          <cell r="A1592" t="str">
            <v>BIONPK3</v>
          </cell>
          <cell r="B1592">
            <v>3</v>
          </cell>
          <cell r="C1592">
            <v>12.166</v>
          </cell>
          <cell r="D1592">
            <v>3.8620000000000001</v>
          </cell>
          <cell r="E1592">
            <v>11.82</v>
          </cell>
          <cell r="F1592">
            <v>5.5650000000000004</v>
          </cell>
          <cell r="G1592">
            <v>39.008000000000003</v>
          </cell>
          <cell r="H1592">
            <v>40.231999999999999</v>
          </cell>
          <cell r="I1592">
            <v>30.523</v>
          </cell>
          <cell r="J1592">
            <v>21.643999999999998</v>
          </cell>
          <cell r="K1592">
            <v>17.956</v>
          </cell>
          <cell r="L1592">
            <v>1.8879999999999999</v>
          </cell>
          <cell r="M1592">
            <v>20.823</v>
          </cell>
          <cell r="N1592">
            <v>15.512</v>
          </cell>
        </row>
        <row r="1593">
          <cell r="A1593" t="str">
            <v>MTONPK1</v>
          </cell>
          <cell r="B1593">
            <v>1</v>
          </cell>
          <cell r="C1593">
            <v>4.9290000000000003</v>
          </cell>
          <cell r="D1593">
            <v>1.575</v>
          </cell>
          <cell r="E1593">
            <v>5.9509999999999996</v>
          </cell>
          <cell r="F1593">
            <v>5.8209999999999997</v>
          </cell>
          <cell r="G1593">
            <v>19.698</v>
          </cell>
          <cell r="H1593">
            <v>9.3420000000000005</v>
          </cell>
          <cell r="I1593">
            <v>7.2460000000000004</v>
          </cell>
          <cell r="J1593">
            <v>3.681</v>
          </cell>
          <cell r="K1593">
            <v>1.996</v>
          </cell>
          <cell r="L1593">
            <v>1.3049999999999999</v>
          </cell>
          <cell r="M1593">
            <v>13.988</v>
          </cell>
          <cell r="N1593">
            <v>10.544</v>
          </cell>
        </row>
        <row r="1594">
          <cell r="A1594" t="str">
            <v>MTONPK2</v>
          </cell>
          <cell r="B1594">
            <v>2</v>
          </cell>
          <cell r="C1594">
            <v>4.4749999999999996</v>
          </cell>
          <cell r="D1594">
            <v>1.4039999999999999</v>
          </cell>
          <cell r="E1594">
            <v>4.2889999999999997</v>
          </cell>
          <cell r="F1594">
            <v>4.8979999999999997</v>
          </cell>
          <cell r="G1594">
            <v>16.553000000000001</v>
          </cell>
          <cell r="H1594">
            <v>8.4359999999999999</v>
          </cell>
          <cell r="I1594">
            <v>6.4329999999999998</v>
          </cell>
          <cell r="J1594">
            <v>3.8530000000000002</v>
          </cell>
          <cell r="K1594">
            <v>4.7169999999999996</v>
          </cell>
          <cell r="L1594">
            <v>1.093</v>
          </cell>
          <cell r="M1594">
            <v>11.978999999999999</v>
          </cell>
          <cell r="N1594">
            <v>8.952</v>
          </cell>
        </row>
        <row r="1595">
          <cell r="A1595" t="str">
            <v>SBYONPK1</v>
          </cell>
          <cell r="B1595">
            <v>1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</row>
        <row r="1596">
          <cell r="A1596" t="str">
            <v>SBYONPK3</v>
          </cell>
          <cell r="B1596">
            <v>3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</row>
        <row r="1597">
          <cell r="A1597" t="str">
            <v>SBYONPK4</v>
          </cell>
          <cell r="B1597">
            <v>4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HLTONPK1</v>
          </cell>
          <cell r="B1598">
            <v>1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MNONPK1</v>
          </cell>
          <cell r="B1599">
            <v>1</v>
          </cell>
          <cell r="C1599">
            <v>9.6419999999999995</v>
          </cell>
          <cell r="D1599">
            <v>2.4900000000000002</v>
          </cell>
          <cell r="E1599">
            <v>7.8010000000000002</v>
          </cell>
          <cell r="F1599">
            <v>1.8169999999999999</v>
          </cell>
          <cell r="G1599">
            <v>0</v>
          </cell>
          <cell r="H1599">
            <v>23.093</v>
          </cell>
          <cell r="I1599">
            <v>20.981999999999999</v>
          </cell>
          <cell r="J1599">
            <v>16.422999999999998</v>
          </cell>
          <cell r="K1599">
            <v>12.943</v>
          </cell>
          <cell r="L1599">
            <v>1.885</v>
          </cell>
          <cell r="M1599">
            <v>13.237</v>
          </cell>
          <cell r="N1599">
            <v>10.914999999999999</v>
          </cell>
        </row>
        <row r="1600">
          <cell r="A1600" t="str">
            <v>MNONPK2</v>
          </cell>
          <cell r="B1600">
            <v>2</v>
          </cell>
          <cell r="C1600">
            <v>11.547000000000001</v>
          </cell>
          <cell r="D1600">
            <v>3.5640000000000001</v>
          </cell>
          <cell r="E1600">
            <v>7.64</v>
          </cell>
          <cell r="F1600">
            <v>5.173</v>
          </cell>
          <cell r="G1600">
            <v>23.846</v>
          </cell>
          <cell r="H1600">
            <v>23.527000000000001</v>
          </cell>
          <cell r="I1600">
            <v>18.34</v>
          </cell>
          <cell r="J1600">
            <v>14.051</v>
          </cell>
          <cell r="K1600">
            <v>12.167</v>
          </cell>
          <cell r="L1600">
            <v>1.835</v>
          </cell>
          <cell r="M1600">
            <v>23.100999999999999</v>
          </cell>
          <cell r="N1600">
            <v>14.337</v>
          </cell>
        </row>
        <row r="1601">
          <cell r="A1601" t="str">
            <v>BIOFPK1</v>
          </cell>
          <cell r="B1601">
            <v>1</v>
          </cell>
          <cell r="C1601">
            <v>31.26</v>
          </cell>
          <cell r="D1601">
            <v>13.991</v>
          </cell>
          <cell r="E1601">
            <v>28.28</v>
          </cell>
          <cell r="F1601">
            <v>21.783000000000001</v>
          </cell>
          <cell r="G1601">
            <v>47.738</v>
          </cell>
          <cell r="H1601">
            <v>36.167999999999999</v>
          </cell>
          <cell r="I1601">
            <v>28.815000000000001</v>
          </cell>
          <cell r="J1601">
            <v>29.045000000000002</v>
          </cell>
          <cell r="K1601">
            <v>31.413</v>
          </cell>
          <cell r="L1601">
            <v>21.513000000000002</v>
          </cell>
          <cell r="M1601">
            <v>30.908999999999999</v>
          </cell>
          <cell r="N1601">
            <v>37.366</v>
          </cell>
        </row>
        <row r="1602">
          <cell r="A1602" t="str">
            <v>BIOFPK2</v>
          </cell>
          <cell r="B1602">
            <v>2</v>
          </cell>
          <cell r="C1602">
            <v>33.999000000000002</v>
          </cell>
          <cell r="D1602">
            <v>15.188000000000001</v>
          </cell>
          <cell r="E1602">
            <v>31.716000000000001</v>
          </cell>
          <cell r="F1602">
            <v>25.071999999999999</v>
          </cell>
          <cell r="G1602">
            <v>56.735999999999997</v>
          </cell>
          <cell r="H1602">
            <v>43.73</v>
          </cell>
          <cell r="I1602">
            <v>34.070999999999998</v>
          </cell>
          <cell r="J1602">
            <v>33.807000000000002</v>
          </cell>
          <cell r="K1602">
            <v>11.776</v>
          </cell>
          <cell r="L1602">
            <v>3.9630000000000001</v>
          </cell>
          <cell r="M1602">
            <v>47.917999999999999</v>
          </cell>
          <cell r="N1602">
            <v>38.584000000000003</v>
          </cell>
        </row>
        <row r="1603">
          <cell r="A1603" t="str">
            <v>BIOFPK3</v>
          </cell>
          <cell r="B1603">
            <v>3</v>
          </cell>
          <cell r="C1603">
            <v>44.281999999999996</v>
          </cell>
          <cell r="D1603">
            <v>19.785</v>
          </cell>
          <cell r="E1603">
            <v>40.067999999999998</v>
          </cell>
          <cell r="F1603">
            <v>30.841999999999999</v>
          </cell>
          <cell r="G1603">
            <v>120.349</v>
          </cell>
          <cell r="H1603">
            <v>96.266000000000005</v>
          </cell>
          <cell r="I1603">
            <v>76.161000000000001</v>
          </cell>
          <cell r="J1603">
            <v>71.361999999999995</v>
          </cell>
          <cell r="K1603">
            <v>77.364000000000004</v>
          </cell>
          <cell r="L1603">
            <v>24.594999999999999</v>
          </cell>
          <cell r="M1603">
            <v>61.292999999999999</v>
          </cell>
          <cell r="N1603">
            <v>52.881999999999998</v>
          </cell>
        </row>
        <row r="1604">
          <cell r="A1604" t="str">
            <v>MTOFPK1</v>
          </cell>
          <cell r="B1604">
            <v>1</v>
          </cell>
          <cell r="C1604">
            <v>28.454000000000001</v>
          </cell>
          <cell r="D1604">
            <v>8.0459999999999994</v>
          </cell>
          <cell r="E1604">
            <v>27.193999999999999</v>
          </cell>
          <cell r="F1604">
            <v>29.951000000000001</v>
          </cell>
          <cell r="G1604">
            <v>47.765999999999998</v>
          </cell>
          <cell r="H1604">
            <v>33.805999999999997</v>
          </cell>
          <cell r="I1604">
            <v>37.198999999999998</v>
          </cell>
          <cell r="J1604">
            <v>20.556000000000001</v>
          </cell>
          <cell r="K1604">
            <v>9.1739999999999995</v>
          </cell>
          <cell r="L1604">
            <v>16.692</v>
          </cell>
          <cell r="M1604">
            <v>36.384</v>
          </cell>
          <cell r="N1604">
            <v>25.234999999999999</v>
          </cell>
        </row>
        <row r="1605">
          <cell r="A1605" t="str">
            <v>MTOFPK2</v>
          </cell>
          <cell r="B1605">
            <v>2</v>
          </cell>
          <cell r="C1605">
            <v>26.151</v>
          </cell>
          <cell r="D1605">
            <v>7.2649999999999997</v>
          </cell>
          <cell r="E1605">
            <v>24.413</v>
          </cell>
          <cell r="F1605">
            <v>27.428000000000001</v>
          </cell>
          <cell r="G1605">
            <v>45.091999999999999</v>
          </cell>
          <cell r="H1605">
            <v>31.561</v>
          </cell>
          <cell r="I1605">
            <v>34.845999999999997</v>
          </cell>
          <cell r="J1605">
            <v>20.6</v>
          </cell>
          <cell r="K1605">
            <v>25.818000000000001</v>
          </cell>
          <cell r="L1605">
            <v>17.812999999999999</v>
          </cell>
          <cell r="M1605">
            <v>33.960999999999999</v>
          </cell>
          <cell r="N1605">
            <v>23.103000000000002</v>
          </cell>
        </row>
        <row r="1606">
          <cell r="A1606" t="str">
            <v>SBYOFPK1</v>
          </cell>
          <cell r="B1606">
            <v>1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SBYOFPK3</v>
          </cell>
          <cell r="B1607">
            <v>3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</row>
        <row r="1608">
          <cell r="A1608" t="str">
            <v>SBYOFPK4</v>
          </cell>
          <cell r="B1608">
            <v>4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HLTOFPK1</v>
          </cell>
          <cell r="B1609">
            <v>1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</row>
        <row r="1610">
          <cell r="A1610" t="str">
            <v xml:space="preserve">MNOFPK1 </v>
          </cell>
          <cell r="B1610">
            <v>1</v>
          </cell>
          <cell r="C1610">
            <v>38.006</v>
          </cell>
          <cell r="D1610">
            <v>14.972</v>
          </cell>
          <cell r="E1610">
            <v>34.442999999999998</v>
          </cell>
          <cell r="F1610">
            <v>18.352</v>
          </cell>
          <cell r="G1610">
            <v>0</v>
          </cell>
          <cell r="H1610">
            <v>61.607999999999997</v>
          </cell>
          <cell r="I1610">
            <v>56.215000000000003</v>
          </cell>
          <cell r="J1610">
            <v>55.78</v>
          </cell>
          <cell r="K1610">
            <v>60.497999999999998</v>
          </cell>
          <cell r="L1610">
            <v>23.189</v>
          </cell>
          <cell r="M1610">
            <v>51.924999999999997</v>
          </cell>
          <cell r="N1610">
            <v>51.079000000000001</v>
          </cell>
        </row>
        <row r="1611">
          <cell r="A1611" t="str">
            <v>MNOFPK2</v>
          </cell>
          <cell r="B1611">
            <v>2</v>
          </cell>
          <cell r="C1611">
            <v>42.981999999999999</v>
          </cell>
          <cell r="D1611">
            <v>18.867000000000001</v>
          </cell>
          <cell r="E1611">
            <v>28.433</v>
          </cell>
          <cell r="F1611">
            <v>40.47</v>
          </cell>
          <cell r="G1611">
            <v>72.132000000000005</v>
          </cell>
          <cell r="H1611">
            <v>56.243000000000002</v>
          </cell>
          <cell r="I1611">
            <v>45.27</v>
          </cell>
          <cell r="J1611">
            <v>45.720999999999997</v>
          </cell>
          <cell r="K1611">
            <v>49.372999999999998</v>
          </cell>
          <cell r="L1611">
            <v>20.934999999999999</v>
          </cell>
          <cell r="M1611">
            <v>64.831999999999994</v>
          </cell>
          <cell r="N1611">
            <v>51.878</v>
          </cell>
        </row>
        <row r="1612">
          <cell r="A1612" t="str">
            <v>BRUGEN1</v>
          </cell>
          <cell r="B1612">
            <v>1</v>
          </cell>
          <cell r="C1612">
            <v>185</v>
          </cell>
          <cell r="D1612">
            <v>170</v>
          </cell>
          <cell r="E1612">
            <v>180</v>
          </cell>
          <cell r="F1612">
            <v>160</v>
          </cell>
          <cell r="G1612">
            <v>128</v>
          </cell>
          <cell r="H1612">
            <v>168</v>
          </cell>
          <cell r="I1612">
            <v>185</v>
          </cell>
          <cell r="J1612">
            <v>190</v>
          </cell>
          <cell r="K1612">
            <v>156</v>
          </cell>
          <cell r="L1612">
            <v>181.7</v>
          </cell>
          <cell r="M1612">
            <v>97.3</v>
          </cell>
          <cell r="N1612">
            <v>164.9</v>
          </cell>
        </row>
        <row r="1613">
          <cell r="A1613" t="str">
            <v xml:space="preserve">BRUGEN2 </v>
          </cell>
          <cell r="B1613">
            <v>2</v>
          </cell>
          <cell r="C1613">
            <v>219</v>
          </cell>
          <cell r="D1613">
            <v>200</v>
          </cell>
          <cell r="E1613">
            <v>200</v>
          </cell>
          <cell r="F1613">
            <v>170</v>
          </cell>
          <cell r="G1613">
            <v>119</v>
          </cell>
          <cell r="H1613">
            <v>186</v>
          </cell>
          <cell r="I1613">
            <v>211</v>
          </cell>
          <cell r="J1613">
            <v>220</v>
          </cell>
          <cell r="K1613">
            <v>38.75</v>
          </cell>
          <cell r="L1613">
            <v>17.142857142857142</v>
          </cell>
          <cell r="M1613">
            <v>162.6</v>
          </cell>
          <cell r="N1613">
            <v>191.7</v>
          </cell>
        </row>
        <row r="1614">
          <cell r="A1614" t="str">
            <v>BRUGEN3</v>
          </cell>
          <cell r="B1614">
            <v>3</v>
          </cell>
          <cell r="C1614">
            <v>410</v>
          </cell>
          <cell r="D1614">
            <v>400</v>
          </cell>
          <cell r="E1614">
            <v>460</v>
          </cell>
          <cell r="F1614">
            <v>210</v>
          </cell>
          <cell r="G1614">
            <v>310</v>
          </cell>
          <cell r="H1614">
            <v>410</v>
          </cell>
          <cell r="I1614">
            <v>430</v>
          </cell>
          <cell r="J1614">
            <v>420</v>
          </cell>
          <cell r="K1614">
            <v>330</v>
          </cell>
          <cell r="L1614">
            <v>324.39999999999998</v>
          </cell>
          <cell r="M1614">
            <v>237.3</v>
          </cell>
          <cell r="N1614">
            <v>391.1</v>
          </cell>
        </row>
        <row r="1615">
          <cell r="A1615" t="str">
            <v>MRTGEN1</v>
          </cell>
          <cell r="B1615">
            <v>1</v>
          </cell>
          <cell r="C1615">
            <v>63</v>
          </cell>
          <cell r="D1615">
            <v>59</v>
          </cell>
          <cell r="E1615">
            <v>46.5</v>
          </cell>
          <cell r="F1615">
            <v>49</v>
          </cell>
          <cell r="G1615">
            <v>30.6</v>
          </cell>
          <cell r="H1615">
            <v>45</v>
          </cell>
          <cell r="I1615">
            <v>46.6</v>
          </cell>
          <cell r="J1615">
            <v>48.6</v>
          </cell>
          <cell r="K1615">
            <v>28</v>
          </cell>
          <cell r="L1615">
            <v>67</v>
          </cell>
          <cell r="M1615">
            <v>37.799999999999997</v>
          </cell>
          <cell r="N1615">
            <v>48</v>
          </cell>
          <cell r="O1615" t="str">
            <v xml:space="preserve"> </v>
          </cell>
        </row>
        <row r="1616">
          <cell r="A1616" t="str">
            <v>MRTGEN2</v>
          </cell>
          <cell r="B1616">
            <v>2</v>
          </cell>
          <cell r="C1616">
            <v>61</v>
          </cell>
          <cell r="D1616">
            <v>58</v>
          </cell>
          <cell r="E1616">
            <v>46.5</v>
          </cell>
          <cell r="F1616">
            <v>49</v>
          </cell>
          <cell r="G1616">
            <v>31</v>
          </cell>
          <cell r="H1616">
            <v>43.2</v>
          </cell>
          <cell r="I1616">
            <v>44.7</v>
          </cell>
          <cell r="J1616">
            <v>50.1</v>
          </cell>
          <cell r="K1616">
            <v>6.9249999999999998</v>
          </cell>
          <cell r="L1616">
            <v>67.099999999999994</v>
          </cell>
          <cell r="M1616">
            <v>37.299999999999997</v>
          </cell>
          <cell r="N1616">
            <v>46</v>
          </cell>
          <cell r="O1616" t="str">
            <v xml:space="preserve"> </v>
          </cell>
        </row>
        <row r="1617">
          <cell r="A1617" t="str">
            <v xml:space="preserve">SUNGEN1 </v>
          </cell>
          <cell r="B1617">
            <v>1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SUNGEN3</v>
          </cell>
          <cell r="B1618">
            <v>3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SUNGEN4</v>
          </cell>
          <cell r="B1619">
            <v>4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HOLGEN1</v>
          </cell>
          <cell r="B1620">
            <v>1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1</v>
          </cell>
        </row>
        <row r="1621">
          <cell r="A1621" t="str">
            <v>KEYGEN1</v>
          </cell>
          <cell r="B1621">
            <v>1</v>
          </cell>
          <cell r="C1621">
            <v>69</v>
          </cell>
          <cell r="D1621">
            <v>64</v>
          </cell>
          <cell r="E1621">
            <v>69</v>
          </cell>
          <cell r="F1621">
            <v>66</v>
          </cell>
          <cell r="G1621">
            <v>69</v>
          </cell>
          <cell r="H1621">
            <v>65.957670199999995</v>
          </cell>
          <cell r="I1621">
            <v>69</v>
          </cell>
          <cell r="J1621">
            <v>69</v>
          </cell>
          <cell r="K1621">
            <v>65.957670199999995</v>
          </cell>
          <cell r="L1621">
            <v>69</v>
          </cell>
          <cell r="M1621">
            <v>65.957670199999995</v>
          </cell>
          <cell r="N1621">
            <v>69</v>
          </cell>
        </row>
        <row r="1622">
          <cell r="A1622" t="str">
            <v>KEYGEN2</v>
          </cell>
          <cell r="B1622">
            <v>2</v>
          </cell>
          <cell r="C1622">
            <v>69</v>
          </cell>
          <cell r="D1622">
            <v>64</v>
          </cell>
          <cell r="E1622">
            <v>69</v>
          </cell>
          <cell r="F1622">
            <v>48.654645599999995</v>
          </cell>
          <cell r="G1622">
            <v>0</v>
          </cell>
          <cell r="H1622">
            <v>65.957670199999995</v>
          </cell>
          <cell r="I1622">
            <v>69</v>
          </cell>
          <cell r="J1622">
            <v>69</v>
          </cell>
          <cell r="K1622">
            <v>65.957670199999995</v>
          </cell>
          <cell r="L1622">
            <v>69</v>
          </cell>
          <cell r="M1622">
            <v>65.957670199999995</v>
          </cell>
          <cell r="N1622">
            <v>69</v>
          </cell>
        </row>
        <row r="1623">
          <cell r="A1623" t="str">
            <v>CONGEN1</v>
          </cell>
          <cell r="B1623">
            <v>1</v>
          </cell>
          <cell r="C1623">
            <v>84.360902633711518</v>
          </cell>
          <cell r="D1623">
            <v>78.918220208670988</v>
          </cell>
          <cell r="E1623">
            <v>84.360902633711518</v>
          </cell>
          <cell r="F1623">
            <v>81.639561421191246</v>
          </cell>
          <cell r="G1623">
            <v>84.360902633711518</v>
          </cell>
          <cell r="H1623">
            <v>81.639561421191246</v>
          </cell>
          <cell r="I1623">
            <v>84.360902633711518</v>
          </cell>
          <cell r="J1623">
            <v>84.360902633711518</v>
          </cell>
          <cell r="K1623">
            <v>21.770129740680716</v>
          </cell>
          <cell r="L1623">
            <v>0</v>
          </cell>
          <cell r="M1623">
            <v>27.212662175850891</v>
          </cell>
          <cell r="N1623">
            <v>84.360902633711518</v>
          </cell>
        </row>
        <row r="1624">
          <cell r="A1624" t="str">
            <v xml:space="preserve">CONGEN2 </v>
          </cell>
          <cell r="B1624">
            <v>2</v>
          </cell>
          <cell r="C1624">
            <v>84.101330625607773</v>
          </cell>
          <cell r="D1624">
            <v>78.918220208670988</v>
          </cell>
          <cell r="E1624">
            <v>84.360902633711518</v>
          </cell>
          <cell r="F1624">
            <v>81.639561421191246</v>
          </cell>
          <cell r="G1624">
            <v>84.360902633711518</v>
          </cell>
          <cell r="H1624">
            <v>81.639561421191246</v>
          </cell>
          <cell r="I1624">
            <v>84.360902633711518</v>
          </cell>
          <cell r="J1624">
            <v>84.360902633711518</v>
          </cell>
          <cell r="K1624">
            <v>81.645056726093998</v>
          </cell>
          <cell r="L1624">
            <v>84.360902633711518</v>
          </cell>
          <cell r="M1624">
            <v>81.645056726093998</v>
          </cell>
          <cell r="N1624">
            <v>64.4959889</v>
          </cell>
        </row>
        <row r="1625">
          <cell r="A1625" t="str">
            <v>MONGEN1</v>
          </cell>
          <cell r="B1625">
            <v>1</v>
          </cell>
          <cell r="C1625">
            <v>399.8</v>
          </cell>
          <cell r="D1625">
            <v>381.7</v>
          </cell>
          <cell r="E1625">
            <v>385</v>
          </cell>
          <cell r="F1625">
            <v>0</v>
          </cell>
          <cell r="G1625">
            <v>121</v>
          </cell>
          <cell r="H1625">
            <v>430</v>
          </cell>
          <cell r="I1625">
            <v>466.8</v>
          </cell>
          <cell r="J1625">
            <v>456.8</v>
          </cell>
          <cell r="K1625">
            <v>385.3</v>
          </cell>
          <cell r="L1625">
            <v>388</v>
          </cell>
          <cell r="M1625">
            <v>288.75</v>
          </cell>
          <cell r="N1625">
            <v>385.4</v>
          </cell>
          <cell r="O1625">
            <v>4089.5500000000006</v>
          </cell>
          <cell r="P1625">
            <v>8802.5500000000011</v>
          </cell>
        </row>
        <row r="1626">
          <cell r="A1626" t="str">
            <v xml:space="preserve">MONGEN2 </v>
          </cell>
          <cell r="B1626">
            <v>2</v>
          </cell>
          <cell r="C1626">
            <v>416.2</v>
          </cell>
          <cell r="D1626">
            <v>385</v>
          </cell>
          <cell r="E1626">
            <v>304</v>
          </cell>
          <cell r="F1626">
            <v>395</v>
          </cell>
          <cell r="G1626">
            <v>375</v>
          </cell>
          <cell r="H1626">
            <v>430</v>
          </cell>
          <cell r="I1626">
            <v>470.8</v>
          </cell>
          <cell r="J1626">
            <v>459.6</v>
          </cell>
          <cell r="K1626">
            <v>387.9</v>
          </cell>
          <cell r="L1626">
            <v>298</v>
          </cell>
          <cell r="M1626">
            <v>385</v>
          </cell>
          <cell r="N1626">
            <v>404.5</v>
          </cell>
          <cell r="O1626">
            <v>4713</v>
          </cell>
        </row>
        <row r="1627">
          <cell r="A1627" t="str">
            <v xml:space="preserve">MTCGEN3 </v>
          </cell>
          <cell r="B1627">
            <v>3</v>
          </cell>
          <cell r="C1627">
            <v>47.886752136752136</v>
          </cell>
          <cell r="D1627">
            <v>47.886752136752136</v>
          </cell>
          <cell r="E1627">
            <v>17.386752136752136</v>
          </cell>
          <cell r="F1627">
            <v>11.898504273504274</v>
          </cell>
          <cell r="G1627">
            <v>36.617521367521363</v>
          </cell>
          <cell r="H1627">
            <v>125.1025641025641</v>
          </cell>
          <cell r="I1627">
            <v>200.16410256410256</v>
          </cell>
          <cell r="J1627">
            <v>200.16410256410256</v>
          </cell>
          <cell r="K1627">
            <v>73.235042735042725</v>
          </cell>
          <cell r="L1627">
            <v>0</v>
          </cell>
          <cell r="M1627">
            <v>17.386752136752136</v>
          </cell>
          <cell r="N1627">
            <v>40.261752136752136</v>
          </cell>
          <cell r="O1627">
            <v>820.99059829059843</v>
          </cell>
        </row>
        <row r="1628">
          <cell r="A1628" t="str">
            <v>MTCGEN4</v>
          </cell>
          <cell r="B1628">
            <v>4</v>
          </cell>
          <cell r="C1628">
            <v>47.886752136752136</v>
          </cell>
          <cell r="D1628">
            <v>47.886752136752136</v>
          </cell>
          <cell r="E1628">
            <v>17.386752136752136</v>
          </cell>
          <cell r="F1628">
            <v>11.898504273504274</v>
          </cell>
          <cell r="G1628">
            <v>36.617521367521363</v>
          </cell>
          <cell r="H1628">
            <v>125.1025641025641</v>
          </cell>
          <cell r="I1628">
            <v>200.16410256410256</v>
          </cell>
          <cell r="J1628">
            <v>200.16410256410256</v>
          </cell>
          <cell r="K1628">
            <v>73.235042735042725</v>
          </cell>
          <cell r="L1628">
            <v>32.344017094017097</v>
          </cell>
          <cell r="M1628">
            <v>17.386752136752136</v>
          </cell>
          <cell r="N1628">
            <v>40.261752136752136</v>
          </cell>
          <cell r="O1628">
            <v>854.33461538461552</v>
          </cell>
        </row>
        <row r="1629">
          <cell r="A1629" t="str">
            <v>SUSGEN1</v>
          </cell>
          <cell r="B1629">
            <v>1</v>
          </cell>
          <cell r="C1629">
            <v>713.07980639999994</v>
          </cell>
          <cell r="D1629">
            <v>644.07208319999995</v>
          </cell>
          <cell r="E1629">
            <v>713.07980639999994</v>
          </cell>
          <cell r="F1629">
            <v>690.07723199999998</v>
          </cell>
          <cell r="G1629">
            <v>447.2131392</v>
          </cell>
          <cell r="H1629">
            <v>690.07723199999998</v>
          </cell>
          <cell r="I1629">
            <v>713.07980639999994</v>
          </cell>
          <cell r="J1629">
            <v>713.07980639999994</v>
          </cell>
          <cell r="K1629">
            <v>690.07723199999998</v>
          </cell>
          <cell r="L1629">
            <v>713.07980639999994</v>
          </cell>
          <cell r="M1629">
            <v>690.07723199999998</v>
          </cell>
          <cell r="N1629">
            <v>713.07980639999994</v>
          </cell>
          <cell r="O1629">
            <v>8130.0729887999996</v>
          </cell>
        </row>
        <row r="1630">
          <cell r="A1630" t="str">
            <v>SUSGEN2</v>
          </cell>
          <cell r="B1630">
            <v>2</v>
          </cell>
          <cell r="C1630">
            <v>715.01227200000005</v>
          </cell>
          <cell r="D1630">
            <v>636.82653600000003</v>
          </cell>
          <cell r="E1630">
            <v>176.18169600000002</v>
          </cell>
          <cell r="F1630">
            <v>41.407200000000003</v>
          </cell>
          <cell r="G1630">
            <v>710.91129599999999</v>
          </cell>
          <cell r="H1630">
            <v>698.80449599999997</v>
          </cell>
          <cell r="I1630">
            <v>722.09797920000005</v>
          </cell>
          <cell r="J1630">
            <v>722.09797920000005</v>
          </cell>
          <cell r="K1630">
            <v>698.80449599999997</v>
          </cell>
          <cell r="L1630">
            <v>722.09797920000005</v>
          </cell>
          <cell r="M1630">
            <v>698.80449599999997</v>
          </cell>
          <cell r="N1630">
            <v>722.09797920000005</v>
          </cell>
          <cell r="O1630">
            <v>7265.1444047999985</v>
          </cell>
        </row>
        <row r="1631">
          <cell r="A1631" t="str">
            <v>DSLGEN1</v>
          </cell>
          <cell r="B1631">
            <v>1</v>
          </cell>
          <cell r="C1631">
            <v>0.1</v>
          </cell>
          <cell r="D1631">
            <v>0.1</v>
          </cell>
          <cell r="E1631">
            <v>0.1</v>
          </cell>
          <cell r="F1631">
            <v>0.1</v>
          </cell>
          <cell r="G1631">
            <v>0.2</v>
          </cell>
          <cell r="H1631">
            <v>0.2</v>
          </cell>
          <cell r="I1631">
            <v>0.1</v>
          </cell>
          <cell r="J1631">
            <v>0.1</v>
          </cell>
          <cell r="K1631">
            <v>0.1</v>
          </cell>
          <cell r="L1631">
            <v>0.1</v>
          </cell>
          <cell r="M1631">
            <v>0.1</v>
          </cell>
          <cell r="N1631">
            <v>0.1</v>
          </cell>
        </row>
        <row r="1632">
          <cell r="A1632" t="str">
            <v>WPPKGEN1</v>
          </cell>
          <cell r="B1632">
            <v>1</v>
          </cell>
          <cell r="C1632">
            <v>8.1999999999999993</v>
          </cell>
          <cell r="D1632">
            <v>7.4</v>
          </cell>
          <cell r="E1632">
            <v>7.3</v>
          </cell>
          <cell r="F1632">
            <v>8.3000000000000007</v>
          </cell>
          <cell r="G1632">
            <v>6.2</v>
          </cell>
          <cell r="H1632">
            <v>6.7</v>
          </cell>
          <cell r="I1632">
            <v>6.3</v>
          </cell>
          <cell r="J1632">
            <v>5.7</v>
          </cell>
          <cell r="K1632">
            <v>5.9</v>
          </cell>
          <cell r="L1632">
            <v>5.0999999999999996</v>
          </cell>
          <cell r="M1632">
            <v>4.7</v>
          </cell>
          <cell r="N1632">
            <v>6.6</v>
          </cell>
        </row>
        <row r="1633">
          <cell r="A1633" t="str">
            <v>HLTHYGEN1</v>
          </cell>
          <cell r="B1633">
            <v>1</v>
          </cell>
          <cell r="C1633">
            <v>53</v>
          </cell>
          <cell r="D1633">
            <v>52</v>
          </cell>
          <cell r="E1633">
            <v>70</v>
          </cell>
          <cell r="F1633">
            <v>67</v>
          </cell>
          <cell r="G1633">
            <v>65</v>
          </cell>
          <cell r="H1633">
            <v>48</v>
          </cell>
          <cell r="I1633">
            <v>36</v>
          </cell>
          <cell r="J1633">
            <v>28</v>
          </cell>
          <cell r="K1633">
            <v>25.3</v>
          </cell>
          <cell r="L1633">
            <v>31</v>
          </cell>
          <cell r="M1633">
            <v>45</v>
          </cell>
          <cell r="N1633">
            <v>54</v>
          </cell>
          <cell r="O1633">
            <v>575.29999999999995</v>
          </cell>
        </row>
        <row r="1634">
          <cell r="A1634" t="str">
            <v xml:space="preserve">CTGEN1 </v>
          </cell>
          <cell r="B1634">
            <v>1</v>
          </cell>
          <cell r="C1634">
            <v>0.5</v>
          </cell>
          <cell r="D1634">
            <v>0.9</v>
          </cell>
          <cell r="E1634">
            <v>0.1</v>
          </cell>
          <cell r="F1634">
            <v>0.2</v>
          </cell>
          <cell r="G1634">
            <v>0.5</v>
          </cell>
          <cell r="H1634">
            <v>0.5</v>
          </cell>
          <cell r="I1634">
            <v>5</v>
          </cell>
          <cell r="J1634">
            <v>1.6</v>
          </cell>
          <cell r="K1634">
            <v>2.4</v>
          </cell>
          <cell r="L1634">
            <v>0.2</v>
          </cell>
          <cell r="M1634">
            <v>0.2</v>
          </cell>
          <cell r="N1634">
            <v>0.2</v>
          </cell>
        </row>
        <row r="1635">
          <cell r="A1635" t="str">
            <v>BIONCST1</v>
          </cell>
          <cell r="B1635">
            <v>1</v>
          </cell>
          <cell r="C1635">
            <v>153.09</v>
          </cell>
          <cell r="D1635">
            <v>53.009</v>
          </cell>
          <cell r="E1635">
            <v>149.92500000000001</v>
          </cell>
          <cell r="F1635">
            <v>98.320999999999998</v>
          </cell>
          <cell r="G1635">
            <v>282.65800000000002</v>
          </cell>
          <cell r="H1635">
            <v>266.62400000000002</v>
          </cell>
          <cell r="I1635">
            <v>203.85499999999999</v>
          </cell>
          <cell r="J1635">
            <v>155.619</v>
          </cell>
          <cell r="K1635">
            <v>136.143</v>
          </cell>
          <cell r="L1635">
            <v>55.503999999999998</v>
          </cell>
          <cell r="M1635">
            <v>199.83600000000001</v>
          </cell>
          <cell r="N1635">
            <v>202.31399999999999</v>
          </cell>
        </row>
        <row r="1636">
          <cell r="A1636" t="str">
            <v>BIOFCST1</v>
          </cell>
          <cell r="B1636">
            <v>1</v>
          </cell>
          <cell r="C1636">
            <v>550.74800000000005</v>
          </cell>
          <cell r="D1636">
            <v>246.13</v>
          </cell>
          <cell r="E1636">
            <v>494.911</v>
          </cell>
          <cell r="F1636">
            <v>397.27300000000002</v>
          </cell>
          <cell r="G1636">
            <v>835.61599999999999</v>
          </cell>
          <cell r="H1636">
            <v>629.65300000000002</v>
          </cell>
          <cell r="I1636">
            <v>501.13099999999997</v>
          </cell>
          <cell r="J1636">
            <v>505.762</v>
          </cell>
          <cell r="K1636">
            <v>549.87800000000004</v>
          </cell>
          <cell r="L1636">
            <v>377.72399999999999</v>
          </cell>
          <cell r="M1636">
            <v>580.40899999999999</v>
          </cell>
          <cell r="N1636">
            <v>662.97199999999998</v>
          </cell>
        </row>
        <row r="1637">
          <cell r="A1637" t="str">
            <v xml:space="preserve">BIONCST2 </v>
          </cell>
          <cell r="B1637">
            <v>2</v>
          </cell>
          <cell r="C1637">
            <v>161.78399999999999</v>
          </cell>
          <cell r="D1637">
            <v>53.914000000000001</v>
          </cell>
          <cell r="E1637">
            <v>165.55199999999999</v>
          </cell>
          <cell r="F1637">
            <v>84.341999999999999</v>
          </cell>
          <cell r="G1637">
            <v>314.327</v>
          </cell>
          <cell r="H1637">
            <v>296.887</v>
          </cell>
          <cell r="I1637">
            <v>225.25700000000001</v>
          </cell>
          <cell r="J1637">
            <v>174.00299999999999</v>
          </cell>
          <cell r="K1637">
            <v>50.9</v>
          </cell>
          <cell r="L1637">
            <v>59.241999999999997</v>
          </cell>
          <cell r="M1637">
            <v>262.74700000000001</v>
          </cell>
          <cell r="N1637">
            <v>180.56299999999999</v>
          </cell>
        </row>
        <row r="1638">
          <cell r="A1638" t="str">
            <v>BIOFCST2</v>
          </cell>
          <cell r="B1638">
            <v>2</v>
          </cell>
          <cell r="C1638">
            <v>588.779</v>
          </cell>
          <cell r="D1638">
            <v>264.375</v>
          </cell>
          <cell r="E1638">
            <v>546.54700000000003</v>
          </cell>
          <cell r="F1638">
            <v>444.017</v>
          </cell>
          <cell r="G1638">
            <v>966.28200000000004</v>
          </cell>
          <cell r="H1638">
            <v>739.64599999999996</v>
          </cell>
          <cell r="I1638">
            <v>577.18100000000004</v>
          </cell>
          <cell r="J1638">
            <v>573.798</v>
          </cell>
          <cell r="K1638">
            <v>203.86600000000001</v>
          </cell>
          <cell r="L1638">
            <v>74.762</v>
          </cell>
          <cell r="M1638">
            <v>823.22</v>
          </cell>
          <cell r="N1638">
            <v>667.29</v>
          </cell>
        </row>
        <row r="1639">
          <cell r="A1639" t="str">
            <v>BIONCST3</v>
          </cell>
          <cell r="B1639">
            <v>3</v>
          </cell>
          <cell r="C1639">
            <v>208.13499999999999</v>
          </cell>
          <cell r="D1639">
            <v>66.488</v>
          </cell>
          <cell r="E1639">
            <v>202.52</v>
          </cell>
          <cell r="F1639">
            <v>99.271000000000001</v>
          </cell>
          <cell r="G1639">
            <v>667.02300000000002</v>
          </cell>
          <cell r="H1639">
            <v>681.66499999999996</v>
          </cell>
          <cell r="I1639">
            <v>517.72500000000002</v>
          </cell>
          <cell r="J1639">
            <v>365.52199999999999</v>
          </cell>
          <cell r="K1639">
            <v>305.36200000000002</v>
          </cell>
          <cell r="L1639">
            <v>58.396000000000001</v>
          </cell>
          <cell r="M1639">
            <v>364.827</v>
          </cell>
          <cell r="N1639">
            <v>268.53699999999998</v>
          </cell>
        </row>
        <row r="1640">
          <cell r="A1640" t="str">
            <v>BIOFCST3</v>
          </cell>
          <cell r="B1640">
            <v>3</v>
          </cell>
          <cell r="C1640">
            <v>755.31500000000005</v>
          </cell>
          <cell r="D1640">
            <v>338.149</v>
          </cell>
          <cell r="E1640">
            <v>681.56600000000003</v>
          </cell>
          <cell r="F1640">
            <v>536.41099999999994</v>
          </cell>
          <cell r="G1640">
            <v>2039.2170000000001</v>
          </cell>
          <cell r="H1640">
            <v>1626.8969999999999</v>
          </cell>
          <cell r="I1640">
            <v>1288.2470000000001</v>
          </cell>
          <cell r="J1640">
            <v>1203.2339999999999</v>
          </cell>
          <cell r="K1640">
            <v>1308.585</v>
          </cell>
          <cell r="L1640">
            <v>422.82</v>
          </cell>
          <cell r="M1640">
            <v>1066.1949999999999</v>
          </cell>
          <cell r="N1640">
            <v>907.61099999999999</v>
          </cell>
        </row>
        <row r="1641">
          <cell r="A1641" t="str">
            <v xml:space="preserve">MTONCST1  </v>
          </cell>
          <cell r="B1641">
            <v>1</v>
          </cell>
          <cell r="C1641">
            <v>83.688999999999993</v>
          </cell>
          <cell r="D1641">
            <v>26.827000000000002</v>
          </cell>
          <cell r="E1641">
            <v>103.621</v>
          </cell>
          <cell r="F1641">
            <v>104.60899999999999</v>
          </cell>
          <cell r="G1641">
            <v>372.80200000000002</v>
          </cell>
          <cell r="H1641">
            <v>162.214</v>
          </cell>
          <cell r="I1641">
            <v>124.376</v>
          </cell>
          <cell r="J1641">
            <v>61.759</v>
          </cell>
          <cell r="K1641">
            <v>36.634999999999998</v>
          </cell>
          <cell r="L1641">
            <v>23.033999999999999</v>
          </cell>
          <cell r="M1641">
            <v>252.85300000000001</v>
          </cell>
          <cell r="N1641">
            <v>188.95099999999999</v>
          </cell>
        </row>
        <row r="1642">
          <cell r="A1642" t="str">
            <v>MTOFCST1</v>
          </cell>
          <cell r="B1642">
            <v>1</v>
          </cell>
          <cell r="C1642">
            <v>522.58799999999997</v>
          </cell>
          <cell r="D1642">
            <v>135.85300000000001</v>
          </cell>
          <cell r="E1642">
            <v>498.28899999999999</v>
          </cell>
          <cell r="F1642">
            <v>548.83600000000001</v>
          </cell>
          <cell r="G1642">
            <v>940.55899999999997</v>
          </cell>
          <cell r="H1642">
            <v>646.93499999999995</v>
          </cell>
          <cell r="I1642">
            <v>696.14200000000005</v>
          </cell>
          <cell r="J1642">
            <v>389.23500000000001</v>
          </cell>
          <cell r="K1642">
            <v>175.53299999999999</v>
          </cell>
          <cell r="L1642">
            <v>306.35000000000002</v>
          </cell>
          <cell r="M1642">
            <v>685.32500000000005</v>
          </cell>
          <cell r="N1642">
            <v>443.36900000000003</v>
          </cell>
        </row>
        <row r="1643">
          <cell r="A1643" t="str">
            <v>MTONCST2</v>
          </cell>
          <cell r="B1643">
            <v>2</v>
          </cell>
          <cell r="C1643">
            <v>75.382000000000005</v>
          </cell>
          <cell r="D1643">
            <v>23.716000000000001</v>
          </cell>
          <cell r="E1643">
            <v>72.662000000000006</v>
          </cell>
          <cell r="F1643">
            <v>87.307000000000002</v>
          </cell>
          <cell r="G1643">
            <v>310.13200000000001</v>
          </cell>
          <cell r="H1643">
            <v>145.62799999999999</v>
          </cell>
          <cell r="I1643">
            <v>109.965</v>
          </cell>
          <cell r="J1643">
            <v>64.816000000000003</v>
          </cell>
          <cell r="K1643">
            <v>85.143000000000001</v>
          </cell>
          <cell r="L1643">
            <v>19.103000000000002</v>
          </cell>
          <cell r="M1643">
            <v>215.53899999999999</v>
          </cell>
          <cell r="N1643">
            <v>158.721</v>
          </cell>
        </row>
        <row r="1644">
          <cell r="A1644" t="str">
            <v>MTOFCST2</v>
          </cell>
          <cell r="B1644">
            <v>2</v>
          </cell>
          <cell r="C1644">
            <v>476.685</v>
          </cell>
          <cell r="D1644">
            <v>121.797</v>
          </cell>
          <cell r="E1644">
            <v>444.08</v>
          </cell>
          <cell r="F1644">
            <v>499.44499999999999</v>
          </cell>
          <cell r="G1644">
            <v>881.57600000000002</v>
          </cell>
          <cell r="H1644">
            <v>600.43899999999996</v>
          </cell>
          <cell r="I1644">
            <v>649.22299999999996</v>
          </cell>
          <cell r="J1644">
            <v>385.78699999999998</v>
          </cell>
          <cell r="K1644">
            <v>485.11099999999999</v>
          </cell>
          <cell r="L1644">
            <v>326.17099999999999</v>
          </cell>
          <cell r="M1644">
            <v>637.13499999999999</v>
          </cell>
          <cell r="N1644">
            <v>402.29500000000002</v>
          </cell>
        </row>
        <row r="1645">
          <cell r="A1645" t="str">
            <v>SBYONCST1</v>
          </cell>
          <cell r="B1645">
            <v>1</v>
          </cell>
          <cell r="C1645">
            <v>13.406000000000001</v>
          </cell>
          <cell r="D1645">
            <v>1.895</v>
          </cell>
          <cell r="E1645">
            <v>6.0880000000000001</v>
          </cell>
          <cell r="F1645">
            <v>4.9260000000000002</v>
          </cell>
          <cell r="G1645">
            <v>0</v>
          </cell>
          <cell r="H1645">
            <v>39.655999999999999</v>
          </cell>
          <cell r="I1645">
            <v>28.984999999999999</v>
          </cell>
          <cell r="J1645">
            <v>24.725999999999999</v>
          </cell>
          <cell r="K1645">
            <v>0</v>
          </cell>
          <cell r="L1645">
            <v>2.71</v>
          </cell>
          <cell r="M1645">
            <v>17.094000000000001</v>
          </cell>
          <cell r="N1645">
            <v>10.448</v>
          </cell>
        </row>
        <row r="1646">
          <cell r="A1646" t="str">
            <v>SBYOFCST1</v>
          </cell>
          <cell r="B1646">
            <v>1</v>
          </cell>
          <cell r="C1646">
            <v>62.262999999999998</v>
          </cell>
          <cell r="D1646">
            <v>17.817</v>
          </cell>
          <cell r="E1646">
            <v>61.192999999999998</v>
          </cell>
          <cell r="F1646">
            <v>89.213999999999999</v>
          </cell>
          <cell r="G1646">
            <v>0</v>
          </cell>
          <cell r="H1646">
            <v>134.761</v>
          </cell>
          <cell r="I1646">
            <v>97.164000000000001</v>
          </cell>
          <cell r="J1646">
            <v>90.206000000000003</v>
          </cell>
          <cell r="K1646">
            <v>0</v>
          </cell>
          <cell r="L1646">
            <v>27.417999999999999</v>
          </cell>
          <cell r="M1646">
            <v>144.95099999999999</v>
          </cell>
          <cell r="N1646">
            <v>111.642</v>
          </cell>
        </row>
        <row r="1647">
          <cell r="A1647" t="str">
            <v xml:space="preserve">SBYONCST3 </v>
          </cell>
          <cell r="B1647">
            <v>3</v>
          </cell>
          <cell r="C1647">
            <v>108.253</v>
          </cell>
          <cell r="D1647">
            <v>57.930999999999997</v>
          </cell>
          <cell r="E1647">
            <v>148.72300000000001</v>
          </cell>
          <cell r="F1647">
            <v>148.274</v>
          </cell>
          <cell r="G1647">
            <v>146.255</v>
          </cell>
          <cell r="H1647">
            <v>79.897000000000006</v>
          </cell>
          <cell r="I1647">
            <v>63.649000000000001</v>
          </cell>
          <cell r="J1647">
            <v>47.348999999999997</v>
          </cell>
          <cell r="K1647">
            <v>50.23</v>
          </cell>
          <cell r="L1647">
            <v>28.126000000000001</v>
          </cell>
          <cell r="M1647">
            <v>170.34399999999999</v>
          </cell>
          <cell r="N1647">
            <v>165.345</v>
          </cell>
        </row>
        <row r="1648">
          <cell r="A1648" t="str">
            <v>SBYOFCST3</v>
          </cell>
          <cell r="B1648">
            <v>3</v>
          </cell>
          <cell r="C1648">
            <v>296.78800000000001</v>
          </cell>
          <cell r="D1648">
            <v>163.99199999999999</v>
          </cell>
          <cell r="E1648">
            <v>279.101</v>
          </cell>
          <cell r="F1648">
            <v>307.98200000000003</v>
          </cell>
          <cell r="G1648">
            <v>222.745</v>
          </cell>
          <cell r="H1648">
            <v>147.46700000000001</v>
          </cell>
          <cell r="I1648">
            <v>124.14100000000001</v>
          </cell>
          <cell r="J1648">
            <v>128.43299999999999</v>
          </cell>
          <cell r="K1648">
            <v>131.67400000000001</v>
          </cell>
          <cell r="L1648">
            <v>195.81399999999999</v>
          </cell>
          <cell r="M1648">
            <v>297.702</v>
          </cell>
          <cell r="N1648">
            <v>318.37400000000002</v>
          </cell>
        </row>
        <row r="1649">
          <cell r="A1649" t="str">
            <v>SBYONCST4</v>
          </cell>
          <cell r="B1649">
            <v>4</v>
          </cell>
          <cell r="C1649">
            <v>81.733000000000004</v>
          </cell>
          <cell r="D1649">
            <v>34.872999999999998</v>
          </cell>
          <cell r="E1649">
            <v>97.867000000000004</v>
          </cell>
          <cell r="F1649">
            <v>58.606000000000002</v>
          </cell>
          <cell r="G1649">
            <v>138.375</v>
          </cell>
          <cell r="H1649">
            <v>136.84100000000001</v>
          </cell>
          <cell r="I1649">
            <v>106.961</v>
          </cell>
          <cell r="J1649">
            <v>78.445999999999998</v>
          </cell>
          <cell r="K1649">
            <v>76.171999999999997</v>
          </cell>
          <cell r="L1649">
            <v>18.786999999999999</v>
          </cell>
          <cell r="M1649">
            <v>149.732</v>
          </cell>
          <cell r="N1649">
            <v>123.432</v>
          </cell>
        </row>
        <row r="1650">
          <cell r="A1650" t="str">
            <v>SBYOFCST4</v>
          </cell>
          <cell r="B1650">
            <v>4</v>
          </cell>
          <cell r="C1650">
            <v>264.37400000000002</v>
          </cell>
          <cell r="D1650">
            <v>132.38900000000001</v>
          </cell>
          <cell r="E1650">
            <v>248.36199999999999</v>
          </cell>
          <cell r="F1650">
            <v>214.79499999999999</v>
          </cell>
          <cell r="G1650">
            <v>250.619</v>
          </cell>
          <cell r="H1650">
            <v>297.44900000000001</v>
          </cell>
          <cell r="I1650">
            <v>240.66399999999999</v>
          </cell>
          <cell r="J1650">
            <v>238.43700000000001</v>
          </cell>
          <cell r="K1650">
            <v>255.29599999999999</v>
          </cell>
          <cell r="L1650">
            <v>184.357</v>
          </cell>
          <cell r="M1650">
            <v>326.04599999999999</v>
          </cell>
          <cell r="N1650">
            <v>305.197</v>
          </cell>
        </row>
        <row r="1651">
          <cell r="A1651" t="str">
            <v>HLTONCST1</v>
          </cell>
          <cell r="B1651">
            <v>1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</row>
        <row r="1652">
          <cell r="A1652" t="str">
            <v>HLTOFCST1</v>
          </cell>
          <cell r="B1652">
            <v>1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</row>
        <row r="1653">
          <cell r="A1653" t="str">
            <v xml:space="preserve">MNONCST1 </v>
          </cell>
          <cell r="B1653">
            <v>1</v>
          </cell>
          <cell r="C1653">
            <v>160.459</v>
          </cell>
          <cell r="D1653">
            <v>59.615000000000002</v>
          </cell>
          <cell r="E1653">
            <v>130.798</v>
          </cell>
          <cell r="F1653">
            <v>30.204000000000001</v>
          </cell>
          <cell r="G1653">
            <v>0</v>
          </cell>
          <cell r="H1653">
            <v>388.07499999999999</v>
          </cell>
          <cell r="I1653">
            <v>350.05399999999997</v>
          </cell>
          <cell r="J1653">
            <v>273.846</v>
          </cell>
          <cell r="K1653">
            <v>217.88499999999999</v>
          </cell>
          <cell r="L1653">
            <v>65.650999999999996</v>
          </cell>
          <cell r="M1653">
            <v>224.399</v>
          </cell>
          <cell r="N1653">
            <v>184.69300000000001</v>
          </cell>
        </row>
        <row r="1654">
          <cell r="A1654" t="str">
            <v xml:space="preserve">MNOFCST1 </v>
          </cell>
          <cell r="B1654">
            <v>1</v>
          </cell>
          <cell r="C1654">
            <v>629.57100000000003</v>
          </cell>
          <cell r="D1654">
            <v>249.65299999999999</v>
          </cell>
          <cell r="E1654">
            <v>568.16899999999998</v>
          </cell>
          <cell r="F1654">
            <v>298.50900000000001</v>
          </cell>
          <cell r="G1654">
            <v>0</v>
          </cell>
          <cell r="H1654">
            <v>1029.4480000000001</v>
          </cell>
          <cell r="I1654">
            <v>932.69200000000001</v>
          </cell>
          <cell r="J1654">
            <v>927.37400000000002</v>
          </cell>
          <cell r="K1654">
            <v>1007.883</v>
          </cell>
          <cell r="L1654">
            <v>386.65100000000001</v>
          </cell>
          <cell r="M1654">
            <v>865.97299999999996</v>
          </cell>
          <cell r="N1654">
            <v>848.07100000000003</v>
          </cell>
        </row>
        <row r="1655">
          <cell r="A1655" t="str">
            <v xml:space="preserve">MNONCST2 </v>
          </cell>
          <cell r="B1655">
            <v>2</v>
          </cell>
          <cell r="C1655">
            <v>193.94300000000001</v>
          </cell>
          <cell r="D1655">
            <v>60.408000000000001</v>
          </cell>
          <cell r="E1655">
            <v>129.19200000000001</v>
          </cell>
          <cell r="F1655">
            <v>87.161000000000001</v>
          </cell>
          <cell r="G1655">
            <v>401.47300000000001</v>
          </cell>
          <cell r="H1655">
            <v>392.577</v>
          </cell>
          <cell r="I1655">
            <v>307.964</v>
          </cell>
          <cell r="J1655">
            <v>235.863</v>
          </cell>
          <cell r="K1655">
            <v>205.411</v>
          </cell>
          <cell r="L1655">
            <v>67.793999999999997</v>
          </cell>
          <cell r="M1655">
            <v>392.15800000000002</v>
          </cell>
          <cell r="N1655">
            <v>244.256</v>
          </cell>
        </row>
        <row r="1656">
          <cell r="A1656" t="str">
            <v xml:space="preserve">MNOFCST2 </v>
          </cell>
          <cell r="B1656">
            <v>2</v>
          </cell>
          <cell r="C1656">
            <v>719.66099999999994</v>
          </cell>
          <cell r="D1656">
            <v>317.18599999999998</v>
          </cell>
          <cell r="E1656">
            <v>476.33600000000001</v>
          </cell>
          <cell r="F1656">
            <v>672.59699999999998</v>
          </cell>
          <cell r="G1656">
            <v>1204.317</v>
          </cell>
          <cell r="H1656">
            <v>936.08299999999997</v>
          </cell>
          <cell r="I1656">
            <v>757.83699999999999</v>
          </cell>
          <cell r="J1656">
            <v>765.94299999999998</v>
          </cell>
          <cell r="K1656">
            <v>828.48800000000006</v>
          </cell>
          <cell r="L1656">
            <v>357.36599999999999</v>
          </cell>
          <cell r="M1656">
            <v>1090.8920000000001</v>
          </cell>
          <cell r="N1656">
            <v>873.66899999999998</v>
          </cell>
        </row>
        <row r="1657">
          <cell r="A1657" t="str">
            <v>PRCHRATE1</v>
          </cell>
          <cell r="B1657">
            <v>1</v>
          </cell>
          <cell r="C1657">
            <v>0</v>
          </cell>
          <cell r="D1657">
            <v>0</v>
          </cell>
          <cell r="E1657">
            <v>21.957000000000001</v>
          </cell>
          <cell r="F1657">
            <v>20.501000000000001</v>
          </cell>
          <cell r="G1657">
            <v>15.487</v>
          </cell>
          <cell r="H1657">
            <v>14.638999999999999</v>
          </cell>
          <cell r="I1657">
            <v>0</v>
          </cell>
          <cell r="J1657">
            <v>0</v>
          </cell>
          <cell r="K1657">
            <v>14.564</v>
          </cell>
          <cell r="L1657">
            <v>28.56</v>
          </cell>
          <cell r="M1657">
            <v>16.928999999999998</v>
          </cell>
          <cell r="N1657">
            <v>32.899000000000001</v>
          </cell>
        </row>
        <row r="1658">
          <cell r="A1658" t="str">
            <v>SALERATE1</v>
          </cell>
          <cell r="B1658">
            <v>1</v>
          </cell>
          <cell r="C1658">
            <v>22.797999999999998</v>
          </cell>
          <cell r="D1658">
            <v>24.367000000000001</v>
          </cell>
          <cell r="E1658">
            <v>21.224</v>
          </cell>
          <cell r="F1658">
            <v>19.823</v>
          </cell>
          <cell r="G1658">
            <v>18.356999999999999</v>
          </cell>
          <cell r="H1658">
            <v>20.149000000000001</v>
          </cell>
          <cell r="I1658">
            <v>25.597999999999999</v>
          </cell>
          <cell r="J1658">
            <v>24.212</v>
          </cell>
          <cell r="K1658">
            <v>21.83</v>
          </cell>
          <cell r="L1658">
            <v>21.782</v>
          </cell>
          <cell r="M1658">
            <v>18.343</v>
          </cell>
          <cell r="N1658">
            <v>20.856000000000002</v>
          </cell>
        </row>
        <row r="1659">
          <cell r="A1659" t="str">
            <v>SET CURSOR ON B2283 TO IMPORT</v>
          </cell>
        </row>
        <row r="1660">
          <cell r="B1660" t="str">
            <v>COAL CONSUMPTION PROVIDED BY IAIN RODDICK; #2 OIL CONSUMPTION PROVIDED BY DICK JENSEN.  #6 OIL AND GAS BY JOHN BAILEYS.</v>
          </cell>
        </row>
        <row r="1661">
          <cell r="A1661" t="str">
            <v>SUNBURY BIT</v>
          </cell>
          <cell r="B1661" t="str">
            <v>M-Tons</v>
          </cell>
          <cell r="C1661" t="str">
            <v>M-$</v>
          </cell>
          <cell r="D1661" t="str">
            <v>M-Tons</v>
          </cell>
          <cell r="E1661" t="str">
            <v>M-$</v>
          </cell>
          <cell r="F1661" t="str">
            <v>M-Tons</v>
          </cell>
          <cell r="G1661" t="str">
            <v>M-$</v>
          </cell>
          <cell r="H1661" t="str">
            <v>M-Tons</v>
          </cell>
          <cell r="I1661" t="str">
            <v>M-$</v>
          </cell>
        </row>
        <row r="1662">
          <cell r="B1662">
            <v>0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</row>
        <row r="1663">
          <cell r="B1663">
            <v>0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</row>
        <row r="1664">
          <cell r="B1664">
            <v>0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</row>
        <row r="1665">
          <cell r="B1665">
            <v>0</v>
          </cell>
          <cell r="C1665">
            <v>0</v>
          </cell>
          <cell r="J1665">
            <v>0</v>
          </cell>
          <cell r="K1665">
            <v>0</v>
          </cell>
        </row>
        <row r="1666">
          <cell r="A1666" t="str">
            <v>SUNBURY PREP</v>
          </cell>
        </row>
        <row r="1667">
          <cell r="B1667">
            <v>0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</row>
        <row r="1668">
          <cell r="B1668">
            <v>0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</row>
        <row r="1669">
          <cell r="B1669">
            <v>0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</row>
        <row r="1670">
          <cell r="B1670">
            <v>0</v>
          </cell>
          <cell r="C1670">
            <v>0</v>
          </cell>
          <cell r="J1670">
            <v>0</v>
          </cell>
          <cell r="K1670">
            <v>0</v>
          </cell>
        </row>
        <row r="1671">
          <cell r="A1671" t="str">
            <v>SUNBURY SILT</v>
          </cell>
        </row>
        <row r="1672">
          <cell r="B1672">
            <v>0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</row>
        <row r="1673">
          <cell r="B1673">
            <v>0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</row>
        <row r="1674">
          <cell r="B1674">
            <v>0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</row>
        <row r="1675">
          <cell r="B1675">
            <v>0</v>
          </cell>
          <cell r="C1675">
            <v>0</v>
          </cell>
          <cell r="J1675">
            <v>0</v>
          </cell>
          <cell r="K1675">
            <v>0</v>
          </cell>
        </row>
        <row r="1676">
          <cell r="A1676" t="str">
            <v>SUNBURY COKE</v>
          </cell>
        </row>
        <row r="1677">
          <cell r="B1677">
            <v>0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</row>
        <row r="1678">
          <cell r="B1678">
            <v>0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</row>
        <row r="1679">
          <cell r="B1679">
            <v>0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</row>
        <row r="1680">
          <cell r="B1680">
            <v>0</v>
          </cell>
          <cell r="C1680">
            <v>0</v>
          </cell>
          <cell r="J1680">
            <v>0</v>
          </cell>
          <cell r="K1680">
            <v>0</v>
          </cell>
        </row>
        <row r="1681">
          <cell r="A1681" t="str">
            <v>MARTINS CREEK BIT</v>
          </cell>
        </row>
        <row r="1682">
          <cell r="B1682">
            <v>54.56</v>
          </cell>
          <cell r="C1682">
            <v>1825.0320000000002</v>
          </cell>
          <cell r="D1682">
            <v>51.48</v>
          </cell>
          <cell r="E1682">
            <v>1722.0060000000001</v>
          </cell>
          <cell r="F1682">
            <v>40.92</v>
          </cell>
          <cell r="G1682">
            <v>1368.7739999999999</v>
          </cell>
          <cell r="H1682">
            <v>43.12</v>
          </cell>
          <cell r="I1682">
            <v>1442.3639999999998</v>
          </cell>
          <cell r="J1682">
            <v>190.07999999999998</v>
          </cell>
          <cell r="K1682">
            <v>6358.1759999999995</v>
          </cell>
        </row>
        <row r="1683">
          <cell r="B1683">
            <v>27.103999999999999</v>
          </cell>
          <cell r="C1683">
            <v>906.62879999999961</v>
          </cell>
          <cell r="D1683">
            <v>38.808</v>
          </cell>
          <cell r="E1683">
            <v>1298.1275999999998</v>
          </cell>
          <cell r="F1683">
            <v>40.171999999999997</v>
          </cell>
          <cell r="G1683">
            <v>1343.7534000000001</v>
          </cell>
          <cell r="H1683">
            <v>43.427999999999997</v>
          </cell>
          <cell r="I1683">
            <v>1452.6666</v>
          </cell>
          <cell r="J1683">
            <v>149.512</v>
          </cell>
          <cell r="K1683">
            <v>5001.1763999999994</v>
          </cell>
        </row>
        <row r="1684">
          <cell r="B1684">
            <v>12.32</v>
          </cell>
          <cell r="C1684">
            <v>412.10399999999998</v>
          </cell>
          <cell r="D1684">
            <v>59.003999999999998</v>
          </cell>
          <cell r="E1684">
            <v>1973.6837999999996</v>
          </cell>
          <cell r="F1684">
            <v>33.043999999999997</v>
          </cell>
          <cell r="G1684">
            <v>1105.3217999999999</v>
          </cell>
          <cell r="H1684">
            <v>41.36</v>
          </cell>
          <cell r="I1684">
            <v>1383.4920000000002</v>
          </cell>
          <cell r="J1684">
            <v>145.72800000000001</v>
          </cell>
          <cell r="K1684">
            <v>4874.6016</v>
          </cell>
        </row>
        <row r="1685">
          <cell r="A1685">
            <v>17610.250459999996</v>
          </cell>
          <cell r="B1685">
            <v>485.32</v>
          </cell>
          <cell r="C1685">
            <v>16233.953999999996</v>
          </cell>
          <cell r="J1685">
            <v>485.32</v>
          </cell>
          <cell r="K1685">
            <v>16233.954</v>
          </cell>
        </row>
        <row r="1686">
          <cell r="A1686" t="str">
            <v>KEYSTONE BIT</v>
          </cell>
        </row>
        <row r="1687">
          <cell r="B1687">
            <v>51.704599999999999</v>
          </cell>
          <cell r="C1687">
            <v>1333.9786799999999</v>
          </cell>
          <cell r="D1687">
            <v>48.002600000000001</v>
          </cell>
          <cell r="E1687">
            <v>1238.4670800000001</v>
          </cell>
          <cell r="F1687">
            <v>50.1004</v>
          </cell>
          <cell r="G1687">
            <v>1292.59032</v>
          </cell>
          <cell r="H1687">
            <v>48.372799999999998</v>
          </cell>
          <cell r="I1687">
            <v>1248.0182399999999</v>
          </cell>
          <cell r="J1687">
            <v>198.18040000000002</v>
          </cell>
          <cell r="K1687">
            <v>5113.0543199999993</v>
          </cell>
        </row>
        <row r="1688">
          <cell r="B1688">
            <v>50.840800000000002</v>
          </cell>
          <cell r="C1688">
            <v>1311.69264</v>
          </cell>
          <cell r="D1688">
            <v>43.066600000000001</v>
          </cell>
          <cell r="E1688">
            <v>1111.1182800000001</v>
          </cell>
          <cell r="F1688">
            <v>47.755800000000001</v>
          </cell>
          <cell r="G1688">
            <v>1232.0996399999999</v>
          </cell>
          <cell r="H1688">
            <v>56.763999999999996</v>
          </cell>
          <cell r="I1688">
            <v>1464.5111999999999</v>
          </cell>
          <cell r="J1688">
            <v>198.42719999999997</v>
          </cell>
          <cell r="K1688">
            <v>5119.4217599999993</v>
          </cell>
        </row>
        <row r="1689">
          <cell r="B1689">
            <v>52.1982</v>
          </cell>
          <cell r="C1689">
            <v>1346.7135600000001</v>
          </cell>
          <cell r="D1689">
            <v>54.912999999999997</v>
          </cell>
          <cell r="E1689">
            <v>1416.7554</v>
          </cell>
          <cell r="F1689">
            <v>50.594000000000001</v>
          </cell>
          <cell r="G1689">
            <v>1305.3252</v>
          </cell>
          <cell r="H1689">
            <v>50.347200000000001</v>
          </cell>
          <cell r="I1689">
            <v>1298.9577599999998</v>
          </cell>
          <cell r="J1689">
            <v>208.05239999999998</v>
          </cell>
          <cell r="K1689">
            <v>5367.7519200000006</v>
          </cell>
        </row>
        <row r="1690">
          <cell r="B1690">
            <v>604.66</v>
          </cell>
          <cell r="C1690">
            <v>15600.227999999999</v>
          </cell>
          <cell r="J1690">
            <v>604.66</v>
          </cell>
          <cell r="K1690">
            <v>15600.227999999999</v>
          </cell>
        </row>
        <row r="1691">
          <cell r="A1691" t="str">
            <v>CONEMAUGH BIT</v>
          </cell>
        </row>
        <row r="1692">
          <cell r="B1692">
            <v>71.012500000000003</v>
          </cell>
          <cell r="C1692">
            <v>1825.7313750000001</v>
          </cell>
          <cell r="D1692">
            <v>72.8</v>
          </cell>
          <cell r="E1692">
            <v>1871.6880000000001</v>
          </cell>
          <cell r="F1692">
            <v>71.987499999999997</v>
          </cell>
          <cell r="G1692">
            <v>1850.7986249999997</v>
          </cell>
          <cell r="H1692">
            <v>61.587499999999999</v>
          </cell>
          <cell r="I1692">
            <v>1583.4146250000003</v>
          </cell>
          <cell r="J1692">
            <v>277.38749999999999</v>
          </cell>
          <cell r="K1692">
            <v>7131.6326250000002</v>
          </cell>
        </row>
        <row r="1693">
          <cell r="B1693">
            <v>65.325000000000003</v>
          </cell>
          <cell r="C1693">
            <v>1679.50575</v>
          </cell>
          <cell r="D1693">
            <v>70.362499999999997</v>
          </cell>
          <cell r="E1693">
            <v>1809.019875</v>
          </cell>
          <cell r="F1693">
            <v>66.95</v>
          </cell>
          <cell r="G1693">
            <v>1721.2845000000002</v>
          </cell>
          <cell r="H1693">
            <v>66.95</v>
          </cell>
          <cell r="I1693">
            <v>1721.2845000000002</v>
          </cell>
          <cell r="J1693">
            <v>269.58749999999998</v>
          </cell>
          <cell r="K1693">
            <v>6931.0946249999997</v>
          </cell>
        </row>
        <row r="1694">
          <cell r="B1694">
            <v>66.787499999999994</v>
          </cell>
          <cell r="C1694">
            <v>1717.1066250000003</v>
          </cell>
          <cell r="D1694">
            <v>52.325000000000003</v>
          </cell>
          <cell r="E1694">
            <v>1345.27575</v>
          </cell>
          <cell r="F1694">
            <v>45.012500000000003</v>
          </cell>
          <cell r="G1694">
            <v>1157.271375</v>
          </cell>
          <cell r="H1694">
            <v>51.512500000000003</v>
          </cell>
          <cell r="I1694">
            <v>1324.386375</v>
          </cell>
          <cell r="J1694">
            <v>215.63749999999999</v>
          </cell>
          <cell r="K1694">
            <v>5544.0401250000004</v>
          </cell>
        </row>
        <row r="1695">
          <cell r="B1695">
            <v>762.61249999999995</v>
          </cell>
          <cell r="C1695">
            <v>19606.767375000003</v>
          </cell>
          <cell r="J1695">
            <v>762.61249999999995</v>
          </cell>
          <cell r="K1695">
            <v>19606.767374999999</v>
          </cell>
        </row>
        <row r="1696">
          <cell r="A1696" t="str">
            <v>HOLTWOOD PREP</v>
          </cell>
          <cell r="B1696" t="str">
            <v>HOLTWOO</v>
          </cell>
          <cell r="C1696" t="str">
            <v>D SES</v>
          </cell>
          <cell r="D1696" t="str">
            <v>PREP</v>
          </cell>
        </row>
        <row r="1697">
          <cell r="B1697">
            <v>0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</row>
        <row r="1698">
          <cell r="B1698">
            <v>0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</row>
        <row r="1699">
          <cell r="B1699">
            <v>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</row>
        <row r="1700">
          <cell r="B1700">
            <v>0</v>
          </cell>
          <cell r="C1700">
            <v>0</v>
          </cell>
          <cell r="J1700">
            <v>0</v>
          </cell>
          <cell r="K1700">
            <v>0</v>
          </cell>
        </row>
        <row r="1701">
          <cell r="A1701" t="str">
            <v>HOLTWOOD SILT</v>
          </cell>
          <cell r="B1701" t="str">
            <v>HOLTWOO</v>
          </cell>
          <cell r="C1701" t="str">
            <v>D SES</v>
          </cell>
          <cell r="D1701" t="str">
            <v>SILT</v>
          </cell>
        </row>
        <row r="1702">
          <cell r="B1702">
            <v>0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</row>
        <row r="1703">
          <cell r="B1703">
            <v>0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</row>
        <row r="1704">
          <cell r="B1704">
            <v>0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</row>
        <row r="1705">
          <cell r="B1705">
            <v>0</v>
          </cell>
          <cell r="C1705">
            <v>0</v>
          </cell>
          <cell r="J1705">
            <v>0</v>
          </cell>
          <cell r="K1705">
            <v>0</v>
          </cell>
        </row>
        <row r="1706">
          <cell r="A1706" t="str">
            <v>HOLTWOOD COKE</v>
          </cell>
          <cell r="B1706" t="str">
            <v>HOLTWOO</v>
          </cell>
          <cell r="C1706" t="str">
            <v>D SES</v>
          </cell>
          <cell r="D1706" t="str">
            <v>COKE</v>
          </cell>
        </row>
        <row r="1707">
          <cell r="B1707">
            <v>0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</row>
        <row r="1708">
          <cell r="B1708">
            <v>0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</row>
        <row r="1709">
          <cell r="B1709">
            <v>0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</row>
        <row r="1710">
          <cell r="B1710">
            <v>0</v>
          </cell>
          <cell r="C1710">
            <v>0</v>
          </cell>
          <cell r="J1710">
            <v>0</v>
          </cell>
          <cell r="K1710">
            <v>0</v>
          </cell>
        </row>
        <row r="1711">
          <cell r="B1711" t="str">
            <v>HOLTWOO</v>
          </cell>
          <cell r="C1711" t="str">
            <v>D SES</v>
          </cell>
          <cell r="D1711" t="str">
            <v>BIT</v>
          </cell>
        </row>
        <row r="1712">
          <cell r="A1712">
            <v>0</v>
          </cell>
          <cell r="B1712">
            <v>0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</row>
        <row r="1713">
          <cell r="B1713">
            <v>0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</row>
        <row r="1714">
          <cell r="B1714">
            <v>0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</row>
        <row r="1715">
          <cell r="B1715">
            <v>0</v>
          </cell>
          <cell r="C1715">
            <v>0</v>
          </cell>
          <cell r="J1715">
            <v>0</v>
          </cell>
          <cell r="K1715">
            <v>0</v>
          </cell>
        </row>
        <row r="1716">
          <cell r="A1716" t="str">
            <v>MONTOUR BIT</v>
          </cell>
          <cell r="B1716" t="str">
            <v>MONTOUR</v>
          </cell>
          <cell r="C1716" t="str">
            <v>SES</v>
          </cell>
          <cell r="D1716" t="str">
            <v>BIT</v>
          </cell>
        </row>
        <row r="1717">
          <cell r="B1717">
            <v>301.92</v>
          </cell>
          <cell r="C1717">
            <v>10250.184000000001</v>
          </cell>
          <cell r="D1717">
            <v>283.67899999999997</v>
          </cell>
          <cell r="E1717">
            <v>9630.9020500000006</v>
          </cell>
          <cell r="F1717">
            <v>241.69399999999999</v>
          </cell>
          <cell r="G1717">
            <v>8205.5113000000001</v>
          </cell>
          <cell r="H1717">
            <v>146.15</v>
          </cell>
          <cell r="I1717">
            <v>4961.7925000000005</v>
          </cell>
          <cell r="J1717">
            <v>973.44299999999987</v>
          </cell>
          <cell r="K1717">
            <v>33048.389850000007</v>
          </cell>
        </row>
        <row r="1718">
          <cell r="B1718">
            <v>214.839</v>
          </cell>
          <cell r="C1718">
            <v>7293.7840500000002</v>
          </cell>
          <cell r="D1718">
            <v>318.2</v>
          </cell>
          <cell r="E1718">
            <v>10802.89</v>
          </cell>
          <cell r="F1718">
            <v>346.91199999999998</v>
          </cell>
          <cell r="G1718">
            <v>11777.662400000001</v>
          </cell>
          <cell r="H1718">
            <v>339.06799999999998</v>
          </cell>
          <cell r="I1718">
            <v>11511.3586</v>
          </cell>
          <cell r="J1718">
            <v>1219.019</v>
          </cell>
          <cell r="K1718">
            <v>41385.695050000002</v>
          </cell>
        </row>
        <row r="1719">
          <cell r="B1719">
            <v>286.084</v>
          </cell>
          <cell r="C1719">
            <v>9712.5518000000011</v>
          </cell>
          <cell r="D1719">
            <v>253.82</v>
          </cell>
          <cell r="E1719">
            <v>8617.1890000000003</v>
          </cell>
          <cell r="F1719">
            <v>249.28800000000001</v>
          </cell>
          <cell r="G1719">
            <v>8463.3276000000005</v>
          </cell>
          <cell r="H1719">
            <v>292.26299999999998</v>
          </cell>
          <cell r="I1719">
            <v>9922.3288499999999</v>
          </cell>
          <cell r="J1719">
            <v>1081.4549999999999</v>
          </cell>
          <cell r="K1719">
            <v>36715.397250000002</v>
          </cell>
        </row>
        <row r="1720">
          <cell r="B1720">
            <v>3273.9169999999999</v>
          </cell>
          <cell r="C1720">
            <v>111149.48215000003</v>
          </cell>
          <cell r="J1720">
            <v>3273.9169999999999</v>
          </cell>
          <cell r="K1720">
            <v>111149.48215000003</v>
          </cell>
        </row>
        <row r="1721">
          <cell r="A1721" t="str">
            <v>BRUNNER ISL BIT</v>
          </cell>
        </row>
        <row r="1722">
          <cell r="B1722">
            <v>313.39</v>
          </cell>
          <cell r="C1722">
            <v>11883.748799999999</v>
          </cell>
          <cell r="D1722">
            <v>296.45</v>
          </cell>
          <cell r="E1722">
            <v>11241.383999999998</v>
          </cell>
          <cell r="F1722">
            <v>323.39999999999998</v>
          </cell>
          <cell r="G1722">
            <v>12263.327999999998</v>
          </cell>
          <cell r="H1722">
            <v>207.9</v>
          </cell>
          <cell r="I1722">
            <v>7883.5680000000002</v>
          </cell>
        </row>
        <row r="1723">
          <cell r="B1723">
            <v>214.44499999999999</v>
          </cell>
          <cell r="C1723">
            <v>8131.7543999999998</v>
          </cell>
          <cell r="D1723">
            <v>294.14</v>
          </cell>
          <cell r="E1723">
            <v>11153.7888</v>
          </cell>
          <cell r="F1723">
            <v>318.01</v>
          </cell>
          <cell r="G1723">
            <v>12058.939199999997</v>
          </cell>
          <cell r="H1723">
            <v>319.55</v>
          </cell>
          <cell r="I1723">
            <v>12117.336000000001</v>
          </cell>
        </row>
        <row r="1724">
          <cell r="B1724">
            <v>151.69</v>
          </cell>
          <cell r="C1724">
            <v>5752.0848000000015</v>
          </cell>
          <cell r="D1724">
            <v>144.85599999999999</v>
          </cell>
          <cell r="E1724">
            <v>5492.9395200000008</v>
          </cell>
          <cell r="F1724">
            <v>191.422</v>
          </cell>
          <cell r="G1724">
            <v>7258.7222400000001</v>
          </cell>
          <cell r="H1724">
            <v>287.86500000000001</v>
          </cell>
          <cell r="I1724">
            <v>10915.840800000004</v>
          </cell>
        </row>
        <row r="1725">
          <cell r="B1725">
            <v>3063.1180000000004</v>
          </cell>
          <cell r="C1725">
            <v>116153.43455999999</v>
          </cell>
        </row>
        <row r="1726">
          <cell r="A1726" t="str">
            <v>TOTAL COAL</v>
          </cell>
          <cell r="B1726" t="str">
            <v>TOTAL C</v>
          </cell>
          <cell r="C1726" t="str">
            <v>OAL</v>
          </cell>
        </row>
        <row r="1727">
          <cell r="B1727">
            <v>792.58709999999996</v>
          </cell>
          <cell r="C1727">
            <v>26946.844375598816</v>
          </cell>
          <cell r="D1727">
            <v>752.41159999999991</v>
          </cell>
          <cell r="E1727">
            <v>25527.27618928584</v>
          </cell>
          <cell r="F1727">
            <v>741.33789999999999</v>
          </cell>
          <cell r="G1727">
            <v>25236.588546234845</v>
          </cell>
          <cell r="H1727">
            <v>507.13030000000003</v>
          </cell>
          <cell r="I1727">
            <v>17023.519883252313</v>
          </cell>
          <cell r="J1727">
            <v>2793.4668999999994</v>
          </cell>
          <cell r="K1727">
            <v>94734.228994371821</v>
          </cell>
        </row>
        <row r="1728">
          <cell r="B1728">
            <v>541.23479999999995</v>
          </cell>
          <cell r="C1728">
            <v>18119.127323415385</v>
          </cell>
          <cell r="D1728">
            <v>764.57709999999997</v>
          </cell>
          <cell r="E1728">
            <v>25973.954254456221</v>
          </cell>
          <cell r="F1728">
            <v>819.7998</v>
          </cell>
          <cell r="G1728">
            <v>27910.833754346422</v>
          </cell>
          <cell r="H1728">
            <v>825.76</v>
          </cell>
          <cell r="I1728">
            <v>28062.540264299128</v>
          </cell>
          <cell r="J1728">
            <v>2951.3716999999997</v>
          </cell>
          <cell r="K1728">
            <v>100066.45559651715</v>
          </cell>
        </row>
        <row r="1729">
          <cell r="B1729">
            <v>622.46569999999997</v>
          </cell>
          <cell r="C1729">
            <v>20759.946141026565</v>
          </cell>
          <cell r="D1729">
            <v>621.51099999999997</v>
          </cell>
          <cell r="E1729">
            <v>20881.353703151115</v>
          </cell>
          <cell r="F1729">
            <v>569.3605</v>
          </cell>
          <cell r="G1729">
            <v>19114.240537338104</v>
          </cell>
          <cell r="H1729">
            <v>723.34770000000003</v>
          </cell>
          <cell r="I1729">
            <v>24619.982491987299</v>
          </cell>
          <cell r="J1729">
            <v>2536.6849000000002</v>
          </cell>
          <cell r="K1729">
            <v>85375.522873503083</v>
          </cell>
        </row>
        <row r="1730">
          <cell r="B1730">
            <v>8281.5234999999993</v>
          </cell>
          <cell r="C1730">
            <v>280176.20746439206</v>
          </cell>
          <cell r="J1730">
            <v>8281.5234999999993</v>
          </cell>
          <cell r="K1730">
            <v>280176.20746439206</v>
          </cell>
        </row>
        <row r="1731">
          <cell r="A1731" t="str">
            <v>SUNBURY LIGHT OIL</v>
          </cell>
          <cell r="B1731" t="str">
            <v>SUNBURY</v>
          </cell>
          <cell r="C1731" t="str">
            <v>SES</v>
          </cell>
        </row>
        <row r="1732">
          <cell r="B1732">
            <v>0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</row>
        <row r="1733">
          <cell r="B1733">
            <v>0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</row>
        <row r="1734">
          <cell r="B1734">
            <v>0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</row>
        <row r="1735">
          <cell r="B1735">
            <v>0</v>
          </cell>
          <cell r="C1735">
            <v>0</v>
          </cell>
          <cell r="J1735">
            <v>0</v>
          </cell>
          <cell r="K1735">
            <v>0</v>
          </cell>
        </row>
        <row r="1736">
          <cell r="A1736" t="str">
            <v>MARTINS CREEK LIGHT OIL</v>
          </cell>
          <cell r="B1736" t="str">
            <v>MARTINS</v>
          </cell>
          <cell r="C1736" t="str">
            <v>CREEK SES</v>
          </cell>
        </row>
        <row r="1737">
          <cell r="B1737">
            <v>158</v>
          </cell>
          <cell r="C1737">
            <v>124.495942</v>
          </cell>
          <cell r="D1737">
            <v>142</v>
          </cell>
          <cell r="E1737">
            <v>112.93018599999999</v>
          </cell>
          <cell r="F1737">
            <v>162</v>
          </cell>
          <cell r="G1737">
            <v>124.07693399999999</v>
          </cell>
          <cell r="H1737">
            <v>164</v>
          </cell>
          <cell r="I1737">
            <v>118.67302400000001</v>
          </cell>
          <cell r="J1737">
            <v>626</v>
          </cell>
          <cell r="K1737">
            <v>480.176086</v>
          </cell>
        </row>
        <row r="1738">
          <cell r="B1738">
            <v>124</v>
          </cell>
          <cell r="C1738">
            <v>87.034732000000005</v>
          </cell>
          <cell r="D1738">
            <v>148</v>
          </cell>
          <cell r="E1738">
            <v>98.58516800000001</v>
          </cell>
          <cell r="F1738">
            <v>169</v>
          </cell>
          <cell r="G1738">
            <v>115.69520299999999</v>
          </cell>
          <cell r="H1738">
            <v>152</v>
          </cell>
          <cell r="I1738">
            <v>104.817528</v>
          </cell>
          <cell r="J1738">
            <v>593</v>
          </cell>
          <cell r="K1738">
            <v>406.132631</v>
          </cell>
        </row>
        <row r="1739">
          <cell r="B1739">
            <v>94</v>
          </cell>
          <cell r="C1739">
            <v>65.755914000000004</v>
          </cell>
          <cell r="D1739">
            <v>137</v>
          </cell>
          <cell r="E1739">
            <v>99.402816000000001</v>
          </cell>
          <cell r="F1739">
            <v>160</v>
          </cell>
          <cell r="G1739">
            <v>118.89856</v>
          </cell>
          <cell r="H1739">
            <v>168</v>
          </cell>
          <cell r="I1739">
            <v>128.74848</v>
          </cell>
          <cell r="J1739">
            <v>559</v>
          </cell>
          <cell r="K1739">
            <v>412.80576999999994</v>
          </cell>
        </row>
        <row r="1740">
          <cell r="B1740">
            <v>1778</v>
          </cell>
          <cell r="C1740">
            <v>1376.29646</v>
          </cell>
          <cell r="J1740">
            <v>1778</v>
          </cell>
          <cell r="K1740">
            <v>1299.1144869999998</v>
          </cell>
        </row>
        <row r="1741">
          <cell r="A1741" t="str">
            <v>KEYSTONE LIGHT OIL</v>
          </cell>
          <cell r="B1741" t="str">
            <v>KEYSTON</v>
          </cell>
          <cell r="C1741" t="str">
            <v>E SES</v>
          </cell>
        </row>
        <row r="1742">
          <cell r="B1742">
            <v>25</v>
          </cell>
          <cell r="C1742">
            <v>19.94885</v>
          </cell>
          <cell r="D1742">
            <v>25</v>
          </cell>
          <cell r="E1742">
            <v>19.882075</v>
          </cell>
          <cell r="F1742">
            <v>13</v>
          </cell>
          <cell r="G1742">
            <v>9.9567910000000008</v>
          </cell>
          <cell r="H1742">
            <v>37</v>
          </cell>
          <cell r="I1742">
            <v>26.773792</v>
          </cell>
          <cell r="J1742">
            <v>100</v>
          </cell>
          <cell r="K1742">
            <v>76.561508000000003</v>
          </cell>
        </row>
        <row r="1743">
          <cell r="B1743">
            <v>25</v>
          </cell>
          <cell r="C1743">
            <v>17.547325000000001</v>
          </cell>
          <cell r="D1743">
            <v>25</v>
          </cell>
          <cell r="E1743">
            <v>16.652900000000002</v>
          </cell>
          <cell r="F1743">
            <v>25</v>
          </cell>
          <cell r="G1743">
            <v>17.114674999999998</v>
          </cell>
          <cell r="H1743">
            <v>25</v>
          </cell>
          <cell r="I1743">
            <v>17.239725</v>
          </cell>
          <cell r="J1743">
            <v>100</v>
          </cell>
          <cell r="K1743">
            <v>68.554625000000001</v>
          </cell>
        </row>
        <row r="1744">
          <cell r="B1744">
            <v>25</v>
          </cell>
          <cell r="C1744">
            <v>17.488275000000002</v>
          </cell>
          <cell r="D1744">
            <v>25</v>
          </cell>
          <cell r="E1744">
            <v>18.139199999999999</v>
          </cell>
          <cell r="F1744">
            <v>25</v>
          </cell>
          <cell r="G1744">
            <v>18.5779</v>
          </cell>
          <cell r="H1744">
            <v>25</v>
          </cell>
          <cell r="I1744">
            <v>19.159000000000002</v>
          </cell>
          <cell r="J1744">
            <v>100</v>
          </cell>
          <cell r="K1744">
            <v>73.36437500000001</v>
          </cell>
        </row>
        <row r="1745">
          <cell r="B1745">
            <v>300</v>
          </cell>
          <cell r="C1745">
            <v>232.221</v>
          </cell>
          <cell r="J1745">
            <v>300</v>
          </cell>
          <cell r="K1745">
            <v>218.48050799999999</v>
          </cell>
        </row>
        <row r="1746">
          <cell r="A1746" t="str">
            <v>CONEMAUGH LIGHT OIL</v>
          </cell>
          <cell r="B1746" t="str">
            <v>CONEMAU</v>
          </cell>
          <cell r="C1746" t="str">
            <v>GH SES</v>
          </cell>
        </row>
        <row r="1747">
          <cell r="A1747" t="str">
            <v>(includes incr.generation)</v>
          </cell>
          <cell r="B1747">
            <v>28.6</v>
          </cell>
          <cell r="C1747">
            <v>22.821484400000003</v>
          </cell>
          <cell r="D1747">
            <v>28.6</v>
          </cell>
          <cell r="E1747">
            <v>22.745093799999999</v>
          </cell>
          <cell r="F1747">
            <v>28.6</v>
          </cell>
          <cell r="G1747">
            <v>21.904940200000002</v>
          </cell>
          <cell r="H1747">
            <v>28.6</v>
          </cell>
          <cell r="I1747">
            <v>20.695417600000003</v>
          </cell>
          <cell r="J1747">
            <v>114.4</v>
          </cell>
          <cell r="K1747">
            <v>88.166936000000007</v>
          </cell>
        </row>
        <row r="1748">
          <cell r="B1748">
            <v>28.6</v>
          </cell>
          <cell r="C1748">
            <v>20.074139800000001</v>
          </cell>
          <cell r="D1748">
            <v>28.6</v>
          </cell>
          <cell r="E1748">
            <v>19.050917600000002</v>
          </cell>
          <cell r="F1748">
            <v>28.6</v>
          </cell>
          <cell r="G1748">
            <v>19.579188200000001</v>
          </cell>
          <cell r="H1748">
            <v>28.6</v>
          </cell>
          <cell r="I1748">
            <v>19.722245400000002</v>
          </cell>
          <cell r="J1748">
            <v>114.4</v>
          </cell>
          <cell r="K1748">
            <v>78.426491000000013</v>
          </cell>
        </row>
        <row r="1749">
          <cell r="B1749">
            <v>28.6</v>
          </cell>
          <cell r="C1749">
            <v>20.006586600000002</v>
          </cell>
          <cell r="D1749">
            <v>28.6</v>
          </cell>
          <cell r="E1749">
            <v>20.751244800000002</v>
          </cell>
          <cell r="F1749">
            <v>28.6</v>
          </cell>
          <cell r="G1749">
            <v>21.253117599999999</v>
          </cell>
          <cell r="H1749">
            <v>28.6</v>
          </cell>
          <cell r="I1749">
            <v>21.917896000000002</v>
          </cell>
          <cell r="J1749">
            <v>114.4</v>
          </cell>
          <cell r="K1749">
            <v>83.928844999999995</v>
          </cell>
        </row>
        <row r="1750">
          <cell r="A1750">
            <v>0.77407000000000004</v>
          </cell>
          <cell r="B1750">
            <v>343.20000000000005</v>
          </cell>
          <cell r="C1750">
            <v>265.66082400000005</v>
          </cell>
          <cell r="J1750">
            <v>343.20000000000005</v>
          </cell>
          <cell r="K1750">
            <v>250.52227200000002</v>
          </cell>
        </row>
        <row r="1751">
          <cell r="A1751" t="str">
            <v>HOLTWOOD LIGHT OIL</v>
          </cell>
          <cell r="B1751" t="str">
            <v>HOLTWOO</v>
          </cell>
          <cell r="C1751" t="str">
            <v>D SES</v>
          </cell>
        </row>
        <row r="1752">
          <cell r="B1752">
            <v>0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</row>
        <row r="1753">
          <cell r="B1753">
            <v>0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</row>
        <row r="1754">
          <cell r="B1754">
            <v>0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</row>
        <row r="1755">
          <cell r="B1755">
            <v>0</v>
          </cell>
          <cell r="C1755">
            <v>0</v>
          </cell>
          <cell r="J1755">
            <v>0</v>
          </cell>
          <cell r="K1755">
            <v>0</v>
          </cell>
        </row>
        <row r="1756">
          <cell r="A1756" t="str">
            <v>MONTOUR LIGHT OIL-Gallons</v>
          </cell>
          <cell r="B1756" t="str">
            <v>MONTOUR</v>
          </cell>
          <cell r="C1756" t="str">
            <v>SES</v>
          </cell>
        </row>
        <row r="1757">
          <cell r="B1757">
            <v>591.6</v>
          </cell>
          <cell r="C1757">
            <v>472.06958640000005</v>
          </cell>
          <cell r="D1757">
            <v>391.2</v>
          </cell>
          <cell r="E1757">
            <v>311.11470959999997</v>
          </cell>
          <cell r="F1757">
            <v>274.8</v>
          </cell>
          <cell r="G1757">
            <v>210.47124360000001</v>
          </cell>
          <cell r="H1757">
            <v>148.79999999999998</v>
          </cell>
          <cell r="I1757">
            <v>107.67406079999999</v>
          </cell>
          <cell r="J1757">
            <v>1406.3999999999999</v>
          </cell>
          <cell r="K1757">
            <v>1101.3296003999999</v>
          </cell>
        </row>
        <row r="1758">
          <cell r="B1758">
            <v>92.399999999999991</v>
          </cell>
          <cell r="C1758">
            <v>64.854913199999999</v>
          </cell>
          <cell r="D1758">
            <v>571.19999999999993</v>
          </cell>
          <cell r="E1758">
            <v>380.48545919999998</v>
          </cell>
          <cell r="F1758">
            <v>260.39999999999998</v>
          </cell>
          <cell r="G1758">
            <v>178.26645479999996</v>
          </cell>
          <cell r="H1758">
            <v>134.4</v>
          </cell>
          <cell r="I1758">
            <v>92.680761600000011</v>
          </cell>
          <cell r="J1758">
            <v>1058.3999999999999</v>
          </cell>
          <cell r="K1758">
            <v>716.28758879999998</v>
          </cell>
        </row>
        <row r="1759">
          <cell r="B1759">
            <v>178.79999999999998</v>
          </cell>
          <cell r="C1759">
            <v>125.07614279999999</v>
          </cell>
          <cell r="D1759">
            <v>337.2</v>
          </cell>
          <cell r="E1759">
            <v>244.66152959999999</v>
          </cell>
          <cell r="F1759">
            <v>264</v>
          </cell>
          <cell r="G1759">
            <v>196.182624</v>
          </cell>
          <cell r="H1759">
            <v>421.2</v>
          </cell>
          <cell r="I1759">
            <v>322.79462279999996</v>
          </cell>
          <cell r="J1759">
            <v>1201.2</v>
          </cell>
          <cell r="K1759">
            <v>888.71491919999994</v>
          </cell>
        </row>
        <row r="1760">
          <cell r="B1760">
            <v>3666</v>
          </cell>
          <cell r="C1760">
            <v>2837.74062</v>
          </cell>
          <cell r="J1760">
            <v>3666</v>
          </cell>
          <cell r="K1760">
            <v>2706.3321083999999</v>
          </cell>
        </row>
        <row r="1761">
          <cell r="A1761" t="str">
            <v>BRUNNER IS LIGHT OIL</v>
          </cell>
          <cell r="B1761" t="str">
            <v>BRUNNER</v>
          </cell>
          <cell r="C1761" t="str">
            <v>ISL SES</v>
          </cell>
        </row>
        <row r="1762">
          <cell r="B1762">
            <v>245.20999999999998</v>
          </cell>
          <cell r="C1762">
            <v>195.66630033999999</v>
          </cell>
          <cell r="D1762">
            <v>246.33999999999997</v>
          </cell>
          <cell r="E1762">
            <v>195.91001421999997</v>
          </cell>
          <cell r="F1762">
            <v>302.83999999999997</v>
          </cell>
          <cell r="G1762">
            <v>231.94727587999998</v>
          </cell>
          <cell r="H1762">
            <v>196.61999999999998</v>
          </cell>
          <cell r="I1762">
            <v>142.27737791999999</v>
          </cell>
          <cell r="J1762">
            <v>991.00999999999988</v>
          </cell>
          <cell r="K1762">
            <v>765.80096835999984</v>
          </cell>
        </row>
        <row r="1763">
          <cell r="B1763">
            <v>256.51</v>
          </cell>
          <cell r="C1763">
            <v>180.04257343</v>
          </cell>
          <cell r="D1763">
            <v>176.27999999999997</v>
          </cell>
          <cell r="E1763">
            <v>117.42292848</v>
          </cell>
          <cell r="F1763">
            <v>251.98999999999998</v>
          </cell>
          <cell r="G1763">
            <v>172.50907812999998</v>
          </cell>
          <cell r="H1763">
            <v>219.21999999999997</v>
          </cell>
          <cell r="I1763">
            <v>151.17170057999999</v>
          </cell>
          <cell r="J1763">
            <v>904</v>
          </cell>
          <cell r="K1763">
            <v>621.14628061999997</v>
          </cell>
        </row>
        <row r="1764">
          <cell r="B1764">
            <v>232.77999999999997</v>
          </cell>
          <cell r="C1764">
            <v>162.83682617999997</v>
          </cell>
          <cell r="D1764">
            <v>115.25999999999999</v>
          </cell>
          <cell r="E1764">
            <v>83.628967679999988</v>
          </cell>
          <cell r="F1764">
            <v>210.17999999999998</v>
          </cell>
          <cell r="G1764">
            <v>166.35410711999998</v>
          </cell>
          <cell r="H1764">
            <v>532.2299999999999</v>
          </cell>
          <cell r="I1764">
            <v>407.87978279999993</v>
          </cell>
          <cell r="J1764">
            <v>1090.4499999999998</v>
          </cell>
          <cell r="K1764">
            <v>820.69968377999987</v>
          </cell>
        </row>
        <row r="1765">
          <cell r="B1765">
            <v>2985.4599999999996</v>
          </cell>
          <cell r="C1765">
            <v>2310.9550221999998</v>
          </cell>
          <cell r="J1765">
            <v>2985.4599999999996</v>
          </cell>
          <cell r="K1765">
            <v>2207.6469327599998</v>
          </cell>
        </row>
        <row r="1766">
          <cell r="A1766" t="str">
            <v>TOTAL STATION LIGHT OIL</v>
          </cell>
          <cell r="B1766" t="str">
            <v>TOTAL S</v>
          </cell>
          <cell r="C1766" t="str">
            <v>TATION OIL</v>
          </cell>
        </row>
        <row r="1767">
          <cell r="B1767">
            <v>1048.4099999999999</v>
          </cell>
          <cell r="C1767">
            <v>835.00216314000011</v>
          </cell>
          <cell r="D1767">
            <v>833.14</v>
          </cell>
          <cell r="E1767">
            <v>662.58207861999995</v>
          </cell>
          <cell r="F1767">
            <v>781.24</v>
          </cell>
          <cell r="G1767">
            <v>598.35718468000005</v>
          </cell>
          <cell r="H1767">
            <v>575.02</v>
          </cell>
          <cell r="I1767">
            <v>416.09367232</v>
          </cell>
          <cell r="J1767">
            <v>3237.81</v>
          </cell>
          <cell r="K1767">
            <v>2512.0350987600004</v>
          </cell>
        </row>
        <row r="1768">
          <cell r="B1768">
            <v>526.51</v>
          </cell>
          <cell r="C1768">
            <v>369.55368343000004</v>
          </cell>
          <cell r="D1768">
            <v>949.07999999999993</v>
          </cell>
          <cell r="E1768">
            <v>632.19737327999997</v>
          </cell>
          <cell r="F1768">
            <v>734.99</v>
          </cell>
          <cell r="G1768">
            <v>503.16459912999989</v>
          </cell>
          <cell r="H1768">
            <v>559.22</v>
          </cell>
          <cell r="I1768">
            <v>385.63196058</v>
          </cell>
          <cell r="J1768">
            <v>2769.8</v>
          </cell>
          <cell r="K1768">
            <v>1890.5476164199999</v>
          </cell>
        </row>
        <row r="1769">
          <cell r="B1769">
            <v>559.17999999999995</v>
          </cell>
          <cell r="C1769">
            <v>391.16374457999996</v>
          </cell>
          <cell r="D1769">
            <v>643.05999999999995</v>
          </cell>
          <cell r="E1769">
            <v>466.58375807999994</v>
          </cell>
          <cell r="F1769">
            <v>687.78</v>
          </cell>
          <cell r="G1769">
            <v>521.26630871999998</v>
          </cell>
          <cell r="H1769">
            <v>1175.0299999999997</v>
          </cell>
          <cell r="I1769">
            <v>900.49978159999989</v>
          </cell>
          <cell r="J1769">
            <v>3065.0499999999993</v>
          </cell>
          <cell r="K1769">
            <v>2279.5135929799999</v>
          </cell>
        </row>
        <row r="1770">
          <cell r="B1770">
            <v>9072.66</v>
          </cell>
          <cell r="C1770">
            <v>7022.8739261999999</v>
          </cell>
          <cell r="J1770">
            <v>9072.66</v>
          </cell>
          <cell r="K1770">
            <v>6682.0963081600003</v>
          </cell>
        </row>
        <row r="1771">
          <cell r="A1771" t="str">
            <v>CT AND DIESEL LIGHT OIL</v>
          </cell>
          <cell r="B1771" t="str">
            <v>COMBUST</v>
          </cell>
          <cell r="C1771" t="str">
            <v>ION DIESEL</v>
          </cell>
          <cell r="D1771" t="str">
            <v>#2 OIL G</v>
          </cell>
          <cell r="E1771" t="str">
            <v>AL</v>
          </cell>
        </row>
        <row r="1772">
          <cell r="B1772">
            <v>48</v>
          </cell>
          <cell r="C1772">
            <v>38.301792000000006</v>
          </cell>
          <cell r="D1772">
            <v>109</v>
          </cell>
          <cell r="E1772">
            <v>86.685846999999995</v>
          </cell>
          <cell r="F1772">
            <v>19</v>
          </cell>
          <cell r="G1772">
            <v>14.552232999999999</v>
          </cell>
          <cell r="H1772">
            <v>33</v>
          </cell>
          <cell r="I1772">
            <v>23.879328000000001</v>
          </cell>
        </row>
        <row r="1773">
          <cell r="B1773">
            <v>36</v>
          </cell>
          <cell r="C1773">
            <v>25.268148</v>
          </cell>
          <cell r="D1773">
            <v>33</v>
          </cell>
          <cell r="E1773">
            <v>21.981828</v>
          </cell>
          <cell r="F1773">
            <v>311</v>
          </cell>
          <cell r="G1773">
            <v>212.90655699999999</v>
          </cell>
          <cell r="H1773">
            <v>189</v>
          </cell>
          <cell r="I1773">
            <v>130.33232100000001</v>
          </cell>
        </row>
        <row r="1774">
          <cell r="B1774">
            <v>156</v>
          </cell>
          <cell r="C1774">
            <v>109.126836</v>
          </cell>
          <cell r="D1774">
            <v>21</v>
          </cell>
          <cell r="E1774">
            <v>15.236927999999999</v>
          </cell>
          <cell r="F1774">
            <v>21</v>
          </cell>
          <cell r="G1774">
            <v>15.605435999999999</v>
          </cell>
          <cell r="H1774">
            <v>28</v>
          </cell>
          <cell r="I1774">
            <v>21.458080000000002</v>
          </cell>
        </row>
        <row r="1775">
          <cell r="B1775">
            <v>1004</v>
          </cell>
          <cell r="C1775">
            <v>777.16628000000003</v>
          </cell>
        </row>
        <row r="1776">
          <cell r="A1776" t="str">
            <v>MARTINS CREEK #3,4 LIGHT OIL BBL</v>
          </cell>
          <cell r="B1776" t="str">
            <v>MARTINS</v>
          </cell>
          <cell r="C1776" t="str">
            <v>CREEK 3&amp;4</v>
          </cell>
          <cell r="D1776" t="str">
            <v>#2 OIL G</v>
          </cell>
          <cell r="E1776" t="str">
            <v>AL</v>
          </cell>
        </row>
        <row r="1777">
          <cell r="B1777">
            <v>294</v>
          </cell>
          <cell r="C1777">
            <v>234.59847600000001</v>
          </cell>
          <cell r="D1777">
            <v>252</v>
          </cell>
          <cell r="E1777">
            <v>200.411316</v>
          </cell>
          <cell r="F1777">
            <v>210</v>
          </cell>
          <cell r="G1777">
            <v>160.84047000000001</v>
          </cell>
          <cell r="H1777">
            <v>168</v>
          </cell>
          <cell r="I1777">
            <v>121.56748800000001</v>
          </cell>
          <cell r="J1777">
            <v>924</v>
          </cell>
          <cell r="K1777">
            <v>717.41775000000007</v>
          </cell>
        </row>
        <row r="1778">
          <cell r="B1778">
            <v>168</v>
          </cell>
          <cell r="C1778">
            <v>117.918024</v>
          </cell>
          <cell r="D1778">
            <v>168</v>
          </cell>
          <cell r="E1778">
            <v>111.907488</v>
          </cell>
          <cell r="F1778">
            <v>252</v>
          </cell>
          <cell r="G1778">
            <v>172.51592399999998</v>
          </cell>
          <cell r="H1778">
            <v>252</v>
          </cell>
          <cell r="I1778">
            <v>173.77642800000001</v>
          </cell>
          <cell r="J1778">
            <v>840</v>
          </cell>
          <cell r="K1778">
            <v>576.11786400000005</v>
          </cell>
        </row>
        <row r="1779">
          <cell r="B1779">
            <v>168</v>
          </cell>
          <cell r="C1779">
            <v>117.521208</v>
          </cell>
          <cell r="D1779">
            <v>168</v>
          </cell>
          <cell r="E1779">
            <v>121.89542399999999</v>
          </cell>
          <cell r="F1779">
            <v>168</v>
          </cell>
          <cell r="G1779">
            <v>124.84348799999999</v>
          </cell>
          <cell r="H1779">
            <v>252</v>
          </cell>
          <cell r="I1779">
            <v>193.12272000000002</v>
          </cell>
          <cell r="J1779">
            <v>756</v>
          </cell>
          <cell r="K1779">
            <v>557.38283999999999</v>
          </cell>
        </row>
        <row r="1780">
          <cell r="B1780">
            <v>2520</v>
          </cell>
          <cell r="C1780">
            <v>1950.6564000000001</v>
          </cell>
          <cell r="J1780">
            <v>2520</v>
          </cell>
          <cell r="K1780">
            <v>1850.9184540000001</v>
          </cell>
        </row>
        <row r="1781">
          <cell r="A1781" t="str">
            <v>MARTINS CREEK #3,4 HEAVY OIL BBL</v>
          </cell>
          <cell r="B1781" t="str">
            <v>MARTINS</v>
          </cell>
          <cell r="C1781" t="str">
            <v>CREEK 3&amp;4</v>
          </cell>
          <cell r="D1781" t="str">
            <v>HVY OIL</v>
          </cell>
          <cell r="E1781" t="str">
            <v>BBL</v>
          </cell>
        </row>
        <row r="1782">
          <cell r="B1782">
            <v>175</v>
          </cell>
          <cell r="C1782">
            <v>4531.2750000000005</v>
          </cell>
          <cell r="D1782">
            <v>175</v>
          </cell>
          <cell r="E1782">
            <v>4461.2749999999996</v>
          </cell>
          <cell r="F1782">
            <v>60</v>
          </cell>
          <cell r="G1782">
            <v>1505.58</v>
          </cell>
          <cell r="H1782">
            <v>40</v>
          </cell>
          <cell r="I1782">
            <v>953.72</v>
          </cell>
          <cell r="J1782">
            <v>450</v>
          </cell>
          <cell r="K1782">
            <v>11451.849999999999</v>
          </cell>
        </row>
        <row r="1783">
          <cell r="B1783">
            <v>125</v>
          </cell>
          <cell r="C1783">
            <v>2949.125</v>
          </cell>
          <cell r="D1783">
            <v>400</v>
          </cell>
          <cell r="E1783">
            <v>9337.2000000000007</v>
          </cell>
          <cell r="F1783">
            <v>600</v>
          </cell>
          <cell r="G1783">
            <v>13855.8</v>
          </cell>
          <cell r="H1783">
            <v>600</v>
          </cell>
          <cell r="I1783">
            <v>13705.8</v>
          </cell>
          <cell r="J1783">
            <v>1725</v>
          </cell>
          <cell r="K1783">
            <v>39847.925000000003</v>
          </cell>
        </row>
        <row r="1784">
          <cell r="B1784">
            <v>250</v>
          </cell>
          <cell r="C1784">
            <v>5648.25</v>
          </cell>
          <cell r="D1784">
            <v>50</v>
          </cell>
          <cell r="E1784">
            <v>1129.6500000000001</v>
          </cell>
          <cell r="F1784">
            <v>60</v>
          </cell>
          <cell r="G1784">
            <v>1355.58</v>
          </cell>
          <cell r="H1784">
            <v>140</v>
          </cell>
          <cell r="I1784">
            <v>3163.02</v>
          </cell>
          <cell r="J1784">
            <v>500</v>
          </cell>
          <cell r="K1784">
            <v>11296.5</v>
          </cell>
        </row>
        <row r="1785">
          <cell r="B1785">
            <v>2675</v>
          </cell>
          <cell r="C1785">
            <v>57533.899999999994</v>
          </cell>
          <cell r="J1785">
            <v>2675</v>
          </cell>
          <cell r="K1785">
            <v>62596.275000000001</v>
          </cell>
        </row>
        <row r="1786">
          <cell r="A1786" t="str">
            <v>MARTINS CREEK #3,4 HEAVY OIL BBL</v>
          </cell>
          <cell r="B1786" t="str">
            <v>MARTINS</v>
          </cell>
          <cell r="C1786" t="str">
            <v>CREEK 3&amp;4</v>
          </cell>
          <cell r="D1786" t="str">
            <v>NATURAL</v>
          </cell>
          <cell r="E1786" t="str">
            <v>GAS</v>
          </cell>
        </row>
        <row r="1787">
          <cell r="B1787">
            <v>100</v>
          </cell>
          <cell r="C1787">
            <v>524.30000000000007</v>
          </cell>
          <cell r="D1787">
            <v>50</v>
          </cell>
          <cell r="E1787">
            <v>217.25000000000003</v>
          </cell>
          <cell r="F1787">
            <v>20</v>
          </cell>
          <cell r="G1787">
            <v>84.9</v>
          </cell>
          <cell r="H1787">
            <v>20</v>
          </cell>
          <cell r="I1787">
            <v>73.58</v>
          </cell>
        </row>
        <row r="1788">
          <cell r="B1788">
            <v>50</v>
          </cell>
          <cell r="C1788">
            <v>180.6</v>
          </cell>
          <cell r="D1788">
            <v>400</v>
          </cell>
          <cell r="E1788">
            <v>1412.3999999999999</v>
          </cell>
          <cell r="F1788">
            <v>560</v>
          </cell>
          <cell r="G1788">
            <v>2016.56</v>
          </cell>
          <cell r="H1788">
            <v>560</v>
          </cell>
          <cell r="I1788">
            <v>1983.52</v>
          </cell>
        </row>
        <row r="1789">
          <cell r="B1789">
            <v>50</v>
          </cell>
          <cell r="C1789">
            <v>176.25</v>
          </cell>
          <cell r="D1789">
            <v>20</v>
          </cell>
          <cell r="E1789">
            <v>72.86</v>
          </cell>
          <cell r="F1789">
            <v>20</v>
          </cell>
          <cell r="G1789">
            <v>82.160000000000011</v>
          </cell>
          <cell r="H1789">
            <v>50</v>
          </cell>
          <cell r="I1789">
            <v>220.6</v>
          </cell>
        </row>
        <row r="1790">
          <cell r="B1790">
            <v>1900</v>
          </cell>
          <cell r="C1790">
            <v>7392.9</v>
          </cell>
        </row>
        <row r="1792">
          <cell r="A1792" t="str">
            <v>MARTINS CREEK #3,4 HEAVY OIL BBL  VARIABLE PORTION OF PCR CAME FROM KEN QUINTY.  TOTAL $ FOR MARTINS CREEK #3 AND #4 WERE RECALCUALTED HERE.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strip Inputs"/>
      <sheetName val="Revenue Requirement"/>
      <sheetName val="Colstrip Costs"/>
      <sheetName val="Instructions"/>
      <sheetName val="Details"/>
      <sheetName val="Cash Flow"/>
      <sheetName val="Input Summary"/>
      <sheetName val="Description"/>
      <sheetName val="Assumptions (Input)"/>
      <sheetName val="Operations(Input)"/>
      <sheetName val="Capital Projects(Input)"/>
      <sheetName val="Plant(Input)"/>
      <sheetName val="Plant 2035 Shutdown 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  <sheetName val="Decomissioning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">
          <cell r="B2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a_Kulshan"/>
      <sheetName val="March Point1"/>
      <sheetName val="March Point2"/>
      <sheetName val="GDP Forecast"/>
    </sheetNames>
    <sheetDataSet>
      <sheetData sheetId="0" refreshError="1"/>
      <sheetData sheetId="1" refreshError="1"/>
      <sheetData sheetId="2" refreshError="1">
        <row r="4">
          <cell r="E4">
            <v>8</v>
          </cell>
        </row>
        <row r="9">
          <cell r="M9">
            <v>86.7</v>
          </cell>
        </row>
        <row r="10">
          <cell r="M10">
            <v>80.959999999999994</v>
          </cell>
        </row>
        <row r="11">
          <cell r="M11">
            <v>80.709999999999994</v>
          </cell>
        </row>
      </sheetData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nd5"/>
      <sheetName val="Sheet2"/>
      <sheetName val="Sheet3"/>
      <sheetName val="CBCWPI7A"/>
      <sheetName val="fuelbudg"/>
    </sheetNames>
    <definedNames>
      <definedName name="Round5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Offer_Value"/>
      <sheetName val="_cashflow"/>
    </sheetNames>
    <sheetDataSet>
      <sheetData sheetId="0" refreshError="1"/>
      <sheetData sheetId="1" refreshError="1"/>
      <sheetData sheetId="2" refreshError="1">
        <row r="14">
          <cell r="B14">
            <v>37257</v>
          </cell>
          <cell r="C14">
            <v>37288</v>
          </cell>
          <cell r="D14">
            <v>37316</v>
          </cell>
          <cell r="E14">
            <v>37347</v>
          </cell>
          <cell r="F14">
            <v>37377</v>
          </cell>
          <cell r="G14">
            <v>37408</v>
          </cell>
          <cell r="H14">
            <v>37438</v>
          </cell>
          <cell r="I14">
            <v>37469</v>
          </cell>
          <cell r="J14">
            <v>37500</v>
          </cell>
          <cell r="K14">
            <v>37530</v>
          </cell>
          <cell r="L14">
            <v>37561</v>
          </cell>
          <cell r="M14">
            <v>37591</v>
          </cell>
          <cell r="N14">
            <v>37622</v>
          </cell>
          <cell r="O14">
            <v>37653</v>
          </cell>
          <cell r="P14">
            <v>37681</v>
          </cell>
          <cell r="Q14">
            <v>37712</v>
          </cell>
          <cell r="R14">
            <v>37742</v>
          </cell>
          <cell r="S14">
            <v>37773</v>
          </cell>
          <cell r="T14">
            <v>37803</v>
          </cell>
          <cell r="U14">
            <v>37834</v>
          </cell>
          <cell r="V14">
            <v>37865</v>
          </cell>
          <cell r="W14">
            <v>37895</v>
          </cell>
          <cell r="X14">
            <v>37926</v>
          </cell>
          <cell r="Y14">
            <v>37956</v>
          </cell>
          <cell r="Z14">
            <v>37987</v>
          </cell>
          <cell r="AA14">
            <v>38018</v>
          </cell>
          <cell r="AB14">
            <v>38047</v>
          </cell>
          <cell r="AC14">
            <v>38078</v>
          </cell>
          <cell r="AD14">
            <v>38108</v>
          </cell>
          <cell r="AE14">
            <v>38139</v>
          </cell>
        </row>
        <row r="15">
          <cell r="B15">
            <v>37287</v>
          </cell>
          <cell r="C15">
            <v>37318</v>
          </cell>
          <cell r="D15">
            <v>37346</v>
          </cell>
          <cell r="E15">
            <v>37377</v>
          </cell>
          <cell r="F15">
            <v>37407</v>
          </cell>
          <cell r="G15">
            <v>37438</v>
          </cell>
          <cell r="H15">
            <v>37468</v>
          </cell>
          <cell r="I15">
            <v>37499</v>
          </cell>
          <cell r="J15">
            <v>37530</v>
          </cell>
          <cell r="K15">
            <v>37560</v>
          </cell>
          <cell r="L15">
            <v>37591</v>
          </cell>
          <cell r="M15">
            <v>37621</v>
          </cell>
          <cell r="N15">
            <v>37652</v>
          </cell>
          <cell r="O15">
            <v>37683</v>
          </cell>
          <cell r="P15">
            <v>37711</v>
          </cell>
          <cell r="Q15">
            <v>37742</v>
          </cell>
          <cell r="R15">
            <v>37772</v>
          </cell>
          <cell r="S15">
            <v>37803</v>
          </cell>
          <cell r="T15">
            <v>37833</v>
          </cell>
          <cell r="U15">
            <v>37864</v>
          </cell>
          <cell r="V15">
            <v>37895</v>
          </cell>
          <cell r="W15">
            <v>37925</v>
          </cell>
          <cell r="X15">
            <v>37956</v>
          </cell>
          <cell r="Y15">
            <v>37986</v>
          </cell>
          <cell r="Z15">
            <v>38017</v>
          </cell>
          <cell r="AA15">
            <v>38048</v>
          </cell>
          <cell r="AB15">
            <v>38077</v>
          </cell>
          <cell r="AC15">
            <v>38108</v>
          </cell>
          <cell r="AD15">
            <v>38138</v>
          </cell>
          <cell r="AE15">
            <v>38169</v>
          </cell>
        </row>
        <row r="36">
          <cell r="B36">
            <v>31.835000000000001</v>
          </cell>
          <cell r="C36">
            <v>26.377940000000002</v>
          </cell>
          <cell r="D36">
            <v>27.690020000000001</v>
          </cell>
          <cell r="E36">
            <v>27.180595</v>
          </cell>
          <cell r="F36">
            <v>27.856515000000002</v>
          </cell>
          <cell r="G36">
            <v>28.502615000000002</v>
          </cell>
          <cell r="H36">
            <v>29.099015000000001</v>
          </cell>
          <cell r="I36">
            <v>29.645715000000003</v>
          </cell>
          <cell r="J36">
            <v>29.645715000000003</v>
          </cell>
          <cell r="K36">
            <v>29.884275000000002</v>
          </cell>
          <cell r="L36">
            <v>33.313575</v>
          </cell>
          <cell r="M36">
            <v>35.291635000000007</v>
          </cell>
          <cell r="N36">
            <v>36.156415000000003</v>
          </cell>
          <cell r="O36">
            <v>35.659415000000003</v>
          </cell>
          <cell r="P36">
            <v>34.834395000000001</v>
          </cell>
          <cell r="Q36">
            <v>32.81906</v>
          </cell>
          <cell r="R36">
            <v>32.918459999999996</v>
          </cell>
          <cell r="S36">
            <v>33.435339999999997</v>
          </cell>
          <cell r="T36">
            <v>33.783240000000006</v>
          </cell>
          <cell r="U36">
            <v>34.329939999999993</v>
          </cell>
          <cell r="V36">
            <v>34.419399999999996</v>
          </cell>
          <cell r="W36">
            <v>34.55856</v>
          </cell>
          <cell r="X36">
            <v>37.080835</v>
          </cell>
          <cell r="Y36">
            <v>38.641415000000002</v>
          </cell>
          <cell r="Z36">
            <v>39.648515000000003</v>
          </cell>
          <cell r="AA36">
            <v>38.893074999999996</v>
          </cell>
          <cell r="AB36">
            <v>37.561115000000001</v>
          </cell>
          <cell r="AC36">
            <v>35.00902</v>
          </cell>
          <cell r="AD36">
            <v>35.118360000000003</v>
          </cell>
          <cell r="AE36">
            <v>35.466259999999998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Leadsheet"/>
      <sheetName val="Metrics"/>
      <sheetName val="Evaluation Summary"/>
      <sheetName val="Comments"/>
      <sheetName val="LPProblem"/>
      <sheetName val="Clean Energy Standard"/>
      <sheetName val="Peak Capacity Need"/>
      <sheetName val="Assumptions"/>
      <sheetName val="PPA Rollup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O33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6">
          <cell r="I46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ORA_Input_Databases_Follow"/>
      <sheetName val="Annual_Vectors_11GRC_060111"/>
      <sheetName val="Mo_Vectors_11GRC_060111"/>
      <sheetName val="Weekly_Vectors_11GRC_060111"/>
      <sheetName val="Gas_Price_Data_Follow"/>
      <sheetName val="Gas Price Nominal Input"/>
      <sheetName val="Stanfield_Convert_Real"/>
      <sheetName val="Kingsgate_Convert_Real"/>
      <sheetName val="PGECityG_Convert_Real"/>
      <sheetName val="HH_Convert_Real"/>
      <sheetName val="Rockies_Convert_Real"/>
      <sheetName val="San_Juan_Convert_Real"/>
      <sheetName val="Topock_Convert_Real"/>
      <sheetName val="Klamath_Convert_Real "/>
      <sheetName val="Malin_Convert_Real"/>
      <sheetName val="AECO_Convert_Real"/>
      <sheetName val="Sumas_Convert_Real"/>
      <sheetName val="WNP3_Return_Convert_Real"/>
      <sheetName val="Encogen_Convert_Real"/>
      <sheetName val="Whitehorn_23_Convert_Real"/>
      <sheetName val="Fredonia_34_Convert_Real"/>
      <sheetName val="Fredonia_12_Convert_Real"/>
      <sheetName val="Fred_12_Convert_Real"/>
      <sheetName val="Sumas_Full_NWP_Con_Real"/>
      <sheetName val="Sumas_Cogen_Con_Real"/>
      <sheetName val="Frederickson_CC_Con_Real"/>
      <sheetName val="Mint_Farm_Con_Real "/>
      <sheetName val="Mint_Farm_ DFiring_C_Real"/>
      <sheetName val="Goldendale_Con_Real"/>
      <sheetName val="Goldendale DFiring_C_Real"/>
      <sheetName val="Sumas_Var_NWP_Con_Real"/>
      <sheetName val="Emission_Charges"/>
      <sheetName val="Coal_Price_Data"/>
      <sheetName val="Coal_Price_Data_IRP2009"/>
      <sheetName val="Contract_Data_Follow"/>
      <sheetName val="Baker_Replacement"/>
      <sheetName val="BC_Hydro_Point_Roberts"/>
      <sheetName val="CEAEA"/>
      <sheetName val="Nooksack_Hydro"/>
      <sheetName val="North_Wasco"/>
      <sheetName val="PG_E_Exchange_in"/>
      <sheetName val="PG_E_Exchange_out"/>
      <sheetName val="Qualco"/>
      <sheetName val="QF_Koma_Kulshan"/>
      <sheetName val="QF_Port_Townsend_Hydro"/>
      <sheetName val="QF_Spokane_MSW"/>
      <sheetName val="QF_Sygitowicz"/>
      <sheetName val="QF_Twin_Falls"/>
      <sheetName val="QF_Weeks_Falls"/>
      <sheetName val="Short Term Contracts"/>
      <sheetName val="Klondike III PPA"/>
      <sheetName val="WNP3_BPA_Exchange"/>
      <sheetName val="Priest_Rapids_Displacement_Prod"/>
      <sheetName val="Sch91"/>
      <sheetName val="Resource_Data_Follow"/>
      <sheetName val="Resource_Data"/>
      <sheetName val="NUG_Contract_Data"/>
      <sheetName val="Klamath"/>
      <sheetName val="WildHorse"/>
      <sheetName val="Hopkins"/>
      <sheetName val="KlondikeWind"/>
      <sheetName val="LSR1"/>
      <sheetName val="NewGenericResourceFOM"/>
      <sheetName val="RPS"/>
      <sheetName val="PTCs"/>
      <sheetName val="Regional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90">
          <cell r="E90">
            <v>39814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75">
          <cell r="E75">
            <v>39814</v>
          </cell>
          <cell r="F75">
            <v>39845</v>
          </cell>
          <cell r="G75">
            <v>39873</v>
          </cell>
          <cell r="H75">
            <v>39904</v>
          </cell>
          <cell r="I75">
            <v>39934</v>
          </cell>
          <cell r="J75">
            <v>39965</v>
          </cell>
          <cell r="K75">
            <v>39995</v>
          </cell>
          <cell r="L75">
            <v>40026</v>
          </cell>
          <cell r="M75">
            <v>40057</v>
          </cell>
          <cell r="N75">
            <v>40087</v>
          </cell>
          <cell r="O75">
            <v>40118</v>
          </cell>
          <cell r="P75">
            <v>40148</v>
          </cell>
          <cell r="Q75">
            <v>40179</v>
          </cell>
          <cell r="R75">
            <v>40210</v>
          </cell>
          <cell r="S75">
            <v>40238</v>
          </cell>
          <cell r="T75">
            <v>40269</v>
          </cell>
          <cell r="U75">
            <v>40299</v>
          </cell>
          <cell r="V75">
            <v>40330</v>
          </cell>
          <cell r="W75">
            <v>40360</v>
          </cell>
          <cell r="X75">
            <v>40391</v>
          </cell>
          <cell r="Y75">
            <v>40422</v>
          </cell>
          <cell r="Z75">
            <v>40452</v>
          </cell>
          <cell r="AA75">
            <v>40483</v>
          </cell>
          <cell r="AB75">
            <v>40513</v>
          </cell>
          <cell r="AC75">
            <v>40544</v>
          </cell>
          <cell r="AD75">
            <v>40575</v>
          </cell>
          <cell r="AE75">
            <v>40603</v>
          </cell>
          <cell r="AF75">
            <v>40634</v>
          </cell>
          <cell r="AG75">
            <v>40664</v>
          </cell>
          <cell r="AH75">
            <v>40695</v>
          </cell>
          <cell r="AI75">
            <v>40725</v>
          </cell>
          <cell r="AJ75">
            <v>40756</v>
          </cell>
          <cell r="AK75">
            <v>40787</v>
          </cell>
          <cell r="AL75">
            <v>40817</v>
          </cell>
          <cell r="AM75">
            <v>40848</v>
          </cell>
          <cell r="AN75">
            <v>40878</v>
          </cell>
          <cell r="AO75">
            <v>40909</v>
          </cell>
          <cell r="AP75">
            <v>40940</v>
          </cell>
          <cell r="AQ75">
            <v>40969</v>
          </cell>
          <cell r="AR75">
            <v>41000</v>
          </cell>
        </row>
        <row r="76">
          <cell r="D76">
            <v>1</v>
          </cell>
          <cell r="E76">
            <v>1.3076224702099486</v>
          </cell>
          <cell r="F76">
            <v>1.3080472602102526</v>
          </cell>
          <cell r="G76">
            <v>1.2945368171021376</v>
          </cell>
          <cell r="H76">
            <v>1.295358649789029</v>
          </cell>
          <cell r="O76">
            <v>1.3672896699269002</v>
          </cell>
          <cell r="P76">
            <v>1.3671607753705823</v>
          </cell>
          <cell r="Q76">
            <v>1.3671607753705823</v>
          </cell>
          <cell r="R76">
            <v>1.3675622622991039</v>
          </cell>
          <cell r="S76">
            <v>1.3548412965725196</v>
          </cell>
          <cell r="T76">
            <v>1.3555908850026503</v>
          </cell>
          <cell r="AA76">
            <v>1.3672896699269002</v>
          </cell>
          <cell r="AB76">
            <v>1.3671607753705823</v>
          </cell>
          <cell r="AC76">
            <v>1.3076224702099486</v>
          </cell>
          <cell r="AD76">
            <v>1.3080472602102526</v>
          </cell>
          <cell r="AE76">
            <v>1.2945368171021376</v>
          </cell>
          <cell r="AF76">
            <v>1.295358649789029</v>
          </cell>
          <cell r="AM76">
            <v>1.3610733723620612</v>
          </cell>
          <cell r="AN76">
            <v>1.3609470756528876</v>
          </cell>
          <cell r="AO76">
            <v>1.3609470756528876</v>
          </cell>
          <cell r="AP76">
            <v>1.3266393261895317</v>
          </cell>
          <cell r="AQ76">
            <v>1.3485391444713466</v>
          </cell>
          <cell r="AR76">
            <v>1.3493087327183177</v>
          </cell>
        </row>
        <row r="77">
          <cell r="D77">
            <v>2</v>
          </cell>
          <cell r="E77">
            <v>1.3076224702099486</v>
          </cell>
          <cell r="F77">
            <v>1.3080472602102526</v>
          </cell>
          <cell r="G77">
            <v>1.2945368171021376</v>
          </cell>
          <cell r="H77">
            <v>1.295358649789029</v>
          </cell>
          <cell r="O77">
            <v>1.3672896699269002</v>
          </cell>
          <cell r="P77">
            <v>1.3671607753705823</v>
          </cell>
          <cell r="Q77">
            <v>1.3671607753705823</v>
          </cell>
          <cell r="R77">
            <v>1.3675622622991039</v>
          </cell>
          <cell r="S77">
            <v>1.3548412965725196</v>
          </cell>
          <cell r="T77">
            <v>1.3555908850026503</v>
          </cell>
          <cell r="AA77">
            <v>1.3672896699269002</v>
          </cell>
          <cell r="AB77">
            <v>1.3671607753705823</v>
          </cell>
          <cell r="AC77">
            <v>1.3076224702099486</v>
          </cell>
          <cell r="AD77">
            <v>1.3080472602102526</v>
          </cell>
          <cell r="AE77">
            <v>1.2945368171021376</v>
          </cell>
          <cell r="AF77">
            <v>1.295358649789029</v>
          </cell>
          <cell r="AM77">
            <v>1.3610733723620612</v>
          </cell>
          <cell r="AN77">
            <v>1.3609470756528876</v>
          </cell>
          <cell r="AO77">
            <v>1.3609470756528876</v>
          </cell>
          <cell r="AP77">
            <v>1.3266393261895317</v>
          </cell>
          <cell r="AQ77">
            <v>1.3485391444713466</v>
          </cell>
          <cell r="AR77">
            <v>1.3493087327183177</v>
          </cell>
        </row>
        <row r="78">
          <cell r="D78">
            <v>3</v>
          </cell>
          <cell r="E78">
            <v>1.3076224702099486</v>
          </cell>
          <cell r="F78">
            <v>1.3080472602102526</v>
          </cell>
          <cell r="G78">
            <v>1.2945368171021376</v>
          </cell>
          <cell r="H78">
            <v>1.295358649789029</v>
          </cell>
          <cell r="O78">
            <v>1.3672896699269002</v>
          </cell>
          <cell r="P78">
            <v>1.3671607753705823</v>
          </cell>
          <cell r="Q78">
            <v>1.3671607753705823</v>
          </cell>
          <cell r="R78">
            <v>1.3675622622991039</v>
          </cell>
          <cell r="S78">
            <v>1.3548412965725196</v>
          </cell>
          <cell r="T78">
            <v>1.3555908850026503</v>
          </cell>
          <cell r="AA78">
            <v>1.3672896699269002</v>
          </cell>
          <cell r="AB78">
            <v>1.3671607753705823</v>
          </cell>
          <cell r="AC78">
            <v>1.3076224702099486</v>
          </cell>
          <cell r="AD78">
            <v>1.3080472602102526</v>
          </cell>
          <cell r="AE78">
            <v>1.2945368171021376</v>
          </cell>
          <cell r="AF78">
            <v>1.295358649789029</v>
          </cell>
          <cell r="AM78">
            <v>1.3610733723620612</v>
          </cell>
          <cell r="AN78">
            <v>1.3609470756528876</v>
          </cell>
          <cell r="AO78">
            <v>1.3609470756528876</v>
          </cell>
          <cell r="AP78">
            <v>1.3266393261895317</v>
          </cell>
          <cell r="AQ78">
            <v>1.3485391444713466</v>
          </cell>
          <cell r="AR78">
            <v>1.3493087327183177</v>
          </cell>
        </row>
        <row r="79">
          <cell r="D79">
            <v>4</v>
          </cell>
          <cell r="E79">
            <v>1.3076224702099486</v>
          </cell>
          <cell r="F79">
            <v>1.3080472602102526</v>
          </cell>
          <cell r="G79">
            <v>1.2945368171021376</v>
          </cell>
          <cell r="H79">
            <v>1.295358649789029</v>
          </cell>
          <cell r="O79">
            <v>1.3672896699269002</v>
          </cell>
          <cell r="P79">
            <v>1.3671607753705823</v>
          </cell>
          <cell r="Q79">
            <v>1.3671607753705823</v>
          </cell>
          <cell r="R79">
            <v>1.3675622622991039</v>
          </cell>
          <cell r="S79">
            <v>1.3548412965725196</v>
          </cell>
          <cell r="T79">
            <v>1.3555908850026503</v>
          </cell>
          <cell r="AA79">
            <v>1.3672896699269002</v>
          </cell>
          <cell r="AB79">
            <v>1.3671607753705823</v>
          </cell>
          <cell r="AC79">
            <v>1.3076224702099486</v>
          </cell>
          <cell r="AD79">
            <v>1.3080472602102526</v>
          </cell>
          <cell r="AE79">
            <v>1.2945368171021376</v>
          </cell>
          <cell r="AF79">
            <v>1.295358649789029</v>
          </cell>
          <cell r="AM79">
            <v>1.3610733723620612</v>
          </cell>
          <cell r="AN79">
            <v>1.3609470756528876</v>
          </cell>
          <cell r="AO79">
            <v>1.3609470756528876</v>
          </cell>
          <cell r="AP79">
            <v>1.3266393261895317</v>
          </cell>
          <cell r="AQ79">
            <v>1.3485391444713466</v>
          </cell>
          <cell r="AR79">
            <v>1.3493087327183177</v>
          </cell>
        </row>
        <row r="80">
          <cell r="D80">
            <v>5</v>
          </cell>
          <cell r="E80">
            <v>1.3076224702099486</v>
          </cell>
          <cell r="F80">
            <v>1.3080472602102526</v>
          </cell>
          <cell r="G80">
            <v>1.2945368171021376</v>
          </cell>
          <cell r="H80">
            <v>1.295358649789029</v>
          </cell>
          <cell r="O80">
            <v>1.3672896699269002</v>
          </cell>
          <cell r="P80">
            <v>1.3671607753705823</v>
          </cell>
          <cell r="Q80">
            <v>1.3671607753705823</v>
          </cell>
          <cell r="R80">
            <v>1.3675622622991039</v>
          </cell>
          <cell r="S80">
            <v>1.3548412965725196</v>
          </cell>
          <cell r="T80">
            <v>1.3555908850026503</v>
          </cell>
          <cell r="AA80">
            <v>1.3672896699269002</v>
          </cell>
          <cell r="AB80">
            <v>1.3671607753705823</v>
          </cell>
          <cell r="AC80">
            <v>1.3076224702099486</v>
          </cell>
          <cell r="AD80">
            <v>1.3080472602102526</v>
          </cell>
          <cell r="AE80">
            <v>1.2945368171021376</v>
          </cell>
          <cell r="AF80">
            <v>1.295358649789029</v>
          </cell>
          <cell r="AM80">
            <v>1.3610733723620612</v>
          </cell>
          <cell r="AN80">
            <v>1.3609470756528876</v>
          </cell>
          <cell r="AO80">
            <v>1.3609470756528876</v>
          </cell>
          <cell r="AP80">
            <v>1.3266393261895317</v>
          </cell>
          <cell r="AQ80">
            <v>1.3485391444713466</v>
          </cell>
          <cell r="AR80">
            <v>1.3493087327183177</v>
          </cell>
        </row>
        <row r="81">
          <cell r="D81">
            <v>6</v>
          </cell>
          <cell r="E81">
            <v>1.3076224702099486</v>
          </cell>
          <cell r="F81">
            <v>1.3080472602102526</v>
          </cell>
          <cell r="G81">
            <v>1.2945368171021376</v>
          </cell>
          <cell r="H81">
            <v>1.295358649789029</v>
          </cell>
          <cell r="O81">
            <v>1.3672896699269002</v>
          </cell>
          <cell r="P81">
            <v>1.3671607753705823</v>
          </cell>
          <cell r="Q81">
            <v>1.3671607753705823</v>
          </cell>
          <cell r="R81">
            <v>1.3675622622991039</v>
          </cell>
          <cell r="S81">
            <v>1.3548412965725196</v>
          </cell>
          <cell r="T81">
            <v>1.3555908850026503</v>
          </cell>
          <cell r="AA81">
            <v>1.3672896699269002</v>
          </cell>
          <cell r="AB81">
            <v>1.3671607753705823</v>
          </cell>
          <cell r="AC81">
            <v>1.3076224702099486</v>
          </cell>
          <cell r="AD81">
            <v>1.3080472602102526</v>
          </cell>
          <cell r="AE81">
            <v>1.2945368171021376</v>
          </cell>
          <cell r="AF81">
            <v>1.295358649789029</v>
          </cell>
          <cell r="AM81">
            <v>1.3610733723620612</v>
          </cell>
          <cell r="AN81">
            <v>1.3609470756528876</v>
          </cell>
          <cell r="AO81">
            <v>1.3609470756528876</v>
          </cell>
          <cell r="AP81">
            <v>1.3266393261895317</v>
          </cell>
          <cell r="AQ81">
            <v>1.3485391444713466</v>
          </cell>
          <cell r="AR81">
            <v>1.3493087327183177</v>
          </cell>
        </row>
        <row r="82">
          <cell r="D82">
            <v>7</v>
          </cell>
          <cell r="E82">
            <v>0.76928314734253833</v>
          </cell>
          <cell r="F82">
            <v>0.76896455484231097</v>
          </cell>
          <cell r="G82">
            <v>0.77909738717339672</v>
          </cell>
          <cell r="H82">
            <v>0.77848101265822789</v>
          </cell>
          <cell r="O82">
            <v>0.72453274755482466</v>
          </cell>
          <cell r="P82">
            <v>0.72462941847206386</v>
          </cell>
          <cell r="Q82">
            <v>0.72462941847206386</v>
          </cell>
          <cell r="R82">
            <v>0.72432830327567177</v>
          </cell>
          <cell r="S82">
            <v>0.73386902757061057</v>
          </cell>
          <cell r="T82">
            <v>0.73330683624801274</v>
          </cell>
          <cell r="AA82">
            <v>0.72453274755482466</v>
          </cell>
          <cell r="AB82">
            <v>0.72462941847206386</v>
          </cell>
          <cell r="AC82">
            <v>0.76928314734253833</v>
          </cell>
          <cell r="AD82">
            <v>0.76896455484231097</v>
          </cell>
          <cell r="AE82">
            <v>0.77909738717339672</v>
          </cell>
          <cell r="AF82">
            <v>0.77848101265822789</v>
          </cell>
          <cell r="AM82">
            <v>0.72919497072845385</v>
          </cell>
          <cell r="AN82">
            <v>0.72928969326033422</v>
          </cell>
          <cell r="AO82">
            <v>0.72928969326033422</v>
          </cell>
          <cell r="AP82">
            <v>0.75502050535785148</v>
          </cell>
          <cell r="AQ82">
            <v>0.73859564164648916</v>
          </cell>
          <cell r="AR82">
            <v>0.73801845046126158</v>
          </cell>
        </row>
        <row r="83">
          <cell r="D83">
            <v>8</v>
          </cell>
          <cell r="E83">
            <v>0.76928314734253833</v>
          </cell>
          <cell r="F83">
            <v>0.76896455484231097</v>
          </cell>
          <cell r="G83">
            <v>0.77909738717339672</v>
          </cell>
          <cell r="H83">
            <v>0.77848101265822789</v>
          </cell>
          <cell r="O83">
            <v>0.72453274755482466</v>
          </cell>
          <cell r="P83">
            <v>0.72462941847206386</v>
          </cell>
          <cell r="Q83">
            <v>0.72462941847206386</v>
          </cell>
          <cell r="R83">
            <v>0.72432830327567177</v>
          </cell>
          <cell r="S83">
            <v>0.73386902757061057</v>
          </cell>
          <cell r="T83">
            <v>0.73330683624801274</v>
          </cell>
          <cell r="AA83">
            <v>0.72453274755482466</v>
          </cell>
          <cell r="AB83">
            <v>0.72462941847206386</v>
          </cell>
          <cell r="AC83">
            <v>0.76928314734253833</v>
          </cell>
          <cell r="AD83">
            <v>0.76896455484231097</v>
          </cell>
          <cell r="AE83">
            <v>0.77909738717339672</v>
          </cell>
          <cell r="AF83">
            <v>0.77848101265822789</v>
          </cell>
          <cell r="AM83">
            <v>0.72919497072845385</v>
          </cell>
          <cell r="AN83">
            <v>0.72928969326033422</v>
          </cell>
          <cell r="AO83">
            <v>0.72928969326033422</v>
          </cell>
          <cell r="AP83">
            <v>0.75502050535785148</v>
          </cell>
          <cell r="AQ83">
            <v>0.73859564164648916</v>
          </cell>
          <cell r="AR83">
            <v>0.73801845046126158</v>
          </cell>
        </row>
        <row r="84">
          <cell r="D84">
            <v>9</v>
          </cell>
          <cell r="E84">
            <v>0.76928314734253833</v>
          </cell>
          <cell r="F84">
            <v>0.76896455484231097</v>
          </cell>
          <cell r="G84">
            <v>0.77909738717339672</v>
          </cell>
          <cell r="H84">
            <v>0.77848101265822789</v>
          </cell>
          <cell r="O84">
            <v>0.72453274755482466</v>
          </cell>
          <cell r="P84">
            <v>0.72462941847206386</v>
          </cell>
          <cell r="Q84">
            <v>0.72462941847206386</v>
          </cell>
          <cell r="R84">
            <v>0.72432830327567177</v>
          </cell>
          <cell r="S84">
            <v>0.73386902757061057</v>
          </cell>
          <cell r="T84">
            <v>0.73330683624801274</v>
          </cell>
          <cell r="AA84">
            <v>0.72453274755482466</v>
          </cell>
          <cell r="AB84">
            <v>0.72462941847206386</v>
          </cell>
          <cell r="AC84">
            <v>0.76928314734253833</v>
          </cell>
          <cell r="AD84">
            <v>0.76896455484231097</v>
          </cell>
          <cell r="AE84">
            <v>0.77909738717339672</v>
          </cell>
          <cell r="AF84">
            <v>0.77848101265822789</v>
          </cell>
          <cell r="AM84">
            <v>0.72919497072845385</v>
          </cell>
          <cell r="AN84">
            <v>0.72928969326033422</v>
          </cell>
          <cell r="AO84">
            <v>0.72928969326033422</v>
          </cell>
          <cell r="AP84">
            <v>0.75502050535785148</v>
          </cell>
          <cell r="AQ84">
            <v>0.73859564164648916</v>
          </cell>
          <cell r="AR84">
            <v>0.73801845046126158</v>
          </cell>
        </row>
        <row r="85">
          <cell r="D85">
            <v>10</v>
          </cell>
          <cell r="E85">
            <v>0.76928314734253833</v>
          </cell>
          <cell r="F85">
            <v>0.76896455484231097</v>
          </cell>
          <cell r="G85">
            <v>0.77909738717339672</v>
          </cell>
          <cell r="H85">
            <v>0.77848101265822789</v>
          </cell>
          <cell r="O85">
            <v>0.72453274755482466</v>
          </cell>
          <cell r="P85">
            <v>0.72462941847206386</v>
          </cell>
          <cell r="Q85">
            <v>0.72462941847206386</v>
          </cell>
          <cell r="R85">
            <v>0.72432830327567177</v>
          </cell>
          <cell r="S85">
            <v>0.73386902757061057</v>
          </cell>
          <cell r="T85">
            <v>0.73330683624801274</v>
          </cell>
          <cell r="AA85">
            <v>0.72453274755482466</v>
          </cell>
          <cell r="AB85">
            <v>0.72462941847206386</v>
          </cell>
          <cell r="AC85">
            <v>0.76928314734253833</v>
          </cell>
          <cell r="AD85">
            <v>0.76896455484231097</v>
          </cell>
          <cell r="AE85">
            <v>0.77909738717339672</v>
          </cell>
          <cell r="AF85">
            <v>0.77848101265822789</v>
          </cell>
          <cell r="AM85">
            <v>0.72919497072845385</v>
          </cell>
          <cell r="AN85">
            <v>0.72928969326033422</v>
          </cell>
          <cell r="AO85">
            <v>0.72928969326033422</v>
          </cell>
          <cell r="AP85">
            <v>0.75502050535785148</v>
          </cell>
          <cell r="AQ85">
            <v>0.73859564164648916</v>
          </cell>
          <cell r="AR85">
            <v>0.73801845046126158</v>
          </cell>
        </row>
        <row r="86">
          <cell r="D86">
            <v>11</v>
          </cell>
          <cell r="E86">
            <v>0.76928314734253833</v>
          </cell>
          <cell r="F86">
            <v>0.76896455484231097</v>
          </cell>
          <cell r="G86">
            <v>0.77909738717339672</v>
          </cell>
          <cell r="H86">
            <v>0.77848101265822789</v>
          </cell>
          <cell r="O86">
            <v>0.72453274755482466</v>
          </cell>
          <cell r="P86">
            <v>0.72462941847206386</v>
          </cell>
          <cell r="Q86">
            <v>0.72462941847206386</v>
          </cell>
          <cell r="R86">
            <v>0.72432830327567177</v>
          </cell>
          <cell r="S86">
            <v>0.73386902757061057</v>
          </cell>
          <cell r="T86">
            <v>0.73330683624801274</v>
          </cell>
          <cell r="AA86">
            <v>0.72453274755482466</v>
          </cell>
          <cell r="AB86">
            <v>0.72462941847206386</v>
          </cell>
          <cell r="AC86">
            <v>0.76928314734253833</v>
          </cell>
          <cell r="AD86">
            <v>0.76896455484231097</v>
          </cell>
          <cell r="AE86">
            <v>0.77909738717339672</v>
          </cell>
          <cell r="AF86">
            <v>0.77848101265822789</v>
          </cell>
          <cell r="AM86">
            <v>0.72919497072845385</v>
          </cell>
          <cell r="AN86">
            <v>0.72928969326033422</v>
          </cell>
          <cell r="AO86">
            <v>0.72928969326033422</v>
          </cell>
          <cell r="AP86">
            <v>0.75502050535785148</v>
          </cell>
          <cell r="AQ86">
            <v>0.73859564164648916</v>
          </cell>
          <cell r="AR86">
            <v>0.73801845046126158</v>
          </cell>
        </row>
        <row r="87">
          <cell r="D87">
            <v>12</v>
          </cell>
          <cell r="E87">
            <v>0.76928314734253833</v>
          </cell>
          <cell r="F87">
            <v>0.76896455484231097</v>
          </cell>
          <cell r="G87">
            <v>0.77909738717339672</v>
          </cell>
          <cell r="H87">
            <v>0.77848101265822789</v>
          </cell>
          <cell r="O87">
            <v>0.72453274755482466</v>
          </cell>
          <cell r="P87">
            <v>0.72462941847206386</v>
          </cell>
          <cell r="Q87">
            <v>0.72462941847206386</v>
          </cell>
          <cell r="R87">
            <v>0.72432830327567177</v>
          </cell>
          <cell r="S87">
            <v>0.73386902757061057</v>
          </cell>
          <cell r="T87">
            <v>0.73330683624801274</v>
          </cell>
          <cell r="AA87">
            <v>0.72453274755482466</v>
          </cell>
          <cell r="AB87">
            <v>0.72462941847206386</v>
          </cell>
          <cell r="AC87">
            <v>0.76928314734253833</v>
          </cell>
          <cell r="AD87">
            <v>0.76896455484231097</v>
          </cell>
          <cell r="AE87">
            <v>0.77909738717339672</v>
          </cell>
          <cell r="AF87">
            <v>0.77848101265822789</v>
          </cell>
          <cell r="AM87">
            <v>0.72919497072845385</v>
          </cell>
          <cell r="AN87">
            <v>0.72928969326033422</v>
          </cell>
          <cell r="AO87">
            <v>0.72928969326033422</v>
          </cell>
          <cell r="AP87">
            <v>0.75502050535785148</v>
          </cell>
          <cell r="AQ87">
            <v>0.73859564164648916</v>
          </cell>
          <cell r="AR87">
            <v>0.73801845046126158</v>
          </cell>
        </row>
        <row r="88">
          <cell r="D88">
            <v>13</v>
          </cell>
          <cell r="E88">
            <v>0.76928314734253833</v>
          </cell>
          <cell r="F88">
            <v>0.76896455484231097</v>
          </cell>
          <cell r="G88">
            <v>0.77909738717339672</v>
          </cell>
          <cell r="H88">
            <v>0.77848101265822789</v>
          </cell>
          <cell r="O88">
            <v>0.72453274755482466</v>
          </cell>
          <cell r="P88">
            <v>0.72462941847206386</v>
          </cell>
          <cell r="Q88">
            <v>0.72462941847206386</v>
          </cell>
          <cell r="R88">
            <v>0.72432830327567177</v>
          </cell>
          <cell r="S88">
            <v>0.73386902757061057</v>
          </cell>
          <cell r="T88">
            <v>0.73330683624801274</v>
          </cell>
          <cell r="AA88">
            <v>0.72453274755482466</v>
          </cell>
          <cell r="AB88">
            <v>0.72462941847206386</v>
          </cell>
          <cell r="AC88">
            <v>0.76928314734253833</v>
          </cell>
          <cell r="AD88">
            <v>0.76896455484231097</v>
          </cell>
          <cell r="AE88">
            <v>0.77909738717339672</v>
          </cell>
          <cell r="AF88">
            <v>0.77848101265822789</v>
          </cell>
          <cell r="AM88">
            <v>0.72919497072845385</v>
          </cell>
          <cell r="AN88">
            <v>0.72928969326033422</v>
          </cell>
          <cell r="AO88">
            <v>0.72928969326033422</v>
          </cell>
          <cell r="AP88">
            <v>0.75502050535785148</v>
          </cell>
          <cell r="AQ88">
            <v>0.73859564164648916</v>
          </cell>
          <cell r="AR88">
            <v>0.73801845046126158</v>
          </cell>
        </row>
        <row r="89">
          <cell r="D89">
            <v>14</v>
          </cell>
          <cell r="E89">
            <v>0.76928314734253833</v>
          </cell>
          <cell r="F89">
            <v>0.76896455484231097</v>
          </cell>
          <cell r="G89">
            <v>0.77909738717339672</v>
          </cell>
          <cell r="H89">
            <v>0.77848101265822789</v>
          </cell>
          <cell r="O89">
            <v>0.72453274755482466</v>
          </cell>
          <cell r="P89">
            <v>0.72462941847206386</v>
          </cell>
          <cell r="Q89">
            <v>0.72462941847206386</v>
          </cell>
          <cell r="R89">
            <v>0.72432830327567177</v>
          </cell>
          <cell r="S89">
            <v>0.73386902757061057</v>
          </cell>
          <cell r="T89">
            <v>0.73330683624801274</v>
          </cell>
          <cell r="AA89">
            <v>0.72453274755482466</v>
          </cell>
          <cell r="AB89">
            <v>0.72462941847206386</v>
          </cell>
          <cell r="AC89">
            <v>0.76928314734253833</v>
          </cell>
          <cell r="AD89">
            <v>0.76896455484231097</v>
          </cell>
          <cell r="AE89">
            <v>0.77909738717339672</v>
          </cell>
          <cell r="AF89">
            <v>0.77848101265822789</v>
          </cell>
          <cell r="AM89">
            <v>0.72919497072845385</v>
          </cell>
          <cell r="AN89">
            <v>0.72928969326033422</v>
          </cell>
          <cell r="AO89">
            <v>0.72928969326033422</v>
          </cell>
          <cell r="AP89">
            <v>0.75502050535785148</v>
          </cell>
          <cell r="AQ89">
            <v>0.73859564164648916</v>
          </cell>
          <cell r="AR89">
            <v>0.73801845046126158</v>
          </cell>
        </row>
        <row r="90">
          <cell r="D90">
            <v>15</v>
          </cell>
          <cell r="E90">
            <v>0.76928314734253833</v>
          </cell>
          <cell r="F90">
            <v>0.76896455484231097</v>
          </cell>
          <cell r="G90">
            <v>0.77909738717339672</v>
          </cell>
          <cell r="H90">
            <v>0.77848101265822789</v>
          </cell>
          <cell r="O90">
            <v>0.72453274755482466</v>
          </cell>
          <cell r="P90">
            <v>0.72462941847206386</v>
          </cell>
          <cell r="Q90">
            <v>0.72462941847206386</v>
          </cell>
          <cell r="R90">
            <v>0.72432830327567177</v>
          </cell>
          <cell r="S90">
            <v>0.73386902757061057</v>
          </cell>
          <cell r="T90">
            <v>0.73330683624801274</v>
          </cell>
          <cell r="AA90">
            <v>0.72453274755482466</v>
          </cell>
          <cell r="AB90">
            <v>0.72462941847206386</v>
          </cell>
          <cell r="AC90">
            <v>0.76928314734253833</v>
          </cell>
          <cell r="AD90">
            <v>0.76896455484231097</v>
          </cell>
          <cell r="AE90">
            <v>0.77909738717339672</v>
          </cell>
          <cell r="AF90">
            <v>0.77848101265822789</v>
          </cell>
          <cell r="AM90">
            <v>0.72919497072845385</v>
          </cell>
          <cell r="AN90">
            <v>0.72928969326033422</v>
          </cell>
          <cell r="AO90">
            <v>0.72928969326033422</v>
          </cell>
          <cell r="AP90">
            <v>0.75502050535785148</v>
          </cell>
          <cell r="AQ90">
            <v>0.73859564164648916</v>
          </cell>
          <cell r="AR90">
            <v>0.73801845046126158</v>
          </cell>
        </row>
        <row r="91">
          <cell r="D91">
            <v>16</v>
          </cell>
          <cell r="E91">
            <v>0.76928314734253833</v>
          </cell>
          <cell r="F91">
            <v>0.76896455484231097</v>
          </cell>
          <cell r="G91">
            <v>0.77909738717339672</v>
          </cell>
          <cell r="H91">
            <v>0.77848101265822789</v>
          </cell>
          <cell r="O91">
            <v>0.72453274755482466</v>
          </cell>
          <cell r="P91">
            <v>0.72462941847206386</v>
          </cell>
          <cell r="Q91">
            <v>0.72462941847206386</v>
          </cell>
          <cell r="R91">
            <v>0.72432830327567177</v>
          </cell>
          <cell r="S91">
            <v>0.73386902757061057</v>
          </cell>
          <cell r="T91">
            <v>0.73330683624801274</v>
          </cell>
          <cell r="AA91">
            <v>0.72453274755482466</v>
          </cell>
          <cell r="AB91">
            <v>0.72462941847206386</v>
          </cell>
          <cell r="AC91">
            <v>0.76928314734253833</v>
          </cell>
          <cell r="AD91">
            <v>0.76896455484231097</v>
          </cell>
          <cell r="AE91">
            <v>0.77909738717339672</v>
          </cell>
          <cell r="AF91">
            <v>0.77848101265822789</v>
          </cell>
          <cell r="AM91">
            <v>0.72919497072845385</v>
          </cell>
          <cell r="AN91">
            <v>0.72928969326033422</v>
          </cell>
          <cell r="AO91">
            <v>0.72928969326033422</v>
          </cell>
          <cell r="AP91">
            <v>0.75502050535785148</v>
          </cell>
          <cell r="AQ91">
            <v>0.73859564164648916</v>
          </cell>
          <cell r="AR91">
            <v>0.73801845046126158</v>
          </cell>
        </row>
        <row r="92">
          <cell r="D92">
            <v>17</v>
          </cell>
          <cell r="E92">
            <v>0.76928314734253833</v>
          </cell>
          <cell r="F92">
            <v>0.76896455484231097</v>
          </cell>
          <cell r="G92">
            <v>0.77909738717339672</v>
          </cell>
          <cell r="H92">
            <v>0.77848101265822789</v>
          </cell>
          <cell r="O92">
            <v>0.72453274755482466</v>
          </cell>
          <cell r="P92">
            <v>0.72462941847206386</v>
          </cell>
          <cell r="Q92">
            <v>0.72462941847206386</v>
          </cell>
          <cell r="R92">
            <v>0.72432830327567177</v>
          </cell>
          <cell r="S92">
            <v>0.73386902757061057</v>
          </cell>
          <cell r="T92">
            <v>0.73330683624801274</v>
          </cell>
          <cell r="AA92">
            <v>0.72453274755482466</v>
          </cell>
          <cell r="AB92">
            <v>0.72462941847206386</v>
          </cell>
          <cell r="AC92">
            <v>0.76928314734253833</v>
          </cell>
          <cell r="AD92">
            <v>0.76896455484231097</v>
          </cell>
          <cell r="AE92">
            <v>0.77909738717339672</v>
          </cell>
          <cell r="AF92">
            <v>0.77848101265822789</v>
          </cell>
          <cell r="AM92">
            <v>0.72919497072845385</v>
          </cell>
          <cell r="AN92">
            <v>0.72928969326033422</v>
          </cell>
          <cell r="AO92">
            <v>0.72928969326033422</v>
          </cell>
          <cell r="AP92">
            <v>0.75502050535785148</v>
          </cell>
          <cell r="AQ92">
            <v>0.73859564164648916</v>
          </cell>
          <cell r="AR92">
            <v>0.73801845046126158</v>
          </cell>
        </row>
        <row r="93">
          <cell r="D93">
            <v>18</v>
          </cell>
          <cell r="E93">
            <v>0.76928314734253833</v>
          </cell>
          <cell r="F93">
            <v>0.76896455484231097</v>
          </cell>
          <cell r="G93">
            <v>0.77909738717339672</v>
          </cell>
          <cell r="H93">
            <v>0.77848101265822789</v>
          </cell>
          <cell r="O93">
            <v>0.72453274755482466</v>
          </cell>
          <cell r="P93">
            <v>0.72462941847206386</v>
          </cell>
          <cell r="Q93">
            <v>0.72462941847206386</v>
          </cell>
          <cell r="R93">
            <v>0.72432830327567177</v>
          </cell>
          <cell r="S93">
            <v>0.73386902757061057</v>
          </cell>
          <cell r="T93">
            <v>0.73330683624801274</v>
          </cell>
          <cell r="AA93">
            <v>0.72453274755482466</v>
          </cell>
          <cell r="AB93">
            <v>0.72462941847206386</v>
          </cell>
          <cell r="AC93">
            <v>0.76928314734253833</v>
          </cell>
          <cell r="AD93">
            <v>0.76896455484231097</v>
          </cell>
          <cell r="AE93">
            <v>0.77909738717339672</v>
          </cell>
          <cell r="AF93">
            <v>0.77848101265822789</v>
          </cell>
          <cell r="AM93">
            <v>0.72919497072845385</v>
          </cell>
          <cell r="AN93">
            <v>0.72928969326033422</v>
          </cell>
          <cell r="AO93">
            <v>0.72928969326033422</v>
          </cell>
          <cell r="AP93">
            <v>0.75502050535785148</v>
          </cell>
          <cell r="AQ93">
            <v>0.73859564164648916</v>
          </cell>
          <cell r="AR93">
            <v>0.73801845046126158</v>
          </cell>
        </row>
        <row r="94">
          <cell r="D94">
            <v>19</v>
          </cell>
          <cell r="E94">
            <v>0.76928314734253833</v>
          </cell>
          <cell r="F94">
            <v>0.76896455484231097</v>
          </cell>
          <cell r="G94">
            <v>0.77909738717339672</v>
          </cell>
          <cell r="H94">
            <v>0.77848101265822789</v>
          </cell>
          <cell r="O94">
            <v>0.72453274755482466</v>
          </cell>
          <cell r="P94">
            <v>0.72462941847206386</v>
          </cell>
          <cell r="Q94">
            <v>0.72462941847206386</v>
          </cell>
          <cell r="R94">
            <v>0.72432830327567177</v>
          </cell>
          <cell r="S94">
            <v>0.73386902757061057</v>
          </cell>
          <cell r="T94">
            <v>0.73330683624801274</v>
          </cell>
          <cell r="AA94">
            <v>0.72453274755482466</v>
          </cell>
          <cell r="AB94">
            <v>0.72462941847206386</v>
          </cell>
          <cell r="AC94">
            <v>0.76928314734253833</v>
          </cell>
          <cell r="AD94">
            <v>0.76896455484231097</v>
          </cell>
          <cell r="AE94">
            <v>0.77909738717339672</v>
          </cell>
          <cell r="AF94">
            <v>0.77848101265822789</v>
          </cell>
          <cell r="AM94">
            <v>0.72919497072845385</v>
          </cell>
          <cell r="AN94">
            <v>0.72928969326033422</v>
          </cell>
          <cell r="AO94">
            <v>0.72928969326033422</v>
          </cell>
          <cell r="AP94">
            <v>0.75502050535785148</v>
          </cell>
          <cell r="AQ94">
            <v>0.73859564164648916</v>
          </cell>
          <cell r="AR94">
            <v>0.73801845046126158</v>
          </cell>
        </row>
        <row r="95">
          <cell r="D95">
            <v>20</v>
          </cell>
          <cell r="E95">
            <v>0.76928314734253833</v>
          </cell>
          <cell r="F95">
            <v>0.76896455484231097</v>
          </cell>
          <cell r="G95">
            <v>0.77909738717339672</v>
          </cell>
          <cell r="H95">
            <v>0.77848101265822789</v>
          </cell>
          <cell r="O95">
            <v>0.72453274755482466</v>
          </cell>
          <cell r="P95">
            <v>0.72462941847206386</v>
          </cell>
          <cell r="Q95">
            <v>0.72462941847206386</v>
          </cell>
          <cell r="R95">
            <v>0.72432830327567177</v>
          </cell>
          <cell r="S95">
            <v>0.73386902757061057</v>
          </cell>
          <cell r="T95">
            <v>0.73330683624801274</v>
          </cell>
          <cell r="AA95">
            <v>0.72453274755482466</v>
          </cell>
          <cell r="AB95">
            <v>0.72462941847206386</v>
          </cell>
          <cell r="AC95">
            <v>0.76928314734253833</v>
          </cell>
          <cell r="AD95">
            <v>0.76896455484231097</v>
          </cell>
          <cell r="AE95">
            <v>0.77909738717339672</v>
          </cell>
          <cell r="AF95">
            <v>0.77848101265822789</v>
          </cell>
          <cell r="AM95">
            <v>0.72919497072845385</v>
          </cell>
          <cell r="AN95">
            <v>0.72928969326033422</v>
          </cell>
          <cell r="AO95">
            <v>0.72928969326033422</v>
          </cell>
          <cell r="AP95">
            <v>0.75502050535785148</v>
          </cell>
          <cell r="AQ95">
            <v>0.73859564164648916</v>
          </cell>
          <cell r="AR95">
            <v>0.73801845046126158</v>
          </cell>
        </row>
        <row r="96">
          <cell r="D96">
            <v>21</v>
          </cell>
          <cell r="E96">
            <v>0.76928314734253833</v>
          </cell>
          <cell r="F96">
            <v>0.76896455484231097</v>
          </cell>
          <cell r="G96">
            <v>0.77909738717339672</v>
          </cell>
          <cell r="H96">
            <v>0.77848101265822789</v>
          </cell>
          <cell r="O96">
            <v>0.72453274755482466</v>
          </cell>
          <cell r="P96">
            <v>0.72462941847206386</v>
          </cell>
          <cell r="Q96">
            <v>0.72462941847206386</v>
          </cell>
          <cell r="R96">
            <v>0.72432830327567177</v>
          </cell>
          <cell r="S96">
            <v>0.73386902757061057</v>
          </cell>
          <cell r="T96">
            <v>0.73330683624801274</v>
          </cell>
          <cell r="AA96">
            <v>0.72453274755482466</v>
          </cell>
          <cell r="AB96">
            <v>0.72462941847206386</v>
          </cell>
          <cell r="AC96">
            <v>0.76928314734253833</v>
          </cell>
          <cell r="AD96">
            <v>0.76896455484231097</v>
          </cell>
          <cell r="AE96">
            <v>0.77909738717339672</v>
          </cell>
          <cell r="AF96">
            <v>0.77848101265822789</v>
          </cell>
          <cell r="AM96">
            <v>0.72919497072845385</v>
          </cell>
          <cell r="AN96">
            <v>0.72928969326033422</v>
          </cell>
          <cell r="AO96">
            <v>0.72928969326033422</v>
          </cell>
          <cell r="AP96">
            <v>0.75502050535785148</v>
          </cell>
          <cell r="AQ96">
            <v>0.73859564164648916</v>
          </cell>
          <cell r="AR96">
            <v>0.73801845046126158</v>
          </cell>
        </row>
        <row r="97">
          <cell r="D97">
            <v>22</v>
          </cell>
          <cell r="E97">
            <v>0.76928314734253833</v>
          </cell>
          <cell r="F97">
            <v>0.76896455484231097</v>
          </cell>
          <cell r="G97">
            <v>0.77909738717339672</v>
          </cell>
          <cell r="H97">
            <v>0.77848101265822789</v>
          </cell>
          <cell r="O97">
            <v>0.72453274755482466</v>
          </cell>
          <cell r="P97">
            <v>0.72462941847206386</v>
          </cell>
          <cell r="Q97">
            <v>0.72462941847206386</v>
          </cell>
          <cell r="R97">
            <v>0.72432830327567177</v>
          </cell>
          <cell r="S97">
            <v>0.73386902757061057</v>
          </cell>
          <cell r="T97">
            <v>0.73330683624801274</v>
          </cell>
          <cell r="AA97">
            <v>0.72453274755482466</v>
          </cell>
          <cell r="AB97">
            <v>0.72462941847206386</v>
          </cell>
          <cell r="AC97">
            <v>0.76928314734253833</v>
          </cell>
          <cell r="AD97">
            <v>0.76896455484231097</v>
          </cell>
          <cell r="AE97">
            <v>0.77909738717339672</v>
          </cell>
          <cell r="AF97">
            <v>0.77848101265822789</v>
          </cell>
          <cell r="AM97">
            <v>0.72919497072845385</v>
          </cell>
          <cell r="AN97">
            <v>0.72928969326033422</v>
          </cell>
          <cell r="AO97">
            <v>0.72928969326033422</v>
          </cell>
          <cell r="AP97">
            <v>0.75502050535785148</v>
          </cell>
          <cell r="AQ97">
            <v>0.73859564164648916</v>
          </cell>
          <cell r="AR97">
            <v>0.73801845046126158</v>
          </cell>
        </row>
        <row r="98">
          <cell r="D98">
            <v>23</v>
          </cell>
          <cell r="E98">
            <v>1.3076224702099486</v>
          </cell>
          <cell r="F98">
            <v>1.3080472602102526</v>
          </cell>
          <cell r="G98">
            <v>1.2945368171021376</v>
          </cell>
          <cell r="H98">
            <v>1.295358649789029</v>
          </cell>
          <cell r="O98">
            <v>1.3672896699269002</v>
          </cell>
          <cell r="P98">
            <v>1.3671607753705823</v>
          </cell>
          <cell r="Q98">
            <v>1.3671607753705823</v>
          </cell>
          <cell r="R98">
            <v>1.3675622622991039</v>
          </cell>
          <cell r="S98">
            <v>1.3548412965725196</v>
          </cell>
          <cell r="T98">
            <v>1.3555908850026503</v>
          </cell>
          <cell r="AA98">
            <v>1.3672896699269002</v>
          </cell>
          <cell r="AB98">
            <v>1.3671607753705823</v>
          </cell>
          <cell r="AC98">
            <v>1.3076224702099486</v>
          </cell>
          <cell r="AD98">
            <v>1.3080472602102526</v>
          </cell>
          <cell r="AE98">
            <v>1.2945368171021376</v>
          </cell>
          <cell r="AF98">
            <v>1.295358649789029</v>
          </cell>
          <cell r="AM98">
            <v>1.3610733723620612</v>
          </cell>
          <cell r="AN98">
            <v>1.3609470756528876</v>
          </cell>
          <cell r="AO98">
            <v>1.3609470756528876</v>
          </cell>
          <cell r="AP98">
            <v>1.3266393261895317</v>
          </cell>
          <cell r="AQ98">
            <v>1.3485391444713466</v>
          </cell>
          <cell r="AR98">
            <v>1.3493087327183177</v>
          </cell>
        </row>
        <row r="99">
          <cell r="D99">
            <v>24</v>
          </cell>
          <cell r="E99">
            <v>1.3076224702099486</v>
          </cell>
          <cell r="F99">
            <v>1.3080472602102526</v>
          </cell>
          <cell r="G99">
            <v>1.2945368171021376</v>
          </cell>
          <cell r="H99">
            <v>1.295358649789029</v>
          </cell>
          <cell r="O99">
            <v>1.3672896699269002</v>
          </cell>
          <cell r="P99">
            <v>1.3671607753705823</v>
          </cell>
          <cell r="Q99">
            <v>1.3671607753705823</v>
          </cell>
          <cell r="R99">
            <v>1.3675622622991039</v>
          </cell>
          <cell r="S99">
            <v>1.3548412965725196</v>
          </cell>
          <cell r="T99">
            <v>1.3555908850026503</v>
          </cell>
          <cell r="AA99">
            <v>1.3672896699269002</v>
          </cell>
          <cell r="AB99">
            <v>1.3671607753705823</v>
          </cell>
          <cell r="AC99">
            <v>1.3076224702099486</v>
          </cell>
          <cell r="AD99">
            <v>1.3080472602102526</v>
          </cell>
          <cell r="AE99">
            <v>1.2945368171021376</v>
          </cell>
          <cell r="AF99">
            <v>1.295358649789029</v>
          </cell>
          <cell r="AM99">
            <v>1.3610733723620612</v>
          </cell>
          <cell r="AN99">
            <v>1.3609470756528876</v>
          </cell>
          <cell r="AO99">
            <v>1.3609470756528876</v>
          </cell>
          <cell r="AP99">
            <v>1.3266393261895317</v>
          </cell>
          <cell r="AQ99">
            <v>1.3485391444713466</v>
          </cell>
          <cell r="AR99">
            <v>1.3493087327183177</v>
          </cell>
        </row>
        <row r="100">
          <cell r="D100">
            <v>25</v>
          </cell>
          <cell r="E100">
            <v>1.3076224702099486</v>
          </cell>
          <cell r="F100">
            <v>1.3080472602102526</v>
          </cell>
          <cell r="G100">
            <v>1.2945368171021376</v>
          </cell>
          <cell r="H100">
            <v>1.295358649789029</v>
          </cell>
          <cell r="O100">
            <v>1.3672896699269002</v>
          </cell>
          <cell r="P100">
            <v>1.3671607753705823</v>
          </cell>
          <cell r="Q100">
            <v>1.3671607753705823</v>
          </cell>
          <cell r="R100">
            <v>1.3675622622991039</v>
          </cell>
          <cell r="S100">
            <v>1.3548412965725196</v>
          </cell>
          <cell r="T100">
            <v>1.3555908850026503</v>
          </cell>
          <cell r="AA100">
            <v>1.3672896699269002</v>
          </cell>
          <cell r="AB100">
            <v>1.3671607753705823</v>
          </cell>
          <cell r="AC100">
            <v>1.3076224702099486</v>
          </cell>
          <cell r="AD100">
            <v>1.3080472602102526</v>
          </cell>
          <cell r="AE100">
            <v>1.2945368171021376</v>
          </cell>
          <cell r="AF100">
            <v>1.295358649789029</v>
          </cell>
          <cell r="AM100">
            <v>1.3610733723620612</v>
          </cell>
          <cell r="AN100">
            <v>1.3609470756528876</v>
          </cell>
          <cell r="AO100">
            <v>1.3609470756528876</v>
          </cell>
          <cell r="AP100">
            <v>1.3266393261895317</v>
          </cell>
          <cell r="AQ100">
            <v>1.3485391444713466</v>
          </cell>
          <cell r="AR100">
            <v>1.3493087327183177</v>
          </cell>
        </row>
        <row r="101">
          <cell r="D101">
            <v>26</v>
          </cell>
          <cell r="E101">
            <v>1.3076224702099486</v>
          </cell>
          <cell r="F101">
            <v>1.3080472602102526</v>
          </cell>
          <cell r="G101">
            <v>1.2945368171021376</v>
          </cell>
          <cell r="H101">
            <v>1.295358649789029</v>
          </cell>
          <cell r="O101">
            <v>1.3672896699269002</v>
          </cell>
          <cell r="P101">
            <v>1.3671607753705823</v>
          </cell>
          <cell r="Q101">
            <v>1.3671607753705823</v>
          </cell>
          <cell r="R101">
            <v>1.3675622622991039</v>
          </cell>
          <cell r="S101">
            <v>1.3548412965725196</v>
          </cell>
          <cell r="T101">
            <v>1.3555908850026503</v>
          </cell>
          <cell r="AA101">
            <v>1.3672896699269002</v>
          </cell>
          <cell r="AB101">
            <v>1.3671607753705823</v>
          </cell>
          <cell r="AC101">
            <v>1.3076224702099486</v>
          </cell>
          <cell r="AD101">
            <v>1.3080472602102526</v>
          </cell>
          <cell r="AE101">
            <v>1.2945368171021376</v>
          </cell>
          <cell r="AF101">
            <v>1.295358649789029</v>
          </cell>
          <cell r="AM101">
            <v>1.3610733723620612</v>
          </cell>
          <cell r="AN101">
            <v>1.3609470756528876</v>
          </cell>
          <cell r="AO101">
            <v>1.3609470756528876</v>
          </cell>
          <cell r="AP101">
            <v>1.3266393261895317</v>
          </cell>
          <cell r="AQ101">
            <v>1.3485391444713466</v>
          </cell>
          <cell r="AR101">
            <v>1.3493087327183177</v>
          </cell>
        </row>
        <row r="102">
          <cell r="D102">
            <v>27</v>
          </cell>
          <cell r="E102">
            <v>1.3076224702099486</v>
          </cell>
          <cell r="F102">
            <v>1.3080472602102526</v>
          </cell>
          <cell r="G102">
            <v>1.2945368171021376</v>
          </cell>
          <cell r="H102">
            <v>1.295358649789029</v>
          </cell>
          <cell r="O102">
            <v>1.3672896699269002</v>
          </cell>
          <cell r="P102">
            <v>1.3671607753705823</v>
          </cell>
          <cell r="Q102">
            <v>1.3671607753705823</v>
          </cell>
          <cell r="R102">
            <v>1.3675622622991039</v>
          </cell>
          <cell r="S102">
            <v>1.3548412965725196</v>
          </cell>
          <cell r="T102">
            <v>1.3555908850026503</v>
          </cell>
          <cell r="AA102">
            <v>1.3672896699269002</v>
          </cell>
          <cell r="AB102">
            <v>1.3671607753705823</v>
          </cell>
          <cell r="AC102">
            <v>1.3076224702099486</v>
          </cell>
          <cell r="AD102">
            <v>1.3080472602102526</v>
          </cell>
          <cell r="AE102">
            <v>1.2945368171021376</v>
          </cell>
          <cell r="AF102">
            <v>1.295358649789029</v>
          </cell>
          <cell r="AM102">
            <v>1.3610733723620612</v>
          </cell>
          <cell r="AN102">
            <v>1.3609470756528876</v>
          </cell>
          <cell r="AO102">
            <v>1.3609470756528876</v>
          </cell>
          <cell r="AP102">
            <v>1.3266393261895317</v>
          </cell>
          <cell r="AQ102">
            <v>1.3485391444713466</v>
          </cell>
          <cell r="AR102">
            <v>1.3493087327183177</v>
          </cell>
        </row>
        <row r="103">
          <cell r="D103">
            <v>28</v>
          </cell>
          <cell r="E103">
            <v>1.3076224702099486</v>
          </cell>
          <cell r="F103">
            <v>1.3080472602102526</v>
          </cell>
          <cell r="G103">
            <v>1.2945368171021376</v>
          </cell>
          <cell r="H103">
            <v>1.295358649789029</v>
          </cell>
          <cell r="O103">
            <v>1.3672896699269002</v>
          </cell>
          <cell r="P103">
            <v>1.3671607753705823</v>
          </cell>
          <cell r="Q103">
            <v>1.3671607753705823</v>
          </cell>
          <cell r="R103">
            <v>1.3675622622991039</v>
          </cell>
          <cell r="S103">
            <v>1.3548412965725196</v>
          </cell>
          <cell r="T103">
            <v>1.3555908850026503</v>
          </cell>
          <cell r="AA103">
            <v>1.3672896699269002</v>
          </cell>
          <cell r="AB103">
            <v>1.3671607753705823</v>
          </cell>
          <cell r="AC103">
            <v>1.3076224702099486</v>
          </cell>
          <cell r="AD103">
            <v>1.3080472602102526</v>
          </cell>
          <cell r="AE103">
            <v>1.2945368171021376</v>
          </cell>
          <cell r="AF103">
            <v>1.295358649789029</v>
          </cell>
          <cell r="AM103">
            <v>1.3610733723620612</v>
          </cell>
          <cell r="AN103">
            <v>1.3609470756528876</v>
          </cell>
          <cell r="AO103">
            <v>1.3609470756528876</v>
          </cell>
          <cell r="AP103">
            <v>1.3266393261895317</v>
          </cell>
          <cell r="AQ103">
            <v>1.3485391444713466</v>
          </cell>
          <cell r="AR103">
            <v>1.3493087327183177</v>
          </cell>
        </row>
        <row r="104">
          <cell r="D104">
            <v>29</v>
          </cell>
          <cell r="E104">
            <v>1.3076224702099486</v>
          </cell>
          <cell r="F104">
            <v>1.3080472602102526</v>
          </cell>
          <cell r="G104">
            <v>1.2945368171021376</v>
          </cell>
          <cell r="H104">
            <v>1.295358649789029</v>
          </cell>
          <cell r="O104">
            <v>1.3672896699269002</v>
          </cell>
          <cell r="P104">
            <v>1.3671607753705823</v>
          </cell>
          <cell r="Q104">
            <v>1.3671607753705823</v>
          </cell>
          <cell r="R104">
            <v>1.3675622622991039</v>
          </cell>
          <cell r="S104">
            <v>1.3548412965725196</v>
          </cell>
          <cell r="T104">
            <v>1.3555908850026503</v>
          </cell>
          <cell r="AA104">
            <v>1.3672896699269002</v>
          </cell>
          <cell r="AB104">
            <v>1.3671607753705823</v>
          </cell>
          <cell r="AC104">
            <v>1.3076224702099486</v>
          </cell>
          <cell r="AD104">
            <v>1.3080472602102526</v>
          </cell>
          <cell r="AE104">
            <v>1.2945368171021376</v>
          </cell>
          <cell r="AF104">
            <v>1.295358649789029</v>
          </cell>
          <cell r="AM104">
            <v>1.3610733723620612</v>
          </cell>
          <cell r="AN104">
            <v>1.3609470756528876</v>
          </cell>
          <cell r="AO104">
            <v>1.3609470756528876</v>
          </cell>
          <cell r="AP104">
            <v>1.3266393261895317</v>
          </cell>
          <cell r="AQ104">
            <v>1.3485391444713466</v>
          </cell>
          <cell r="AR104">
            <v>1.3493087327183177</v>
          </cell>
        </row>
        <row r="105">
          <cell r="D105">
            <v>30</v>
          </cell>
          <cell r="E105">
            <v>1.3076224702099486</v>
          </cell>
          <cell r="F105">
            <v>1.3080472602102526</v>
          </cell>
          <cell r="G105">
            <v>1.2945368171021376</v>
          </cell>
          <cell r="H105">
            <v>1.295358649789029</v>
          </cell>
          <cell r="O105">
            <v>1.3672896699269002</v>
          </cell>
          <cell r="P105">
            <v>1.3671607753705823</v>
          </cell>
          <cell r="Q105">
            <v>1.3671607753705823</v>
          </cell>
          <cell r="R105">
            <v>1.3675622622991039</v>
          </cell>
          <cell r="S105">
            <v>1.3548412965725196</v>
          </cell>
          <cell r="T105">
            <v>1.3555908850026503</v>
          </cell>
          <cell r="AA105">
            <v>1.3672896699269002</v>
          </cell>
          <cell r="AB105">
            <v>1.3671607753705823</v>
          </cell>
          <cell r="AC105">
            <v>1.3076224702099486</v>
          </cell>
          <cell r="AD105">
            <v>1.3080472602102526</v>
          </cell>
          <cell r="AE105">
            <v>1.2945368171021376</v>
          </cell>
          <cell r="AF105">
            <v>1.295358649789029</v>
          </cell>
          <cell r="AM105">
            <v>1.3610733723620612</v>
          </cell>
          <cell r="AN105">
            <v>1.3609470756528876</v>
          </cell>
          <cell r="AO105">
            <v>1.3609470756528876</v>
          </cell>
          <cell r="AP105">
            <v>1.3266393261895317</v>
          </cell>
          <cell r="AQ105">
            <v>1.3485391444713466</v>
          </cell>
          <cell r="AR105">
            <v>1.3493087327183177</v>
          </cell>
        </row>
        <row r="106">
          <cell r="D106">
            <v>31</v>
          </cell>
          <cell r="E106">
            <v>0.76928314734253833</v>
          </cell>
          <cell r="F106">
            <v>0.76896455484231097</v>
          </cell>
          <cell r="G106">
            <v>0.77909738717339672</v>
          </cell>
          <cell r="H106">
            <v>0.77848101265822789</v>
          </cell>
          <cell r="O106">
            <v>0.72453274755482466</v>
          </cell>
          <cell r="P106">
            <v>0.72462941847206386</v>
          </cell>
          <cell r="Q106">
            <v>0.72462941847206386</v>
          </cell>
          <cell r="R106">
            <v>0.72432830327567177</v>
          </cell>
          <cell r="S106">
            <v>0.73386902757061057</v>
          </cell>
          <cell r="T106">
            <v>0.73330683624801274</v>
          </cell>
          <cell r="AA106">
            <v>0.72453274755482466</v>
          </cell>
          <cell r="AB106">
            <v>0.72462941847206386</v>
          </cell>
          <cell r="AC106">
            <v>0.76928314734253833</v>
          </cell>
          <cell r="AD106">
            <v>0.76896455484231097</v>
          </cell>
          <cell r="AE106">
            <v>0.77909738717339672</v>
          </cell>
          <cell r="AF106">
            <v>0.77848101265822789</v>
          </cell>
          <cell r="AM106">
            <v>0.72919497072845385</v>
          </cell>
          <cell r="AN106">
            <v>0.72928969326033422</v>
          </cell>
          <cell r="AO106">
            <v>0.72928969326033422</v>
          </cell>
          <cell r="AP106">
            <v>0.75502050535785148</v>
          </cell>
          <cell r="AQ106">
            <v>0.73859564164648916</v>
          </cell>
          <cell r="AR106">
            <v>0.73801845046126158</v>
          </cell>
        </row>
        <row r="107">
          <cell r="D107">
            <v>32</v>
          </cell>
          <cell r="E107">
            <v>0.76928314734253833</v>
          </cell>
          <cell r="F107">
            <v>0.76896455484231097</v>
          </cell>
          <cell r="G107">
            <v>0.77909738717339672</v>
          </cell>
          <cell r="H107">
            <v>0.77848101265822789</v>
          </cell>
          <cell r="O107">
            <v>0.72453274755482466</v>
          </cell>
          <cell r="P107">
            <v>0.72462941847206386</v>
          </cell>
          <cell r="Q107">
            <v>0.72462941847206386</v>
          </cell>
          <cell r="R107">
            <v>0.72432830327567177</v>
          </cell>
          <cell r="S107">
            <v>0.73386902757061057</v>
          </cell>
          <cell r="T107">
            <v>0.73330683624801274</v>
          </cell>
          <cell r="AA107">
            <v>0.72453274755482466</v>
          </cell>
          <cell r="AB107">
            <v>0.72462941847206386</v>
          </cell>
          <cell r="AC107">
            <v>0.76928314734253833</v>
          </cell>
          <cell r="AD107">
            <v>0.76896455484231097</v>
          </cell>
          <cell r="AE107">
            <v>0.77909738717339672</v>
          </cell>
          <cell r="AF107">
            <v>0.77848101265822789</v>
          </cell>
          <cell r="AM107">
            <v>0.72919497072845385</v>
          </cell>
          <cell r="AN107">
            <v>0.72928969326033422</v>
          </cell>
          <cell r="AO107">
            <v>0.72928969326033422</v>
          </cell>
          <cell r="AP107">
            <v>0.75502050535785148</v>
          </cell>
          <cell r="AQ107">
            <v>0.73859564164648916</v>
          </cell>
          <cell r="AR107">
            <v>0.73801845046126158</v>
          </cell>
        </row>
        <row r="108">
          <cell r="D108">
            <v>33</v>
          </cell>
          <cell r="E108">
            <v>0.76928314734253833</v>
          </cell>
          <cell r="F108">
            <v>0.76896455484231097</v>
          </cell>
          <cell r="G108">
            <v>0.77909738717339672</v>
          </cell>
          <cell r="H108">
            <v>0.77848101265822789</v>
          </cell>
          <cell r="O108">
            <v>0.72453274755482466</v>
          </cell>
          <cell r="P108">
            <v>0.72462941847206386</v>
          </cell>
          <cell r="Q108">
            <v>0.72462941847206386</v>
          </cell>
          <cell r="R108">
            <v>0.72432830327567177</v>
          </cell>
          <cell r="S108">
            <v>0.73386902757061057</v>
          </cell>
          <cell r="T108">
            <v>0.73330683624801274</v>
          </cell>
          <cell r="AA108">
            <v>0.72453274755482466</v>
          </cell>
          <cell r="AB108">
            <v>0.72462941847206386</v>
          </cell>
          <cell r="AC108">
            <v>0.76928314734253833</v>
          </cell>
          <cell r="AD108">
            <v>0.76896455484231097</v>
          </cell>
          <cell r="AE108">
            <v>0.77909738717339672</v>
          </cell>
          <cell r="AF108">
            <v>0.77848101265822789</v>
          </cell>
          <cell r="AM108">
            <v>0.72919497072845385</v>
          </cell>
          <cell r="AN108">
            <v>0.72928969326033422</v>
          </cell>
          <cell r="AO108">
            <v>0.72928969326033422</v>
          </cell>
          <cell r="AP108">
            <v>0.75502050535785148</v>
          </cell>
          <cell r="AQ108">
            <v>0.73859564164648916</v>
          </cell>
          <cell r="AR108">
            <v>0.73801845046126158</v>
          </cell>
        </row>
        <row r="109">
          <cell r="D109">
            <v>34</v>
          </cell>
          <cell r="E109">
            <v>0.76928314734253833</v>
          </cell>
          <cell r="F109">
            <v>0.76896455484231097</v>
          </cell>
          <cell r="G109">
            <v>0.77909738717339672</v>
          </cell>
          <cell r="H109">
            <v>0.77848101265822789</v>
          </cell>
          <cell r="O109">
            <v>0.72453274755482466</v>
          </cell>
          <cell r="P109">
            <v>0.72462941847206386</v>
          </cell>
          <cell r="Q109">
            <v>0.72462941847206386</v>
          </cell>
          <cell r="R109">
            <v>0.72432830327567177</v>
          </cell>
          <cell r="S109">
            <v>0.73386902757061057</v>
          </cell>
          <cell r="T109">
            <v>0.73330683624801274</v>
          </cell>
          <cell r="AA109">
            <v>0.72453274755482466</v>
          </cell>
          <cell r="AB109">
            <v>0.72462941847206386</v>
          </cell>
          <cell r="AC109">
            <v>0.76928314734253833</v>
          </cell>
          <cell r="AD109">
            <v>0.76896455484231097</v>
          </cell>
          <cell r="AE109">
            <v>0.77909738717339672</v>
          </cell>
          <cell r="AF109">
            <v>0.77848101265822789</v>
          </cell>
          <cell r="AM109">
            <v>0.72919497072845385</v>
          </cell>
          <cell r="AN109">
            <v>0.72928969326033422</v>
          </cell>
          <cell r="AO109">
            <v>0.72928969326033422</v>
          </cell>
          <cell r="AP109">
            <v>0.75502050535785148</v>
          </cell>
          <cell r="AQ109">
            <v>0.73859564164648916</v>
          </cell>
          <cell r="AR109">
            <v>0.73801845046126158</v>
          </cell>
        </row>
        <row r="110">
          <cell r="D110">
            <v>35</v>
          </cell>
          <cell r="E110">
            <v>0.76928314734253833</v>
          </cell>
          <cell r="F110">
            <v>0.76896455484231097</v>
          </cell>
          <cell r="G110">
            <v>0.77909738717339672</v>
          </cell>
          <cell r="H110">
            <v>0.77848101265822789</v>
          </cell>
          <cell r="O110">
            <v>0.72453274755482466</v>
          </cell>
          <cell r="P110">
            <v>0.72462941847206386</v>
          </cell>
          <cell r="Q110">
            <v>0.72462941847206386</v>
          </cell>
          <cell r="R110">
            <v>0.72432830327567177</v>
          </cell>
          <cell r="S110">
            <v>0.73386902757061057</v>
          </cell>
          <cell r="T110">
            <v>0.73330683624801274</v>
          </cell>
          <cell r="AA110">
            <v>0.72453274755482466</v>
          </cell>
          <cell r="AB110">
            <v>0.72462941847206386</v>
          </cell>
          <cell r="AC110">
            <v>0.76928314734253833</v>
          </cell>
          <cell r="AD110">
            <v>0.76896455484231097</v>
          </cell>
          <cell r="AE110">
            <v>0.77909738717339672</v>
          </cell>
          <cell r="AF110">
            <v>0.77848101265822789</v>
          </cell>
          <cell r="AM110">
            <v>0.72919497072845385</v>
          </cell>
          <cell r="AN110">
            <v>0.72928969326033422</v>
          </cell>
          <cell r="AO110">
            <v>0.72928969326033422</v>
          </cell>
          <cell r="AP110">
            <v>0.75502050535785148</v>
          </cell>
          <cell r="AQ110">
            <v>0.73859564164648916</v>
          </cell>
          <cell r="AR110">
            <v>0.73801845046126158</v>
          </cell>
        </row>
        <row r="111">
          <cell r="D111">
            <v>36</v>
          </cell>
          <cell r="E111">
            <v>0.76928314734253833</v>
          </cell>
          <cell r="F111">
            <v>0.76896455484231097</v>
          </cell>
          <cell r="G111">
            <v>0.77909738717339672</v>
          </cell>
          <cell r="H111">
            <v>0.77848101265822789</v>
          </cell>
          <cell r="O111">
            <v>0.72453274755482466</v>
          </cell>
          <cell r="P111">
            <v>0.72462941847206386</v>
          </cell>
          <cell r="Q111">
            <v>0.72462941847206386</v>
          </cell>
          <cell r="R111">
            <v>0.72432830327567177</v>
          </cell>
          <cell r="S111">
            <v>0.73386902757061057</v>
          </cell>
          <cell r="T111">
            <v>0.73330683624801274</v>
          </cell>
          <cell r="AA111">
            <v>0.72453274755482466</v>
          </cell>
          <cell r="AB111">
            <v>0.72462941847206386</v>
          </cell>
          <cell r="AC111">
            <v>0.76928314734253833</v>
          </cell>
          <cell r="AD111">
            <v>0.76896455484231097</v>
          </cell>
          <cell r="AE111">
            <v>0.77909738717339672</v>
          </cell>
          <cell r="AF111">
            <v>0.77848101265822789</v>
          </cell>
          <cell r="AM111">
            <v>0.72919497072845385</v>
          </cell>
          <cell r="AN111">
            <v>0.72928969326033422</v>
          </cell>
          <cell r="AO111">
            <v>0.72928969326033422</v>
          </cell>
          <cell r="AP111">
            <v>0.75502050535785148</v>
          </cell>
          <cell r="AQ111">
            <v>0.73859564164648916</v>
          </cell>
          <cell r="AR111">
            <v>0.73801845046126158</v>
          </cell>
        </row>
        <row r="112">
          <cell r="D112">
            <v>37</v>
          </cell>
          <cell r="E112">
            <v>0.76928314734253833</v>
          </cell>
          <cell r="F112">
            <v>0.76896455484231097</v>
          </cell>
          <cell r="G112">
            <v>0.77909738717339672</v>
          </cell>
          <cell r="H112">
            <v>0.77848101265822789</v>
          </cell>
          <cell r="O112">
            <v>0.72453274755482466</v>
          </cell>
          <cell r="P112">
            <v>0.72462941847206386</v>
          </cell>
          <cell r="Q112">
            <v>0.72462941847206386</v>
          </cell>
          <cell r="R112">
            <v>0.72432830327567177</v>
          </cell>
          <cell r="S112">
            <v>0.73386902757061057</v>
          </cell>
          <cell r="T112">
            <v>0.73330683624801274</v>
          </cell>
          <cell r="AA112">
            <v>0.72453274755482466</v>
          </cell>
          <cell r="AB112">
            <v>0.72462941847206386</v>
          </cell>
          <cell r="AC112">
            <v>0.76928314734253833</v>
          </cell>
          <cell r="AD112">
            <v>0.76896455484231097</v>
          </cell>
          <cell r="AE112">
            <v>0.77909738717339672</v>
          </cell>
          <cell r="AF112">
            <v>0.77848101265822789</v>
          </cell>
          <cell r="AM112">
            <v>0.72919497072845385</v>
          </cell>
          <cell r="AN112">
            <v>0.72928969326033422</v>
          </cell>
          <cell r="AO112">
            <v>0.72928969326033422</v>
          </cell>
          <cell r="AP112">
            <v>0.75502050535785148</v>
          </cell>
          <cell r="AQ112">
            <v>0.73859564164648916</v>
          </cell>
          <cell r="AR112">
            <v>0.73801845046126158</v>
          </cell>
        </row>
        <row r="113">
          <cell r="D113">
            <v>38</v>
          </cell>
          <cell r="E113">
            <v>0.76928314734253833</v>
          </cell>
          <cell r="F113">
            <v>0.76896455484231097</v>
          </cell>
          <cell r="G113">
            <v>0.77909738717339672</v>
          </cell>
          <cell r="H113">
            <v>0.77848101265822789</v>
          </cell>
          <cell r="O113">
            <v>0.72453274755482466</v>
          </cell>
          <cell r="P113">
            <v>0.72462941847206386</v>
          </cell>
          <cell r="Q113">
            <v>0.72462941847206386</v>
          </cell>
          <cell r="R113">
            <v>0.72432830327567177</v>
          </cell>
          <cell r="S113">
            <v>0.73386902757061057</v>
          </cell>
          <cell r="T113">
            <v>0.73330683624801274</v>
          </cell>
          <cell r="AA113">
            <v>0.72453274755482466</v>
          </cell>
          <cell r="AB113">
            <v>0.72462941847206386</v>
          </cell>
          <cell r="AC113">
            <v>0.76928314734253833</v>
          </cell>
          <cell r="AD113">
            <v>0.76896455484231097</v>
          </cell>
          <cell r="AE113">
            <v>0.77909738717339672</v>
          </cell>
          <cell r="AF113">
            <v>0.77848101265822789</v>
          </cell>
          <cell r="AM113">
            <v>0.72919497072845385</v>
          </cell>
          <cell r="AN113">
            <v>0.72928969326033422</v>
          </cell>
          <cell r="AO113">
            <v>0.72928969326033422</v>
          </cell>
          <cell r="AP113">
            <v>0.75502050535785148</v>
          </cell>
          <cell r="AQ113">
            <v>0.73859564164648916</v>
          </cell>
          <cell r="AR113">
            <v>0.73801845046126158</v>
          </cell>
        </row>
        <row r="114">
          <cell r="D114">
            <v>39</v>
          </cell>
          <cell r="E114">
            <v>0.76928314734253833</v>
          </cell>
          <cell r="F114">
            <v>0.76896455484231097</v>
          </cell>
          <cell r="G114">
            <v>0.77909738717339672</v>
          </cell>
          <cell r="H114">
            <v>0.77848101265822789</v>
          </cell>
          <cell r="O114">
            <v>0.72453274755482466</v>
          </cell>
          <cell r="P114">
            <v>0.72462941847206386</v>
          </cell>
          <cell r="Q114">
            <v>0.72462941847206386</v>
          </cell>
          <cell r="R114">
            <v>0.72432830327567177</v>
          </cell>
          <cell r="S114">
            <v>0.73386902757061057</v>
          </cell>
          <cell r="T114">
            <v>0.73330683624801274</v>
          </cell>
          <cell r="AA114">
            <v>0.72453274755482466</v>
          </cell>
          <cell r="AB114">
            <v>0.72462941847206386</v>
          </cell>
          <cell r="AC114">
            <v>0.76928314734253833</v>
          </cell>
          <cell r="AD114">
            <v>0.76896455484231097</v>
          </cell>
          <cell r="AE114">
            <v>0.77909738717339672</v>
          </cell>
          <cell r="AF114">
            <v>0.77848101265822789</v>
          </cell>
          <cell r="AM114">
            <v>0.72919497072845385</v>
          </cell>
          <cell r="AN114">
            <v>0.72928969326033422</v>
          </cell>
          <cell r="AO114">
            <v>0.72928969326033422</v>
          </cell>
          <cell r="AP114">
            <v>0.75502050535785148</v>
          </cell>
          <cell r="AQ114">
            <v>0.73859564164648916</v>
          </cell>
          <cell r="AR114">
            <v>0.73801845046126158</v>
          </cell>
        </row>
        <row r="115">
          <cell r="D115">
            <v>40</v>
          </cell>
          <cell r="E115">
            <v>0.76928314734253833</v>
          </cell>
          <cell r="F115">
            <v>0.76896455484231097</v>
          </cell>
          <cell r="G115">
            <v>0.77909738717339672</v>
          </cell>
          <cell r="H115">
            <v>0.77848101265822789</v>
          </cell>
          <cell r="O115">
            <v>0.72453274755482466</v>
          </cell>
          <cell r="P115">
            <v>0.72462941847206386</v>
          </cell>
          <cell r="Q115">
            <v>0.72462941847206386</v>
          </cell>
          <cell r="R115">
            <v>0.72432830327567177</v>
          </cell>
          <cell r="S115">
            <v>0.73386902757061057</v>
          </cell>
          <cell r="T115">
            <v>0.73330683624801274</v>
          </cell>
          <cell r="AA115">
            <v>0.72453274755482466</v>
          </cell>
          <cell r="AB115">
            <v>0.72462941847206386</v>
          </cell>
          <cell r="AC115">
            <v>0.76928314734253833</v>
          </cell>
          <cell r="AD115">
            <v>0.76896455484231097</v>
          </cell>
          <cell r="AE115">
            <v>0.77909738717339672</v>
          </cell>
          <cell r="AF115">
            <v>0.77848101265822789</v>
          </cell>
          <cell r="AM115">
            <v>0.72919497072845385</v>
          </cell>
          <cell r="AN115">
            <v>0.72928969326033422</v>
          </cell>
          <cell r="AO115">
            <v>0.72928969326033422</v>
          </cell>
          <cell r="AP115">
            <v>0.75502050535785148</v>
          </cell>
          <cell r="AQ115">
            <v>0.73859564164648916</v>
          </cell>
          <cell r="AR115">
            <v>0.73801845046126158</v>
          </cell>
        </row>
        <row r="116">
          <cell r="D116">
            <v>41</v>
          </cell>
          <cell r="E116">
            <v>0.76928314734253833</v>
          </cell>
          <cell r="F116">
            <v>0.76896455484231097</v>
          </cell>
          <cell r="G116">
            <v>0.77909738717339672</v>
          </cell>
          <cell r="H116">
            <v>0.77848101265822789</v>
          </cell>
          <cell r="O116">
            <v>0.72453274755482466</v>
          </cell>
          <cell r="P116">
            <v>0.72462941847206386</v>
          </cell>
          <cell r="Q116">
            <v>0.72462941847206386</v>
          </cell>
          <cell r="R116">
            <v>0.72432830327567177</v>
          </cell>
          <cell r="S116">
            <v>0.73386902757061057</v>
          </cell>
          <cell r="T116">
            <v>0.73330683624801274</v>
          </cell>
          <cell r="AA116">
            <v>0.72453274755482466</v>
          </cell>
          <cell r="AB116">
            <v>0.72462941847206386</v>
          </cell>
          <cell r="AC116">
            <v>0.76928314734253833</v>
          </cell>
          <cell r="AD116">
            <v>0.76896455484231097</v>
          </cell>
          <cell r="AE116">
            <v>0.77909738717339672</v>
          </cell>
          <cell r="AF116">
            <v>0.77848101265822789</v>
          </cell>
          <cell r="AM116">
            <v>0.72919497072845385</v>
          </cell>
          <cell r="AN116">
            <v>0.72928969326033422</v>
          </cell>
          <cell r="AO116">
            <v>0.72928969326033422</v>
          </cell>
          <cell r="AP116">
            <v>0.75502050535785148</v>
          </cell>
          <cell r="AQ116">
            <v>0.73859564164648916</v>
          </cell>
          <cell r="AR116">
            <v>0.73801845046126158</v>
          </cell>
        </row>
        <row r="117">
          <cell r="D117">
            <v>42</v>
          </cell>
          <cell r="E117">
            <v>0.76928314734253833</v>
          </cell>
          <cell r="F117">
            <v>0.76896455484231097</v>
          </cell>
          <cell r="G117">
            <v>0.77909738717339672</v>
          </cell>
          <cell r="H117">
            <v>0.77848101265822789</v>
          </cell>
          <cell r="O117">
            <v>0.72453274755482466</v>
          </cell>
          <cell r="P117">
            <v>0.72462941847206386</v>
          </cell>
          <cell r="Q117">
            <v>0.72462941847206386</v>
          </cell>
          <cell r="R117">
            <v>0.72432830327567177</v>
          </cell>
          <cell r="S117">
            <v>0.73386902757061057</v>
          </cell>
          <cell r="T117">
            <v>0.73330683624801274</v>
          </cell>
          <cell r="AA117">
            <v>0.72453274755482466</v>
          </cell>
          <cell r="AB117">
            <v>0.72462941847206386</v>
          </cell>
          <cell r="AC117">
            <v>0.76928314734253833</v>
          </cell>
          <cell r="AD117">
            <v>0.76896455484231097</v>
          </cell>
          <cell r="AE117">
            <v>0.77909738717339672</v>
          </cell>
          <cell r="AF117">
            <v>0.77848101265822789</v>
          </cell>
          <cell r="AM117">
            <v>0.72919497072845385</v>
          </cell>
          <cell r="AN117">
            <v>0.72928969326033422</v>
          </cell>
          <cell r="AO117">
            <v>0.72928969326033422</v>
          </cell>
          <cell r="AP117">
            <v>0.75502050535785148</v>
          </cell>
          <cell r="AQ117">
            <v>0.73859564164648916</v>
          </cell>
          <cell r="AR117">
            <v>0.73801845046126158</v>
          </cell>
        </row>
        <row r="118">
          <cell r="D118">
            <v>43</v>
          </cell>
          <cell r="E118">
            <v>0.76928314734253833</v>
          </cell>
          <cell r="F118">
            <v>0.76896455484231097</v>
          </cell>
          <cell r="G118">
            <v>0.77909738717339672</v>
          </cell>
          <cell r="H118">
            <v>0.77848101265822789</v>
          </cell>
          <cell r="O118">
            <v>0.72453274755482466</v>
          </cell>
          <cell r="P118">
            <v>0.72462941847206386</v>
          </cell>
          <cell r="Q118">
            <v>0.72462941847206386</v>
          </cell>
          <cell r="R118">
            <v>0.72432830327567177</v>
          </cell>
          <cell r="S118">
            <v>0.73386902757061057</v>
          </cell>
          <cell r="T118">
            <v>0.73330683624801274</v>
          </cell>
          <cell r="AA118">
            <v>0.72453274755482466</v>
          </cell>
          <cell r="AB118">
            <v>0.72462941847206386</v>
          </cell>
          <cell r="AC118">
            <v>0.76928314734253833</v>
          </cell>
          <cell r="AD118">
            <v>0.76896455484231097</v>
          </cell>
          <cell r="AE118">
            <v>0.77909738717339672</v>
          </cell>
          <cell r="AF118">
            <v>0.77848101265822789</v>
          </cell>
          <cell r="AM118">
            <v>0.72919497072845385</v>
          </cell>
          <cell r="AN118">
            <v>0.72928969326033422</v>
          </cell>
          <cell r="AO118">
            <v>0.72928969326033422</v>
          </cell>
          <cell r="AP118">
            <v>0.75502050535785148</v>
          </cell>
          <cell r="AQ118">
            <v>0.73859564164648916</v>
          </cell>
          <cell r="AR118">
            <v>0.73801845046126158</v>
          </cell>
        </row>
        <row r="119">
          <cell r="D119">
            <v>44</v>
          </cell>
          <cell r="E119">
            <v>0.76928314734253833</v>
          </cell>
          <cell r="F119">
            <v>0.76896455484231097</v>
          </cell>
          <cell r="G119">
            <v>0.77909738717339672</v>
          </cell>
          <cell r="H119">
            <v>0.77848101265822789</v>
          </cell>
          <cell r="O119">
            <v>0.72453274755482466</v>
          </cell>
          <cell r="P119">
            <v>0.72462941847206386</v>
          </cell>
          <cell r="Q119">
            <v>0.72462941847206386</v>
          </cell>
          <cell r="R119">
            <v>0.72432830327567177</v>
          </cell>
          <cell r="S119">
            <v>0.73386902757061057</v>
          </cell>
          <cell r="T119">
            <v>0.73330683624801274</v>
          </cell>
          <cell r="AA119">
            <v>0.72453274755482466</v>
          </cell>
          <cell r="AB119">
            <v>0.72462941847206386</v>
          </cell>
          <cell r="AC119">
            <v>0.76928314734253833</v>
          </cell>
          <cell r="AD119">
            <v>0.76896455484231097</v>
          </cell>
          <cell r="AE119">
            <v>0.77909738717339672</v>
          </cell>
          <cell r="AF119">
            <v>0.77848101265822789</v>
          </cell>
          <cell r="AM119">
            <v>0.72919497072845385</v>
          </cell>
          <cell r="AN119">
            <v>0.72928969326033422</v>
          </cell>
          <cell r="AO119">
            <v>0.72928969326033422</v>
          </cell>
          <cell r="AP119">
            <v>0.75502050535785148</v>
          </cell>
          <cell r="AQ119">
            <v>0.73859564164648916</v>
          </cell>
          <cell r="AR119">
            <v>0.73801845046126158</v>
          </cell>
        </row>
        <row r="120">
          <cell r="D120">
            <v>45</v>
          </cell>
          <cell r="E120">
            <v>0.76928314734253833</v>
          </cell>
          <cell r="F120">
            <v>0.76896455484231097</v>
          </cell>
          <cell r="G120">
            <v>0.77909738717339672</v>
          </cell>
          <cell r="H120">
            <v>0.77848101265822789</v>
          </cell>
          <cell r="O120">
            <v>0.72453274755482466</v>
          </cell>
          <cell r="P120">
            <v>0.72462941847206386</v>
          </cell>
          <cell r="Q120">
            <v>0.72462941847206386</v>
          </cell>
          <cell r="R120">
            <v>0.72432830327567177</v>
          </cell>
          <cell r="S120">
            <v>0.73386902757061057</v>
          </cell>
          <cell r="T120">
            <v>0.73330683624801274</v>
          </cell>
          <cell r="AA120">
            <v>0.72453274755482466</v>
          </cell>
          <cell r="AB120">
            <v>0.72462941847206386</v>
          </cell>
          <cell r="AC120">
            <v>0.76928314734253833</v>
          </cell>
          <cell r="AD120">
            <v>0.76896455484231097</v>
          </cell>
          <cell r="AE120">
            <v>0.77909738717339672</v>
          </cell>
          <cell r="AF120">
            <v>0.77848101265822789</v>
          </cell>
          <cell r="AM120">
            <v>0.72919497072845385</v>
          </cell>
          <cell r="AN120">
            <v>0.72928969326033422</v>
          </cell>
          <cell r="AO120">
            <v>0.72928969326033422</v>
          </cell>
          <cell r="AP120">
            <v>0.75502050535785148</v>
          </cell>
          <cell r="AQ120">
            <v>0.73859564164648916</v>
          </cell>
          <cell r="AR120">
            <v>0.73801845046126158</v>
          </cell>
        </row>
        <row r="121">
          <cell r="D121">
            <v>46</v>
          </cell>
          <cell r="E121">
            <v>0.76928314734253833</v>
          </cell>
          <cell r="F121">
            <v>0.76896455484231097</v>
          </cell>
          <cell r="G121">
            <v>0.77909738717339672</v>
          </cell>
          <cell r="H121">
            <v>0.77848101265822789</v>
          </cell>
          <cell r="O121">
            <v>0.72453274755482466</v>
          </cell>
          <cell r="P121">
            <v>0.72462941847206386</v>
          </cell>
          <cell r="Q121">
            <v>0.72462941847206386</v>
          </cell>
          <cell r="R121">
            <v>0.72432830327567177</v>
          </cell>
          <cell r="S121">
            <v>0.73386902757061057</v>
          </cell>
          <cell r="T121">
            <v>0.73330683624801274</v>
          </cell>
          <cell r="AA121">
            <v>0.72453274755482466</v>
          </cell>
          <cell r="AB121">
            <v>0.72462941847206386</v>
          </cell>
          <cell r="AC121">
            <v>0.76928314734253833</v>
          </cell>
          <cell r="AD121">
            <v>0.76896455484231097</v>
          </cell>
          <cell r="AE121">
            <v>0.77909738717339672</v>
          </cell>
          <cell r="AF121">
            <v>0.77848101265822789</v>
          </cell>
          <cell r="AM121">
            <v>0.72919497072845385</v>
          </cell>
          <cell r="AN121">
            <v>0.72928969326033422</v>
          </cell>
          <cell r="AO121">
            <v>0.72928969326033422</v>
          </cell>
          <cell r="AP121">
            <v>0.75502050535785148</v>
          </cell>
          <cell r="AQ121">
            <v>0.73859564164648916</v>
          </cell>
          <cell r="AR121">
            <v>0.73801845046126158</v>
          </cell>
        </row>
        <row r="122">
          <cell r="D122">
            <v>47</v>
          </cell>
          <cell r="E122">
            <v>1.3076224702099486</v>
          </cell>
          <cell r="F122">
            <v>1.3080472602102526</v>
          </cell>
          <cell r="G122">
            <v>1.2945368171021376</v>
          </cell>
          <cell r="H122">
            <v>1.295358649789029</v>
          </cell>
          <cell r="O122">
            <v>1.3672896699269002</v>
          </cell>
          <cell r="P122">
            <v>1.3671607753705823</v>
          </cell>
          <cell r="Q122">
            <v>1.3671607753705823</v>
          </cell>
          <cell r="R122">
            <v>1.3675622622991039</v>
          </cell>
          <cell r="S122">
            <v>1.3548412965725196</v>
          </cell>
          <cell r="T122">
            <v>1.3555908850026503</v>
          </cell>
          <cell r="AA122">
            <v>1.3672896699269002</v>
          </cell>
          <cell r="AB122">
            <v>1.3671607753705823</v>
          </cell>
          <cell r="AC122">
            <v>1.3076224702099486</v>
          </cell>
          <cell r="AD122">
            <v>1.3080472602102526</v>
          </cell>
          <cell r="AE122">
            <v>1.2945368171021376</v>
          </cell>
          <cell r="AF122">
            <v>1.295358649789029</v>
          </cell>
          <cell r="AM122">
            <v>1.3610733723620612</v>
          </cell>
          <cell r="AN122">
            <v>1.3609470756528876</v>
          </cell>
          <cell r="AO122">
            <v>1.3609470756528876</v>
          </cell>
          <cell r="AP122">
            <v>1.3266393261895317</v>
          </cell>
          <cell r="AQ122">
            <v>1.3485391444713466</v>
          </cell>
          <cell r="AR122">
            <v>1.3493087327183177</v>
          </cell>
        </row>
        <row r="123">
          <cell r="D123">
            <v>48</v>
          </cell>
          <cell r="E123">
            <v>1.3076224702099486</v>
          </cell>
          <cell r="F123">
            <v>1.3080472602102526</v>
          </cell>
          <cell r="G123">
            <v>1.2945368171021376</v>
          </cell>
          <cell r="H123">
            <v>1.295358649789029</v>
          </cell>
          <cell r="O123">
            <v>1.3672896699269002</v>
          </cell>
          <cell r="P123">
            <v>1.3671607753705823</v>
          </cell>
          <cell r="Q123">
            <v>1.3671607753705823</v>
          </cell>
          <cell r="R123">
            <v>1.3675622622991039</v>
          </cell>
          <cell r="S123">
            <v>1.3548412965725196</v>
          </cell>
          <cell r="T123">
            <v>1.3555908850026503</v>
          </cell>
          <cell r="AA123">
            <v>1.3672896699269002</v>
          </cell>
          <cell r="AB123">
            <v>1.3671607753705823</v>
          </cell>
          <cell r="AC123">
            <v>1.3076224702099486</v>
          </cell>
          <cell r="AD123">
            <v>1.3080472602102526</v>
          </cell>
          <cell r="AE123">
            <v>1.2945368171021376</v>
          </cell>
          <cell r="AF123">
            <v>1.295358649789029</v>
          </cell>
          <cell r="AM123">
            <v>1.3610733723620612</v>
          </cell>
          <cell r="AN123">
            <v>1.3609470756528876</v>
          </cell>
          <cell r="AO123">
            <v>1.3609470756528876</v>
          </cell>
          <cell r="AP123">
            <v>1.3266393261895317</v>
          </cell>
          <cell r="AQ123">
            <v>1.3485391444713466</v>
          </cell>
          <cell r="AR123">
            <v>1.3493087327183177</v>
          </cell>
        </row>
        <row r="124">
          <cell r="D124">
            <v>49</v>
          </cell>
          <cell r="E124">
            <v>1.3076224702099486</v>
          </cell>
          <cell r="F124">
            <v>1.3080472602102526</v>
          </cell>
          <cell r="G124">
            <v>1.2945368171021376</v>
          </cell>
          <cell r="H124">
            <v>1.295358649789029</v>
          </cell>
          <cell r="O124">
            <v>1.3672896699269002</v>
          </cell>
          <cell r="P124">
            <v>1.3671607753705823</v>
          </cell>
          <cell r="Q124">
            <v>1.3671607753705823</v>
          </cell>
          <cell r="R124">
            <v>1.3675622622991039</v>
          </cell>
          <cell r="S124">
            <v>1.3548412965725196</v>
          </cell>
          <cell r="T124">
            <v>1.3555908850026503</v>
          </cell>
          <cell r="AA124">
            <v>1.3672896699269002</v>
          </cell>
          <cell r="AB124">
            <v>1.3671607753705823</v>
          </cell>
          <cell r="AC124">
            <v>1.3076224702099486</v>
          </cell>
          <cell r="AD124">
            <v>1.3080472602102526</v>
          </cell>
          <cell r="AE124">
            <v>1.2945368171021376</v>
          </cell>
          <cell r="AF124">
            <v>1.295358649789029</v>
          </cell>
          <cell r="AM124">
            <v>1.3610733723620612</v>
          </cell>
          <cell r="AN124">
            <v>1.3609470756528876</v>
          </cell>
          <cell r="AO124">
            <v>1.3609470756528876</v>
          </cell>
          <cell r="AP124">
            <v>1.3266393261895317</v>
          </cell>
          <cell r="AQ124">
            <v>1.3485391444713466</v>
          </cell>
          <cell r="AR124">
            <v>1.3493087327183177</v>
          </cell>
        </row>
        <row r="125">
          <cell r="D125">
            <v>50</v>
          </cell>
          <cell r="E125">
            <v>1.3076224702099486</v>
          </cell>
          <cell r="F125">
            <v>1.3080472602102526</v>
          </cell>
          <cell r="G125">
            <v>1.2945368171021376</v>
          </cell>
          <cell r="H125">
            <v>1.295358649789029</v>
          </cell>
          <cell r="O125">
            <v>1.3672896699269002</v>
          </cell>
          <cell r="P125">
            <v>1.3671607753705823</v>
          </cell>
          <cell r="Q125">
            <v>1.3671607753705823</v>
          </cell>
          <cell r="R125">
            <v>1.3675622622991039</v>
          </cell>
          <cell r="S125">
            <v>1.3548412965725196</v>
          </cell>
          <cell r="T125">
            <v>1.3555908850026503</v>
          </cell>
          <cell r="AA125">
            <v>1.3672896699269002</v>
          </cell>
          <cell r="AB125">
            <v>1.3671607753705823</v>
          </cell>
          <cell r="AC125">
            <v>1.3076224702099486</v>
          </cell>
          <cell r="AD125">
            <v>1.3080472602102526</v>
          </cell>
          <cell r="AE125">
            <v>1.2945368171021376</v>
          </cell>
          <cell r="AF125">
            <v>1.295358649789029</v>
          </cell>
          <cell r="AM125">
            <v>1.3610733723620612</v>
          </cell>
          <cell r="AN125">
            <v>1.3609470756528876</v>
          </cell>
          <cell r="AO125">
            <v>1.3609470756528876</v>
          </cell>
          <cell r="AP125">
            <v>1.3266393261895317</v>
          </cell>
          <cell r="AQ125">
            <v>1.3485391444713466</v>
          </cell>
          <cell r="AR125">
            <v>1.3493087327183177</v>
          </cell>
        </row>
        <row r="126">
          <cell r="D126">
            <v>51</v>
          </cell>
          <cell r="E126">
            <v>1.3076224702099486</v>
          </cell>
          <cell r="F126">
            <v>1.3080472602102526</v>
          </cell>
          <cell r="G126">
            <v>1.2945368171021376</v>
          </cell>
          <cell r="H126">
            <v>1.295358649789029</v>
          </cell>
          <cell r="O126">
            <v>1.3672896699269002</v>
          </cell>
          <cell r="P126">
            <v>1.3671607753705823</v>
          </cell>
          <cell r="Q126">
            <v>1.3671607753705823</v>
          </cell>
          <cell r="R126">
            <v>1.3675622622991039</v>
          </cell>
          <cell r="S126">
            <v>1.3548412965725196</v>
          </cell>
          <cell r="T126">
            <v>1.3555908850026503</v>
          </cell>
          <cell r="AA126">
            <v>1.3672896699269002</v>
          </cell>
          <cell r="AB126">
            <v>1.3671607753705823</v>
          </cell>
          <cell r="AC126">
            <v>1.3076224702099486</v>
          </cell>
          <cell r="AD126">
            <v>1.3080472602102526</v>
          </cell>
          <cell r="AE126">
            <v>1.2945368171021376</v>
          </cell>
          <cell r="AF126">
            <v>1.295358649789029</v>
          </cell>
          <cell r="AM126">
            <v>1.3610733723620612</v>
          </cell>
          <cell r="AN126">
            <v>1.3609470756528876</v>
          </cell>
          <cell r="AO126">
            <v>1.3609470756528876</v>
          </cell>
          <cell r="AP126">
            <v>1.3266393261895317</v>
          </cell>
          <cell r="AQ126">
            <v>1.3485391444713466</v>
          </cell>
          <cell r="AR126">
            <v>1.3493087327183177</v>
          </cell>
        </row>
        <row r="127">
          <cell r="D127">
            <v>52</v>
          </cell>
          <cell r="E127">
            <v>1.3076224702099486</v>
          </cell>
          <cell r="F127">
            <v>1.3080472602102526</v>
          </cell>
          <cell r="G127">
            <v>1.2945368171021376</v>
          </cell>
          <cell r="H127">
            <v>1.295358649789029</v>
          </cell>
          <cell r="O127">
            <v>1.3672896699269002</v>
          </cell>
          <cell r="P127">
            <v>1.3671607753705823</v>
          </cell>
          <cell r="Q127">
            <v>1.3671607753705823</v>
          </cell>
          <cell r="R127">
            <v>1.3675622622991039</v>
          </cell>
          <cell r="S127">
            <v>1.3548412965725196</v>
          </cell>
          <cell r="T127">
            <v>1.3555908850026503</v>
          </cell>
          <cell r="AA127">
            <v>1.3672896699269002</v>
          </cell>
          <cell r="AB127">
            <v>1.3671607753705823</v>
          </cell>
          <cell r="AC127">
            <v>1.3076224702099486</v>
          </cell>
          <cell r="AD127">
            <v>1.3080472602102526</v>
          </cell>
          <cell r="AE127">
            <v>1.2945368171021376</v>
          </cell>
          <cell r="AF127">
            <v>1.295358649789029</v>
          </cell>
          <cell r="AM127">
            <v>1.3610733723620612</v>
          </cell>
          <cell r="AN127">
            <v>1.3609470756528876</v>
          </cell>
          <cell r="AO127">
            <v>1.3609470756528876</v>
          </cell>
          <cell r="AP127">
            <v>1.3266393261895317</v>
          </cell>
          <cell r="AQ127">
            <v>1.3485391444713466</v>
          </cell>
          <cell r="AR127">
            <v>1.3493087327183177</v>
          </cell>
        </row>
        <row r="128">
          <cell r="D128">
            <v>53</v>
          </cell>
          <cell r="E128">
            <v>1.3076224702099486</v>
          </cell>
          <cell r="F128">
            <v>1.3080472602102526</v>
          </cell>
          <cell r="G128">
            <v>1.2945368171021376</v>
          </cell>
          <cell r="H128">
            <v>1.295358649789029</v>
          </cell>
          <cell r="O128">
            <v>1.3672896699269002</v>
          </cell>
          <cell r="P128">
            <v>1.3671607753705823</v>
          </cell>
          <cell r="Q128">
            <v>1.3671607753705823</v>
          </cell>
          <cell r="R128">
            <v>1.3675622622991039</v>
          </cell>
          <cell r="S128">
            <v>1.3548412965725196</v>
          </cell>
          <cell r="T128">
            <v>1.3555908850026503</v>
          </cell>
          <cell r="AA128">
            <v>1.3672896699269002</v>
          </cell>
          <cell r="AB128">
            <v>1.3671607753705823</v>
          </cell>
          <cell r="AC128">
            <v>1.3076224702099486</v>
          </cell>
          <cell r="AD128">
            <v>1.3080472602102526</v>
          </cell>
          <cell r="AE128">
            <v>1.2945368171021376</v>
          </cell>
          <cell r="AF128">
            <v>1.295358649789029</v>
          </cell>
          <cell r="AM128">
            <v>1.3610733723620612</v>
          </cell>
          <cell r="AN128">
            <v>1.3609470756528876</v>
          </cell>
          <cell r="AO128">
            <v>1.3609470756528876</v>
          </cell>
          <cell r="AP128">
            <v>1.3266393261895317</v>
          </cell>
          <cell r="AQ128">
            <v>1.3485391444713466</v>
          </cell>
          <cell r="AR128">
            <v>1.3493087327183177</v>
          </cell>
        </row>
        <row r="129">
          <cell r="D129">
            <v>54</v>
          </cell>
          <cell r="E129">
            <v>1.3076224702099486</v>
          </cell>
          <cell r="F129">
            <v>1.3080472602102526</v>
          </cell>
          <cell r="G129">
            <v>1.2945368171021376</v>
          </cell>
          <cell r="H129">
            <v>1.295358649789029</v>
          </cell>
          <cell r="O129">
            <v>1.3672896699269002</v>
          </cell>
          <cell r="P129">
            <v>1.3671607753705823</v>
          </cell>
          <cell r="Q129">
            <v>1.3671607753705823</v>
          </cell>
          <cell r="R129">
            <v>1.3675622622991039</v>
          </cell>
          <cell r="S129">
            <v>1.3548412965725196</v>
          </cell>
          <cell r="T129">
            <v>1.3555908850026503</v>
          </cell>
          <cell r="AA129">
            <v>1.3672896699269002</v>
          </cell>
          <cell r="AB129">
            <v>1.3671607753705823</v>
          </cell>
          <cell r="AC129">
            <v>1.3076224702099486</v>
          </cell>
          <cell r="AD129">
            <v>1.3080472602102526</v>
          </cell>
          <cell r="AE129">
            <v>1.2945368171021376</v>
          </cell>
          <cell r="AF129">
            <v>1.295358649789029</v>
          </cell>
          <cell r="AM129">
            <v>1.3610733723620612</v>
          </cell>
          <cell r="AN129">
            <v>1.3609470756528876</v>
          </cell>
          <cell r="AO129">
            <v>1.3609470756528876</v>
          </cell>
          <cell r="AP129">
            <v>1.3266393261895317</v>
          </cell>
          <cell r="AQ129">
            <v>1.3485391444713466</v>
          </cell>
          <cell r="AR129">
            <v>1.3493087327183177</v>
          </cell>
        </row>
        <row r="130">
          <cell r="D130">
            <v>55</v>
          </cell>
          <cell r="E130">
            <v>0.76928314734253833</v>
          </cell>
          <cell r="F130">
            <v>0.76896455484231097</v>
          </cell>
          <cell r="G130">
            <v>0.77909738717339672</v>
          </cell>
          <cell r="H130">
            <v>0.77848101265822789</v>
          </cell>
          <cell r="O130">
            <v>0.72453274755482466</v>
          </cell>
          <cell r="P130">
            <v>0.72462941847206386</v>
          </cell>
          <cell r="Q130">
            <v>0.72462941847206386</v>
          </cell>
          <cell r="R130">
            <v>0.72432830327567177</v>
          </cell>
          <cell r="S130">
            <v>0.73386902757061057</v>
          </cell>
          <cell r="T130">
            <v>0.73330683624801274</v>
          </cell>
          <cell r="AA130">
            <v>0.72453274755482466</v>
          </cell>
          <cell r="AB130">
            <v>0.72462941847206386</v>
          </cell>
          <cell r="AC130">
            <v>0.76928314734253833</v>
          </cell>
          <cell r="AD130">
            <v>0.76896455484231097</v>
          </cell>
          <cell r="AE130">
            <v>0.77909738717339672</v>
          </cell>
          <cell r="AF130">
            <v>0.77848101265822789</v>
          </cell>
          <cell r="AM130">
            <v>0.72919497072845385</v>
          </cell>
          <cell r="AN130">
            <v>0.72928969326033422</v>
          </cell>
          <cell r="AO130">
            <v>0.72928969326033422</v>
          </cell>
          <cell r="AP130">
            <v>0.75502050535785148</v>
          </cell>
          <cell r="AQ130">
            <v>0.73859564164648916</v>
          </cell>
          <cell r="AR130">
            <v>0.73801845046126158</v>
          </cell>
        </row>
        <row r="131">
          <cell r="D131">
            <v>56</v>
          </cell>
          <cell r="E131">
            <v>0.76928314734253833</v>
          </cell>
          <cell r="F131">
            <v>0.76896455484231097</v>
          </cell>
          <cell r="G131">
            <v>0.77909738717339672</v>
          </cell>
          <cell r="H131">
            <v>0.77848101265822789</v>
          </cell>
          <cell r="O131">
            <v>0.72453274755482466</v>
          </cell>
          <cell r="P131">
            <v>0.72462941847206386</v>
          </cell>
          <cell r="Q131">
            <v>0.72462941847206386</v>
          </cell>
          <cell r="R131">
            <v>0.72432830327567177</v>
          </cell>
          <cell r="S131">
            <v>0.73386902757061057</v>
          </cell>
          <cell r="T131">
            <v>0.73330683624801274</v>
          </cell>
          <cell r="AA131">
            <v>0.72453274755482466</v>
          </cell>
          <cell r="AB131">
            <v>0.72462941847206386</v>
          </cell>
          <cell r="AC131">
            <v>0.76928314734253833</v>
          </cell>
          <cell r="AD131">
            <v>0.76896455484231097</v>
          </cell>
          <cell r="AE131">
            <v>0.77909738717339672</v>
          </cell>
          <cell r="AF131">
            <v>0.77848101265822789</v>
          </cell>
          <cell r="AM131">
            <v>0.72919497072845385</v>
          </cell>
          <cell r="AN131">
            <v>0.72928969326033422</v>
          </cell>
          <cell r="AO131">
            <v>0.72928969326033422</v>
          </cell>
          <cell r="AP131">
            <v>0.75502050535785148</v>
          </cell>
          <cell r="AQ131">
            <v>0.73859564164648916</v>
          </cell>
          <cell r="AR131">
            <v>0.73801845046126158</v>
          </cell>
        </row>
        <row r="132">
          <cell r="D132">
            <v>57</v>
          </cell>
          <cell r="E132">
            <v>0.76928314734253833</v>
          </cell>
          <cell r="F132">
            <v>0.76896455484231097</v>
          </cell>
          <cell r="G132">
            <v>0.77909738717339672</v>
          </cell>
          <cell r="H132">
            <v>0.77848101265822789</v>
          </cell>
          <cell r="O132">
            <v>0.72453274755482466</v>
          </cell>
          <cell r="P132">
            <v>0.72462941847206386</v>
          </cell>
          <cell r="Q132">
            <v>0.72462941847206386</v>
          </cell>
          <cell r="R132">
            <v>0.72432830327567177</v>
          </cell>
          <cell r="S132">
            <v>0.73386902757061057</v>
          </cell>
          <cell r="T132">
            <v>0.73330683624801274</v>
          </cell>
          <cell r="AA132">
            <v>0.72453274755482466</v>
          </cell>
          <cell r="AB132">
            <v>0.72462941847206386</v>
          </cell>
          <cell r="AC132">
            <v>0.76928314734253833</v>
          </cell>
          <cell r="AD132">
            <v>0.76896455484231097</v>
          </cell>
          <cell r="AE132">
            <v>0.77909738717339672</v>
          </cell>
          <cell r="AF132">
            <v>0.77848101265822789</v>
          </cell>
          <cell r="AM132">
            <v>0.72919497072845385</v>
          </cell>
          <cell r="AN132">
            <v>0.72928969326033422</v>
          </cell>
          <cell r="AO132">
            <v>0.72928969326033422</v>
          </cell>
          <cell r="AP132">
            <v>0.75502050535785148</v>
          </cell>
          <cell r="AQ132">
            <v>0.73859564164648916</v>
          </cell>
          <cell r="AR132">
            <v>0.73801845046126158</v>
          </cell>
        </row>
        <row r="133">
          <cell r="D133">
            <v>58</v>
          </cell>
          <cell r="E133">
            <v>0.76928314734253833</v>
          </cell>
          <cell r="F133">
            <v>0.76896455484231097</v>
          </cell>
          <cell r="G133">
            <v>0.77909738717339672</v>
          </cell>
          <cell r="H133">
            <v>0.77848101265822789</v>
          </cell>
          <cell r="O133">
            <v>0.72453274755482466</v>
          </cell>
          <cell r="P133">
            <v>0.72462941847206386</v>
          </cell>
          <cell r="Q133">
            <v>0.72462941847206386</v>
          </cell>
          <cell r="R133">
            <v>0.72432830327567177</v>
          </cell>
          <cell r="S133">
            <v>0.73386902757061057</v>
          </cell>
          <cell r="T133">
            <v>0.73330683624801274</v>
          </cell>
          <cell r="AA133">
            <v>0.72453274755482466</v>
          </cell>
          <cell r="AB133">
            <v>0.72462941847206386</v>
          </cell>
          <cell r="AC133">
            <v>0.76928314734253833</v>
          </cell>
          <cell r="AD133">
            <v>0.76896455484231097</v>
          </cell>
          <cell r="AE133">
            <v>0.77909738717339672</v>
          </cell>
          <cell r="AF133">
            <v>0.77848101265822789</v>
          </cell>
          <cell r="AM133">
            <v>0.72919497072845385</v>
          </cell>
          <cell r="AN133">
            <v>0.72928969326033422</v>
          </cell>
          <cell r="AO133">
            <v>0.72928969326033422</v>
          </cell>
          <cell r="AP133">
            <v>0.75502050535785148</v>
          </cell>
          <cell r="AQ133">
            <v>0.73859564164648916</v>
          </cell>
          <cell r="AR133">
            <v>0.73801845046126158</v>
          </cell>
        </row>
        <row r="134">
          <cell r="D134">
            <v>59</v>
          </cell>
          <cell r="E134">
            <v>0.76928314734253833</v>
          </cell>
          <cell r="F134">
            <v>0.76896455484231097</v>
          </cell>
          <cell r="G134">
            <v>0.77909738717339672</v>
          </cell>
          <cell r="H134">
            <v>0.77848101265822789</v>
          </cell>
          <cell r="O134">
            <v>0.72453274755482466</v>
          </cell>
          <cell r="P134">
            <v>0.72462941847206386</v>
          </cell>
          <cell r="Q134">
            <v>0.72462941847206386</v>
          </cell>
          <cell r="R134">
            <v>0.72432830327567177</v>
          </cell>
          <cell r="S134">
            <v>0.73386902757061057</v>
          </cell>
          <cell r="T134">
            <v>0.73330683624801274</v>
          </cell>
          <cell r="AA134">
            <v>0.72453274755482466</v>
          </cell>
          <cell r="AB134">
            <v>0.72462941847206386</v>
          </cell>
          <cell r="AC134">
            <v>0.76928314734253833</v>
          </cell>
          <cell r="AD134">
            <v>0.76896455484231097</v>
          </cell>
          <cell r="AE134">
            <v>0.77909738717339672</v>
          </cell>
          <cell r="AF134">
            <v>0.77848101265822789</v>
          </cell>
          <cell r="AM134">
            <v>0.72919497072845385</v>
          </cell>
          <cell r="AN134">
            <v>0.72928969326033422</v>
          </cell>
          <cell r="AO134">
            <v>0.72928969326033422</v>
          </cell>
          <cell r="AP134">
            <v>0.75502050535785148</v>
          </cell>
          <cell r="AQ134">
            <v>0.73859564164648916</v>
          </cell>
          <cell r="AR134">
            <v>0.73801845046126158</v>
          </cell>
        </row>
        <row r="135">
          <cell r="D135">
            <v>60</v>
          </cell>
          <cell r="E135">
            <v>0.76928314734253833</v>
          </cell>
          <cell r="F135">
            <v>0.76896455484231097</v>
          </cell>
          <cell r="G135">
            <v>0.77909738717339672</v>
          </cell>
          <cell r="H135">
            <v>0.77848101265822789</v>
          </cell>
          <cell r="O135">
            <v>0.72453274755482466</v>
          </cell>
          <cell r="P135">
            <v>0.72462941847206386</v>
          </cell>
          <cell r="Q135">
            <v>0.72462941847206386</v>
          </cell>
          <cell r="R135">
            <v>0.72432830327567177</v>
          </cell>
          <cell r="S135">
            <v>0.73386902757061057</v>
          </cell>
          <cell r="T135">
            <v>0.73330683624801274</v>
          </cell>
          <cell r="AA135">
            <v>0.72453274755482466</v>
          </cell>
          <cell r="AB135">
            <v>0.72462941847206386</v>
          </cell>
          <cell r="AC135">
            <v>0.76928314734253833</v>
          </cell>
          <cell r="AD135">
            <v>0.76896455484231097</v>
          </cell>
          <cell r="AE135">
            <v>0.77909738717339672</v>
          </cell>
          <cell r="AF135">
            <v>0.77848101265822789</v>
          </cell>
          <cell r="AM135">
            <v>0.72919497072845385</v>
          </cell>
          <cell r="AN135">
            <v>0.72928969326033422</v>
          </cell>
          <cell r="AO135">
            <v>0.72928969326033422</v>
          </cell>
          <cell r="AP135">
            <v>0.75502050535785148</v>
          </cell>
          <cell r="AQ135">
            <v>0.73859564164648916</v>
          </cell>
          <cell r="AR135">
            <v>0.73801845046126158</v>
          </cell>
        </row>
        <row r="136">
          <cell r="D136">
            <v>61</v>
          </cell>
          <cell r="E136">
            <v>0.76928314734253833</v>
          </cell>
          <cell r="F136">
            <v>0.76896455484231097</v>
          </cell>
          <cell r="G136">
            <v>0.77909738717339672</v>
          </cell>
          <cell r="H136">
            <v>0.77848101265822789</v>
          </cell>
          <cell r="O136">
            <v>0.72453274755482466</v>
          </cell>
          <cell r="P136">
            <v>0.72462941847206386</v>
          </cell>
          <cell r="Q136">
            <v>0.72462941847206386</v>
          </cell>
          <cell r="R136">
            <v>0.72432830327567177</v>
          </cell>
          <cell r="S136">
            <v>0.73386902757061057</v>
          </cell>
          <cell r="T136">
            <v>0.73330683624801274</v>
          </cell>
          <cell r="AA136">
            <v>0.72453274755482466</v>
          </cell>
          <cell r="AB136">
            <v>0.72462941847206386</v>
          </cell>
          <cell r="AC136">
            <v>0.76928314734253833</v>
          </cell>
          <cell r="AD136">
            <v>0.76896455484231097</v>
          </cell>
          <cell r="AE136">
            <v>0.77909738717339672</v>
          </cell>
          <cell r="AF136">
            <v>0.77848101265822789</v>
          </cell>
          <cell r="AM136">
            <v>0.72919497072845385</v>
          </cell>
          <cell r="AN136">
            <v>0.72928969326033422</v>
          </cell>
          <cell r="AO136">
            <v>0.72928969326033422</v>
          </cell>
          <cell r="AP136">
            <v>0.75502050535785148</v>
          </cell>
          <cell r="AQ136">
            <v>0.73859564164648916</v>
          </cell>
          <cell r="AR136">
            <v>0.73801845046126158</v>
          </cell>
        </row>
        <row r="137">
          <cell r="D137">
            <v>62</v>
          </cell>
          <cell r="E137">
            <v>0.76928314734253833</v>
          </cell>
          <cell r="F137">
            <v>0.76896455484231097</v>
          </cell>
          <cell r="G137">
            <v>0.77909738717339672</v>
          </cell>
          <cell r="H137">
            <v>0.77848101265822789</v>
          </cell>
          <cell r="O137">
            <v>0.72453274755482466</v>
          </cell>
          <cell r="P137">
            <v>0.72462941847206386</v>
          </cell>
          <cell r="Q137">
            <v>0.72462941847206386</v>
          </cell>
          <cell r="R137">
            <v>0.72432830327567177</v>
          </cell>
          <cell r="S137">
            <v>0.73386902757061057</v>
          </cell>
          <cell r="T137">
            <v>0.73330683624801274</v>
          </cell>
          <cell r="AA137">
            <v>0.72453274755482466</v>
          </cell>
          <cell r="AB137">
            <v>0.72462941847206386</v>
          </cell>
          <cell r="AC137">
            <v>0.76928314734253833</v>
          </cell>
          <cell r="AD137">
            <v>0.76896455484231097</v>
          </cell>
          <cell r="AE137">
            <v>0.77909738717339672</v>
          </cell>
          <cell r="AF137">
            <v>0.77848101265822789</v>
          </cell>
          <cell r="AM137">
            <v>0.72919497072845385</v>
          </cell>
          <cell r="AN137">
            <v>0.72928969326033422</v>
          </cell>
          <cell r="AO137">
            <v>0.72928969326033422</v>
          </cell>
          <cell r="AP137">
            <v>0.75502050535785148</v>
          </cell>
          <cell r="AQ137">
            <v>0.73859564164648916</v>
          </cell>
          <cell r="AR137">
            <v>0.73801845046126158</v>
          </cell>
        </row>
        <row r="138">
          <cell r="D138">
            <v>63</v>
          </cell>
          <cell r="E138">
            <v>0.76928314734253833</v>
          </cell>
          <cell r="F138">
            <v>0.76896455484231097</v>
          </cell>
          <cell r="G138">
            <v>0.77909738717339672</v>
          </cell>
          <cell r="H138">
            <v>0.77848101265822789</v>
          </cell>
          <cell r="O138">
            <v>0.72453274755482466</v>
          </cell>
          <cell r="P138">
            <v>0.72462941847206386</v>
          </cell>
          <cell r="Q138">
            <v>0.72462941847206386</v>
          </cell>
          <cell r="R138">
            <v>0.72432830327567177</v>
          </cell>
          <cell r="S138">
            <v>0.73386902757061057</v>
          </cell>
          <cell r="T138">
            <v>0.73330683624801274</v>
          </cell>
          <cell r="AA138">
            <v>0.72453274755482466</v>
          </cell>
          <cell r="AB138">
            <v>0.72462941847206386</v>
          </cell>
          <cell r="AC138">
            <v>0.76928314734253833</v>
          </cell>
          <cell r="AD138">
            <v>0.76896455484231097</v>
          </cell>
          <cell r="AE138">
            <v>0.77909738717339672</v>
          </cell>
          <cell r="AF138">
            <v>0.77848101265822789</v>
          </cell>
          <cell r="AM138">
            <v>0.72919497072845385</v>
          </cell>
          <cell r="AN138">
            <v>0.72928969326033422</v>
          </cell>
          <cell r="AO138">
            <v>0.72928969326033422</v>
          </cell>
          <cell r="AP138">
            <v>0.75502050535785148</v>
          </cell>
          <cell r="AQ138">
            <v>0.73859564164648916</v>
          </cell>
          <cell r="AR138">
            <v>0.73801845046126158</v>
          </cell>
        </row>
        <row r="139">
          <cell r="D139">
            <v>64</v>
          </cell>
          <cell r="E139">
            <v>0.76928314734253833</v>
          </cell>
          <cell r="F139">
            <v>0.76896455484231097</v>
          </cell>
          <cell r="G139">
            <v>0.77909738717339672</v>
          </cell>
          <cell r="H139">
            <v>0.77848101265822789</v>
          </cell>
          <cell r="O139">
            <v>0.72453274755482466</v>
          </cell>
          <cell r="P139">
            <v>0.72462941847206386</v>
          </cell>
          <cell r="Q139">
            <v>0.72462941847206386</v>
          </cell>
          <cell r="R139">
            <v>0.72432830327567177</v>
          </cell>
          <cell r="S139">
            <v>0.73386902757061057</v>
          </cell>
          <cell r="T139">
            <v>0.73330683624801274</v>
          </cell>
          <cell r="AA139">
            <v>0.72453274755482466</v>
          </cell>
          <cell r="AB139">
            <v>0.72462941847206386</v>
          </cell>
          <cell r="AC139">
            <v>0.76928314734253833</v>
          </cell>
          <cell r="AD139">
            <v>0.76896455484231097</v>
          </cell>
          <cell r="AE139">
            <v>0.77909738717339672</v>
          </cell>
          <cell r="AF139">
            <v>0.77848101265822789</v>
          </cell>
          <cell r="AM139">
            <v>0.72919497072845385</v>
          </cell>
          <cell r="AN139">
            <v>0.72928969326033422</v>
          </cell>
          <cell r="AO139">
            <v>0.72928969326033422</v>
          </cell>
          <cell r="AP139">
            <v>0.75502050535785148</v>
          </cell>
          <cell r="AQ139">
            <v>0.73859564164648916</v>
          </cell>
          <cell r="AR139">
            <v>0.73801845046126158</v>
          </cell>
        </row>
        <row r="140">
          <cell r="D140">
            <v>65</v>
          </cell>
          <cell r="E140">
            <v>0.76928314734253833</v>
          </cell>
          <cell r="F140">
            <v>0.76896455484231097</v>
          </cell>
          <cell r="G140">
            <v>0.77909738717339672</v>
          </cell>
          <cell r="H140">
            <v>0.77848101265822789</v>
          </cell>
          <cell r="O140">
            <v>0.72453274755482466</v>
          </cell>
          <cell r="P140">
            <v>0.72462941847206386</v>
          </cell>
          <cell r="Q140">
            <v>0.72462941847206386</v>
          </cell>
          <cell r="R140">
            <v>0.72432830327567177</v>
          </cell>
          <cell r="S140">
            <v>0.73386902757061057</v>
          </cell>
          <cell r="T140">
            <v>0.73330683624801274</v>
          </cell>
          <cell r="AA140">
            <v>0.72453274755482466</v>
          </cell>
          <cell r="AB140">
            <v>0.72462941847206386</v>
          </cell>
          <cell r="AC140">
            <v>0.76928314734253833</v>
          </cell>
          <cell r="AD140">
            <v>0.76896455484231097</v>
          </cell>
          <cell r="AE140">
            <v>0.77909738717339672</v>
          </cell>
          <cell r="AF140">
            <v>0.77848101265822789</v>
          </cell>
          <cell r="AM140">
            <v>0.72919497072845385</v>
          </cell>
          <cell r="AN140">
            <v>0.72928969326033422</v>
          </cell>
          <cell r="AO140">
            <v>0.72928969326033422</v>
          </cell>
          <cell r="AP140">
            <v>0.75502050535785148</v>
          </cell>
          <cell r="AQ140">
            <v>0.73859564164648916</v>
          </cell>
          <cell r="AR140">
            <v>0.73801845046126158</v>
          </cell>
        </row>
        <row r="141">
          <cell r="D141">
            <v>66</v>
          </cell>
          <cell r="E141">
            <v>0.76928314734253833</v>
          </cell>
          <cell r="F141">
            <v>0.76896455484231097</v>
          </cell>
          <cell r="G141">
            <v>0.77909738717339672</v>
          </cell>
          <cell r="H141">
            <v>0.77848101265822789</v>
          </cell>
          <cell r="O141">
            <v>0.72453274755482466</v>
          </cell>
          <cell r="P141">
            <v>0.72462941847206386</v>
          </cell>
          <cell r="Q141">
            <v>0.72462941847206386</v>
          </cell>
          <cell r="R141">
            <v>0.72432830327567177</v>
          </cell>
          <cell r="S141">
            <v>0.73386902757061057</v>
          </cell>
          <cell r="T141">
            <v>0.73330683624801274</v>
          </cell>
          <cell r="AA141">
            <v>0.72453274755482466</v>
          </cell>
          <cell r="AB141">
            <v>0.72462941847206386</v>
          </cell>
          <cell r="AC141">
            <v>0.76928314734253833</v>
          </cell>
          <cell r="AD141">
            <v>0.76896455484231097</v>
          </cell>
          <cell r="AE141">
            <v>0.77909738717339672</v>
          </cell>
          <cell r="AF141">
            <v>0.77848101265822789</v>
          </cell>
          <cell r="AM141">
            <v>0.72919497072845385</v>
          </cell>
          <cell r="AN141">
            <v>0.72928969326033422</v>
          </cell>
          <cell r="AO141">
            <v>0.72928969326033422</v>
          </cell>
          <cell r="AP141">
            <v>0.75502050535785148</v>
          </cell>
          <cell r="AQ141">
            <v>0.73859564164648916</v>
          </cell>
          <cell r="AR141">
            <v>0.73801845046126158</v>
          </cell>
        </row>
        <row r="142">
          <cell r="D142">
            <v>67</v>
          </cell>
          <cell r="E142">
            <v>0.76928314734253833</v>
          </cell>
          <cell r="F142">
            <v>0.76896455484231097</v>
          </cell>
          <cell r="G142">
            <v>0.77909738717339672</v>
          </cell>
          <cell r="H142">
            <v>0.77848101265822789</v>
          </cell>
          <cell r="O142">
            <v>0.72453274755482466</v>
          </cell>
          <cell r="P142">
            <v>0.72462941847206386</v>
          </cell>
          <cell r="Q142">
            <v>0.72462941847206386</v>
          </cell>
          <cell r="R142">
            <v>0.72432830327567177</v>
          </cell>
          <cell r="S142">
            <v>0.73386902757061057</v>
          </cell>
          <cell r="T142">
            <v>0.73330683624801274</v>
          </cell>
          <cell r="AA142">
            <v>0.72453274755482466</v>
          </cell>
          <cell r="AB142">
            <v>0.72462941847206386</v>
          </cell>
          <cell r="AC142">
            <v>0.76928314734253833</v>
          </cell>
          <cell r="AD142">
            <v>0.76896455484231097</v>
          </cell>
          <cell r="AE142">
            <v>0.77909738717339672</v>
          </cell>
          <cell r="AF142">
            <v>0.77848101265822789</v>
          </cell>
          <cell r="AM142">
            <v>0.72919497072845385</v>
          </cell>
          <cell r="AN142">
            <v>0.72928969326033422</v>
          </cell>
          <cell r="AO142">
            <v>0.72928969326033422</v>
          </cell>
          <cell r="AP142">
            <v>0.75502050535785148</v>
          </cell>
          <cell r="AQ142">
            <v>0.73859564164648916</v>
          </cell>
          <cell r="AR142">
            <v>0.73801845046126158</v>
          </cell>
        </row>
        <row r="143">
          <cell r="D143">
            <v>68</v>
          </cell>
          <cell r="E143">
            <v>0.76928314734253833</v>
          </cell>
          <cell r="F143">
            <v>0.76896455484231097</v>
          </cell>
          <cell r="G143">
            <v>0.77909738717339672</v>
          </cell>
          <cell r="H143">
            <v>0.77848101265822789</v>
          </cell>
          <cell r="O143">
            <v>0.72453274755482466</v>
          </cell>
          <cell r="P143">
            <v>0.72462941847206386</v>
          </cell>
          <cell r="Q143">
            <v>0.72462941847206386</v>
          </cell>
          <cell r="R143">
            <v>0.72432830327567177</v>
          </cell>
          <cell r="S143">
            <v>0.73386902757061057</v>
          </cell>
          <cell r="T143">
            <v>0.73330683624801274</v>
          </cell>
          <cell r="AA143">
            <v>0.72453274755482466</v>
          </cell>
          <cell r="AB143">
            <v>0.72462941847206386</v>
          </cell>
          <cell r="AC143">
            <v>0.76928314734253833</v>
          </cell>
          <cell r="AD143">
            <v>0.76896455484231097</v>
          </cell>
          <cell r="AE143">
            <v>0.77909738717339672</v>
          </cell>
          <cell r="AF143">
            <v>0.77848101265822789</v>
          </cell>
          <cell r="AM143">
            <v>0.72919497072845385</v>
          </cell>
          <cell r="AN143">
            <v>0.72928969326033422</v>
          </cell>
          <cell r="AO143">
            <v>0.72928969326033422</v>
          </cell>
          <cell r="AP143">
            <v>0.75502050535785148</v>
          </cell>
          <cell r="AQ143">
            <v>0.73859564164648916</v>
          </cell>
          <cell r="AR143">
            <v>0.73801845046126158</v>
          </cell>
        </row>
        <row r="144">
          <cell r="D144">
            <v>69</v>
          </cell>
          <cell r="E144">
            <v>0.76928314734253833</v>
          </cell>
          <cell r="F144">
            <v>0.76896455484231097</v>
          </cell>
          <cell r="G144">
            <v>0.77909738717339672</v>
          </cell>
          <cell r="H144">
            <v>0.77848101265822789</v>
          </cell>
          <cell r="O144">
            <v>0.72453274755482466</v>
          </cell>
          <cell r="P144">
            <v>0.72462941847206386</v>
          </cell>
          <cell r="Q144">
            <v>0.72462941847206386</v>
          </cell>
          <cell r="R144">
            <v>0.72432830327567177</v>
          </cell>
          <cell r="S144">
            <v>0.73386902757061057</v>
          </cell>
          <cell r="T144">
            <v>0.73330683624801274</v>
          </cell>
          <cell r="AA144">
            <v>0.72453274755482466</v>
          </cell>
          <cell r="AB144">
            <v>0.72462941847206386</v>
          </cell>
          <cell r="AC144">
            <v>0.76928314734253833</v>
          </cell>
          <cell r="AD144">
            <v>0.76896455484231097</v>
          </cell>
          <cell r="AE144">
            <v>0.77909738717339672</v>
          </cell>
          <cell r="AF144">
            <v>0.77848101265822789</v>
          </cell>
          <cell r="AM144">
            <v>0.72919497072845385</v>
          </cell>
          <cell r="AN144">
            <v>0.72928969326033422</v>
          </cell>
          <cell r="AO144">
            <v>0.72928969326033422</v>
          </cell>
          <cell r="AP144">
            <v>0.75502050535785148</v>
          </cell>
          <cell r="AQ144">
            <v>0.73859564164648916</v>
          </cell>
          <cell r="AR144">
            <v>0.73801845046126158</v>
          </cell>
        </row>
        <row r="145">
          <cell r="D145">
            <v>70</v>
          </cell>
          <cell r="E145">
            <v>0.76928314734253833</v>
          </cell>
          <cell r="F145">
            <v>0.76896455484231097</v>
          </cell>
          <cell r="G145">
            <v>0.77909738717339672</v>
          </cell>
          <cell r="H145">
            <v>0.77848101265822789</v>
          </cell>
          <cell r="O145">
            <v>0.72453274755482466</v>
          </cell>
          <cell r="P145">
            <v>0.72462941847206386</v>
          </cell>
          <cell r="Q145">
            <v>0.72462941847206386</v>
          </cell>
          <cell r="R145">
            <v>0.72432830327567177</v>
          </cell>
          <cell r="S145">
            <v>0.73386902757061057</v>
          </cell>
          <cell r="T145">
            <v>0.73330683624801274</v>
          </cell>
          <cell r="AA145">
            <v>0.72453274755482466</v>
          </cell>
          <cell r="AB145">
            <v>0.72462941847206386</v>
          </cell>
          <cell r="AC145">
            <v>0.76928314734253833</v>
          </cell>
          <cell r="AD145">
            <v>0.76896455484231097</v>
          </cell>
          <cell r="AE145">
            <v>0.77909738717339672</v>
          </cell>
          <cell r="AF145">
            <v>0.77848101265822789</v>
          </cell>
          <cell r="AM145">
            <v>0.72919497072845385</v>
          </cell>
          <cell r="AN145">
            <v>0.72928969326033422</v>
          </cell>
          <cell r="AO145">
            <v>0.72928969326033422</v>
          </cell>
          <cell r="AP145">
            <v>0.75502050535785148</v>
          </cell>
          <cell r="AQ145">
            <v>0.73859564164648916</v>
          </cell>
          <cell r="AR145">
            <v>0.73801845046126158</v>
          </cell>
        </row>
        <row r="146">
          <cell r="D146">
            <v>71</v>
          </cell>
          <cell r="E146">
            <v>1.3076224702099486</v>
          </cell>
          <cell r="F146">
            <v>1.3080472602102526</v>
          </cell>
          <cell r="G146">
            <v>1.2945368171021376</v>
          </cell>
          <cell r="H146">
            <v>1.295358649789029</v>
          </cell>
          <cell r="O146">
            <v>1.3672896699269002</v>
          </cell>
          <cell r="P146">
            <v>1.3671607753705823</v>
          </cell>
          <cell r="Q146">
            <v>1.3671607753705823</v>
          </cell>
          <cell r="R146">
            <v>1.3675622622991039</v>
          </cell>
          <cell r="S146">
            <v>1.3548412965725196</v>
          </cell>
          <cell r="T146">
            <v>1.3555908850026503</v>
          </cell>
          <cell r="AA146">
            <v>1.3672896699269002</v>
          </cell>
          <cell r="AB146">
            <v>1.3671607753705823</v>
          </cell>
          <cell r="AC146">
            <v>1.3076224702099486</v>
          </cell>
          <cell r="AD146">
            <v>1.3080472602102526</v>
          </cell>
          <cell r="AE146">
            <v>1.2945368171021376</v>
          </cell>
          <cell r="AF146">
            <v>1.295358649789029</v>
          </cell>
          <cell r="AM146">
            <v>1.3610733723620612</v>
          </cell>
          <cell r="AN146">
            <v>1.3609470756528876</v>
          </cell>
          <cell r="AO146">
            <v>1.3609470756528876</v>
          </cell>
          <cell r="AP146">
            <v>1.3266393261895317</v>
          </cell>
          <cell r="AQ146">
            <v>1.3485391444713466</v>
          </cell>
          <cell r="AR146">
            <v>1.3493087327183177</v>
          </cell>
        </row>
        <row r="147">
          <cell r="D147">
            <v>72</v>
          </cell>
          <cell r="E147">
            <v>1.3076224702099486</v>
          </cell>
          <cell r="F147">
            <v>1.3080472602102526</v>
          </cell>
          <cell r="G147">
            <v>1.2945368171021376</v>
          </cell>
          <cell r="H147">
            <v>1.295358649789029</v>
          </cell>
          <cell r="O147">
            <v>1.3672896699269002</v>
          </cell>
          <cell r="P147">
            <v>1.3671607753705823</v>
          </cell>
          <cell r="Q147">
            <v>1.3671607753705823</v>
          </cell>
          <cell r="R147">
            <v>1.3675622622991039</v>
          </cell>
          <cell r="S147">
            <v>1.3548412965725196</v>
          </cell>
          <cell r="T147">
            <v>1.3555908850026503</v>
          </cell>
          <cell r="AA147">
            <v>1.3672896699269002</v>
          </cell>
          <cell r="AB147">
            <v>1.3671607753705823</v>
          </cell>
          <cell r="AC147">
            <v>1.3076224702099486</v>
          </cell>
          <cell r="AD147">
            <v>1.3080472602102526</v>
          </cell>
          <cell r="AE147">
            <v>1.2945368171021376</v>
          </cell>
          <cell r="AF147">
            <v>1.295358649789029</v>
          </cell>
          <cell r="AM147">
            <v>1.3610733723620612</v>
          </cell>
          <cell r="AN147">
            <v>1.3609470756528876</v>
          </cell>
          <cell r="AO147">
            <v>1.3609470756528876</v>
          </cell>
          <cell r="AP147">
            <v>1.3266393261895317</v>
          </cell>
          <cell r="AQ147">
            <v>1.3485391444713466</v>
          </cell>
          <cell r="AR147">
            <v>1.3493087327183177</v>
          </cell>
        </row>
        <row r="148">
          <cell r="D148">
            <v>73</v>
          </cell>
          <cell r="E148">
            <v>1.3076224702099486</v>
          </cell>
          <cell r="F148">
            <v>1.3080472602102526</v>
          </cell>
          <cell r="G148">
            <v>1.2945368171021376</v>
          </cell>
          <cell r="H148">
            <v>1.295358649789029</v>
          </cell>
          <cell r="O148">
            <v>1.3672896699269002</v>
          </cell>
          <cell r="P148">
            <v>1.3671607753705823</v>
          </cell>
          <cell r="Q148">
            <v>1.3671607753705823</v>
          </cell>
          <cell r="R148">
            <v>1.3675622622991039</v>
          </cell>
          <cell r="S148">
            <v>1.3548412965725196</v>
          </cell>
          <cell r="T148">
            <v>1.3555908850026503</v>
          </cell>
          <cell r="AA148">
            <v>1.3672896699269002</v>
          </cell>
          <cell r="AB148">
            <v>1.3671607753705823</v>
          </cell>
          <cell r="AC148">
            <v>1.3076224702099486</v>
          </cell>
          <cell r="AD148">
            <v>1.3080472602102526</v>
          </cell>
          <cell r="AE148">
            <v>1.2945368171021376</v>
          </cell>
          <cell r="AF148">
            <v>1.295358649789029</v>
          </cell>
          <cell r="AM148">
            <v>1.3610733723620612</v>
          </cell>
          <cell r="AN148">
            <v>1.3609470756528876</v>
          </cell>
          <cell r="AO148">
            <v>1.3609470756528876</v>
          </cell>
          <cell r="AP148">
            <v>1.3266393261895317</v>
          </cell>
          <cell r="AQ148">
            <v>1.3485391444713466</v>
          </cell>
          <cell r="AR148">
            <v>1.3493087327183177</v>
          </cell>
        </row>
        <row r="149">
          <cell r="D149">
            <v>74</v>
          </cell>
          <cell r="E149">
            <v>1.3076224702099486</v>
          </cell>
          <cell r="F149">
            <v>1.3080472602102526</v>
          </cell>
          <cell r="G149">
            <v>1.2945368171021376</v>
          </cell>
          <cell r="H149">
            <v>1.295358649789029</v>
          </cell>
          <cell r="O149">
            <v>1.3672896699269002</v>
          </cell>
          <cell r="P149">
            <v>1.3671607753705823</v>
          </cell>
          <cell r="Q149">
            <v>1.3671607753705823</v>
          </cell>
          <cell r="R149">
            <v>1.3675622622991039</v>
          </cell>
          <cell r="S149">
            <v>1.3548412965725196</v>
          </cell>
          <cell r="T149">
            <v>1.3555908850026503</v>
          </cell>
          <cell r="AA149">
            <v>1.3672896699269002</v>
          </cell>
          <cell r="AB149">
            <v>1.3671607753705823</v>
          </cell>
          <cell r="AC149">
            <v>1.3076224702099486</v>
          </cell>
          <cell r="AD149">
            <v>1.3080472602102526</v>
          </cell>
          <cell r="AE149">
            <v>1.2945368171021376</v>
          </cell>
          <cell r="AF149">
            <v>1.295358649789029</v>
          </cell>
          <cell r="AM149">
            <v>1.3610733723620612</v>
          </cell>
          <cell r="AN149">
            <v>1.3609470756528876</v>
          </cell>
          <cell r="AO149">
            <v>1.3609470756528876</v>
          </cell>
          <cell r="AP149">
            <v>1.3266393261895317</v>
          </cell>
          <cell r="AQ149">
            <v>1.3485391444713466</v>
          </cell>
          <cell r="AR149">
            <v>1.3493087327183177</v>
          </cell>
        </row>
        <row r="150">
          <cell r="D150">
            <v>75</v>
          </cell>
          <cell r="E150">
            <v>1.3076224702099486</v>
          </cell>
          <cell r="F150">
            <v>1.3080472602102526</v>
          </cell>
          <cell r="G150">
            <v>1.2945368171021376</v>
          </cell>
          <cell r="H150">
            <v>1.295358649789029</v>
          </cell>
          <cell r="O150">
            <v>1.3672896699269002</v>
          </cell>
          <cell r="P150">
            <v>1.3671607753705823</v>
          </cell>
          <cell r="Q150">
            <v>1.3671607753705823</v>
          </cell>
          <cell r="R150">
            <v>1.3675622622991039</v>
          </cell>
          <cell r="S150">
            <v>1.3548412965725196</v>
          </cell>
          <cell r="T150">
            <v>1.3555908850026503</v>
          </cell>
          <cell r="AA150">
            <v>1.3672896699269002</v>
          </cell>
          <cell r="AB150">
            <v>1.3671607753705823</v>
          </cell>
          <cell r="AC150">
            <v>1.3076224702099486</v>
          </cell>
          <cell r="AD150">
            <v>1.3080472602102526</v>
          </cell>
          <cell r="AE150">
            <v>1.2945368171021376</v>
          </cell>
          <cell r="AF150">
            <v>1.295358649789029</v>
          </cell>
          <cell r="AM150">
            <v>1.3610733723620612</v>
          </cell>
          <cell r="AN150">
            <v>1.3609470756528876</v>
          </cell>
          <cell r="AO150">
            <v>1.3609470756528876</v>
          </cell>
          <cell r="AP150">
            <v>1.3266393261895317</v>
          </cell>
          <cell r="AQ150">
            <v>1.3485391444713466</v>
          </cell>
          <cell r="AR150">
            <v>1.3493087327183177</v>
          </cell>
        </row>
        <row r="151">
          <cell r="D151">
            <v>76</v>
          </cell>
          <cell r="E151">
            <v>1.3076224702099486</v>
          </cell>
          <cell r="F151">
            <v>1.3080472602102526</v>
          </cell>
          <cell r="G151">
            <v>1.2945368171021376</v>
          </cell>
          <cell r="H151">
            <v>1.295358649789029</v>
          </cell>
          <cell r="O151">
            <v>1.3672896699269002</v>
          </cell>
          <cell r="P151">
            <v>1.3671607753705823</v>
          </cell>
          <cell r="Q151">
            <v>1.3671607753705823</v>
          </cell>
          <cell r="R151">
            <v>1.3675622622991039</v>
          </cell>
          <cell r="S151">
            <v>1.3548412965725196</v>
          </cell>
          <cell r="T151">
            <v>1.3555908850026503</v>
          </cell>
          <cell r="AA151">
            <v>1.3672896699269002</v>
          </cell>
          <cell r="AB151">
            <v>1.3671607753705823</v>
          </cell>
          <cell r="AC151">
            <v>1.3076224702099486</v>
          </cell>
          <cell r="AD151">
            <v>1.3080472602102526</v>
          </cell>
          <cell r="AE151">
            <v>1.2945368171021376</v>
          </cell>
          <cell r="AF151">
            <v>1.295358649789029</v>
          </cell>
          <cell r="AM151">
            <v>1.3610733723620612</v>
          </cell>
          <cell r="AN151">
            <v>1.3609470756528876</v>
          </cell>
          <cell r="AO151">
            <v>1.3609470756528876</v>
          </cell>
          <cell r="AP151">
            <v>1.3266393261895317</v>
          </cell>
          <cell r="AQ151">
            <v>1.3485391444713466</v>
          </cell>
          <cell r="AR151">
            <v>1.3493087327183177</v>
          </cell>
        </row>
        <row r="152">
          <cell r="D152">
            <v>77</v>
          </cell>
          <cell r="E152">
            <v>1.3076224702099486</v>
          </cell>
          <cell r="F152">
            <v>1.3080472602102526</v>
          </cell>
          <cell r="G152">
            <v>1.2945368171021376</v>
          </cell>
          <cell r="H152">
            <v>1.295358649789029</v>
          </cell>
          <cell r="O152">
            <v>1.3672896699269002</v>
          </cell>
          <cell r="P152">
            <v>1.3671607753705823</v>
          </cell>
          <cell r="Q152">
            <v>1.3671607753705823</v>
          </cell>
          <cell r="R152">
            <v>1.3675622622991039</v>
          </cell>
          <cell r="S152">
            <v>1.3548412965725196</v>
          </cell>
          <cell r="T152">
            <v>1.3555908850026503</v>
          </cell>
          <cell r="AA152">
            <v>1.3672896699269002</v>
          </cell>
          <cell r="AB152">
            <v>1.3671607753705823</v>
          </cell>
          <cell r="AC152">
            <v>1.3076224702099486</v>
          </cell>
          <cell r="AD152">
            <v>1.3080472602102526</v>
          </cell>
          <cell r="AE152">
            <v>1.2945368171021376</v>
          </cell>
          <cell r="AF152">
            <v>1.295358649789029</v>
          </cell>
          <cell r="AM152">
            <v>1.3610733723620612</v>
          </cell>
          <cell r="AN152">
            <v>1.3609470756528876</v>
          </cell>
          <cell r="AO152">
            <v>1.3609470756528876</v>
          </cell>
          <cell r="AP152">
            <v>1.3266393261895317</v>
          </cell>
          <cell r="AQ152">
            <v>1.3485391444713466</v>
          </cell>
          <cell r="AR152">
            <v>1.3493087327183177</v>
          </cell>
        </row>
        <row r="153">
          <cell r="D153">
            <v>78</v>
          </cell>
          <cell r="E153">
            <v>1.3076224702099486</v>
          </cell>
          <cell r="F153">
            <v>1.3080472602102526</v>
          </cell>
          <cell r="G153">
            <v>1.2945368171021376</v>
          </cell>
          <cell r="H153">
            <v>1.295358649789029</v>
          </cell>
          <cell r="O153">
            <v>1.3672896699269002</v>
          </cell>
          <cell r="P153">
            <v>1.3671607753705823</v>
          </cell>
          <cell r="Q153">
            <v>1.3671607753705823</v>
          </cell>
          <cell r="R153">
            <v>1.3675622622991039</v>
          </cell>
          <cell r="S153">
            <v>1.3548412965725196</v>
          </cell>
          <cell r="T153">
            <v>1.3555908850026503</v>
          </cell>
          <cell r="AA153">
            <v>1.3672896699269002</v>
          </cell>
          <cell r="AB153">
            <v>1.3671607753705823</v>
          </cell>
          <cell r="AC153">
            <v>1.3076224702099486</v>
          </cell>
          <cell r="AD153">
            <v>1.3080472602102526</v>
          </cell>
          <cell r="AE153">
            <v>1.2945368171021376</v>
          </cell>
          <cell r="AF153">
            <v>1.295358649789029</v>
          </cell>
          <cell r="AM153">
            <v>1.3610733723620612</v>
          </cell>
          <cell r="AN153">
            <v>1.3609470756528876</v>
          </cell>
          <cell r="AO153">
            <v>1.3609470756528876</v>
          </cell>
          <cell r="AP153">
            <v>1.3266393261895317</v>
          </cell>
          <cell r="AQ153">
            <v>1.3485391444713466</v>
          </cell>
          <cell r="AR153">
            <v>1.3493087327183177</v>
          </cell>
        </row>
        <row r="154">
          <cell r="D154">
            <v>79</v>
          </cell>
          <cell r="E154">
            <v>0.76928314734253833</v>
          </cell>
          <cell r="F154">
            <v>0.76896455484231097</v>
          </cell>
          <cell r="G154">
            <v>0.77909738717339672</v>
          </cell>
          <cell r="H154">
            <v>0.77848101265822789</v>
          </cell>
          <cell r="O154">
            <v>0.72453274755482466</v>
          </cell>
          <cell r="P154">
            <v>0.72462941847206386</v>
          </cell>
          <cell r="Q154">
            <v>0.72462941847206386</v>
          </cell>
          <cell r="R154">
            <v>0.72432830327567177</v>
          </cell>
          <cell r="S154">
            <v>0.73386902757061057</v>
          </cell>
          <cell r="T154">
            <v>0.73330683624801274</v>
          </cell>
          <cell r="AA154">
            <v>0.72453274755482466</v>
          </cell>
          <cell r="AB154">
            <v>0.72462941847206386</v>
          </cell>
          <cell r="AC154">
            <v>0.76928314734253833</v>
          </cell>
          <cell r="AD154">
            <v>0.76896455484231097</v>
          </cell>
          <cell r="AE154">
            <v>0.77909738717339672</v>
          </cell>
          <cell r="AF154">
            <v>0.77848101265822789</v>
          </cell>
          <cell r="AM154">
            <v>0.72919497072845385</v>
          </cell>
          <cell r="AN154">
            <v>0.72928969326033422</v>
          </cell>
          <cell r="AO154">
            <v>0.72928969326033422</v>
          </cell>
          <cell r="AP154">
            <v>0.75502050535785148</v>
          </cell>
          <cell r="AQ154">
            <v>0.73859564164648916</v>
          </cell>
          <cell r="AR154">
            <v>0.73801845046126158</v>
          </cell>
        </row>
        <row r="155">
          <cell r="D155">
            <v>80</v>
          </cell>
          <cell r="E155">
            <v>0.76928314734253833</v>
          </cell>
          <cell r="F155">
            <v>0.76896455484231097</v>
          </cell>
          <cell r="G155">
            <v>0.77909738717339672</v>
          </cell>
          <cell r="H155">
            <v>0.77848101265822789</v>
          </cell>
          <cell r="O155">
            <v>0.72453274755482466</v>
          </cell>
          <cell r="P155">
            <v>0.72462941847206386</v>
          </cell>
          <cell r="Q155">
            <v>0.72462941847206386</v>
          </cell>
          <cell r="R155">
            <v>0.72432830327567177</v>
          </cell>
          <cell r="S155">
            <v>0.73386902757061057</v>
          </cell>
          <cell r="T155">
            <v>0.73330683624801274</v>
          </cell>
          <cell r="AA155">
            <v>0.72453274755482466</v>
          </cell>
          <cell r="AB155">
            <v>0.72462941847206386</v>
          </cell>
          <cell r="AC155">
            <v>0.76928314734253833</v>
          </cell>
          <cell r="AD155">
            <v>0.76896455484231097</v>
          </cell>
          <cell r="AE155">
            <v>0.77909738717339672</v>
          </cell>
          <cell r="AF155">
            <v>0.77848101265822789</v>
          </cell>
          <cell r="AM155">
            <v>0.72919497072845385</v>
          </cell>
          <cell r="AN155">
            <v>0.72928969326033422</v>
          </cell>
          <cell r="AO155">
            <v>0.72928969326033422</v>
          </cell>
          <cell r="AP155">
            <v>0.75502050535785148</v>
          </cell>
          <cell r="AQ155">
            <v>0.73859564164648916</v>
          </cell>
          <cell r="AR155">
            <v>0.73801845046126158</v>
          </cell>
        </row>
        <row r="156">
          <cell r="D156">
            <v>81</v>
          </cell>
          <cell r="E156">
            <v>0.76928314734253833</v>
          </cell>
          <cell r="F156">
            <v>0.76896455484231097</v>
          </cell>
          <cell r="G156">
            <v>0.77909738717339672</v>
          </cell>
          <cell r="H156">
            <v>0.77848101265822789</v>
          </cell>
          <cell r="O156">
            <v>0.72453274755482466</v>
          </cell>
          <cell r="P156">
            <v>0.72462941847206386</v>
          </cell>
          <cell r="Q156">
            <v>0.72462941847206386</v>
          </cell>
          <cell r="R156">
            <v>0.72432830327567177</v>
          </cell>
          <cell r="S156">
            <v>0.73386902757061057</v>
          </cell>
          <cell r="T156">
            <v>0.73330683624801274</v>
          </cell>
          <cell r="AA156">
            <v>0.72453274755482466</v>
          </cell>
          <cell r="AB156">
            <v>0.72462941847206386</v>
          </cell>
          <cell r="AC156">
            <v>0.76928314734253833</v>
          </cell>
          <cell r="AD156">
            <v>0.76896455484231097</v>
          </cell>
          <cell r="AE156">
            <v>0.77909738717339672</v>
          </cell>
          <cell r="AF156">
            <v>0.77848101265822789</v>
          </cell>
          <cell r="AM156">
            <v>0.72919497072845385</v>
          </cell>
          <cell r="AN156">
            <v>0.72928969326033422</v>
          </cell>
          <cell r="AO156">
            <v>0.72928969326033422</v>
          </cell>
          <cell r="AP156">
            <v>0.75502050535785148</v>
          </cell>
          <cell r="AQ156">
            <v>0.73859564164648916</v>
          </cell>
          <cell r="AR156">
            <v>0.73801845046126158</v>
          </cell>
        </row>
        <row r="157">
          <cell r="D157">
            <v>82</v>
          </cell>
          <cell r="E157">
            <v>0.76928314734253833</v>
          </cell>
          <cell r="F157">
            <v>0.76896455484231097</v>
          </cell>
          <cell r="G157">
            <v>0.77909738717339672</v>
          </cell>
          <cell r="H157">
            <v>0.77848101265822789</v>
          </cell>
          <cell r="O157">
            <v>0.72453274755482466</v>
          </cell>
          <cell r="P157">
            <v>0.72462941847206386</v>
          </cell>
          <cell r="Q157">
            <v>0.72462941847206386</v>
          </cell>
          <cell r="R157">
            <v>0.72432830327567177</v>
          </cell>
          <cell r="S157">
            <v>0.73386902757061057</v>
          </cell>
          <cell r="T157">
            <v>0.73330683624801274</v>
          </cell>
          <cell r="AA157">
            <v>0.72453274755482466</v>
          </cell>
          <cell r="AB157">
            <v>0.72462941847206386</v>
          </cell>
          <cell r="AC157">
            <v>0.76928314734253833</v>
          </cell>
          <cell r="AD157">
            <v>0.76896455484231097</v>
          </cell>
          <cell r="AE157">
            <v>0.77909738717339672</v>
          </cell>
          <cell r="AF157">
            <v>0.77848101265822789</v>
          </cell>
          <cell r="AM157">
            <v>0.72919497072845385</v>
          </cell>
          <cell r="AN157">
            <v>0.72928969326033422</v>
          </cell>
          <cell r="AO157">
            <v>0.72928969326033422</v>
          </cell>
          <cell r="AP157">
            <v>0.75502050535785148</v>
          </cell>
          <cell r="AQ157">
            <v>0.73859564164648916</v>
          </cell>
          <cell r="AR157">
            <v>0.73801845046126158</v>
          </cell>
        </row>
        <row r="158">
          <cell r="D158">
            <v>83</v>
          </cell>
          <cell r="E158">
            <v>0.76928314734253833</v>
          </cell>
          <cell r="F158">
            <v>0.76896455484231097</v>
          </cell>
          <cell r="G158">
            <v>0.77909738717339672</v>
          </cell>
          <cell r="H158">
            <v>0.77848101265822789</v>
          </cell>
          <cell r="O158">
            <v>0.72453274755482466</v>
          </cell>
          <cell r="P158">
            <v>0.72462941847206386</v>
          </cell>
          <cell r="Q158">
            <v>0.72462941847206386</v>
          </cell>
          <cell r="R158">
            <v>0.72432830327567177</v>
          </cell>
          <cell r="S158">
            <v>0.73386902757061057</v>
          </cell>
          <cell r="T158">
            <v>0.73330683624801274</v>
          </cell>
          <cell r="AA158">
            <v>0.72453274755482466</v>
          </cell>
          <cell r="AB158">
            <v>0.72462941847206386</v>
          </cell>
          <cell r="AC158">
            <v>0.76928314734253833</v>
          </cell>
          <cell r="AD158">
            <v>0.76896455484231097</v>
          </cell>
          <cell r="AE158">
            <v>0.77909738717339672</v>
          </cell>
          <cell r="AF158">
            <v>0.77848101265822789</v>
          </cell>
          <cell r="AM158">
            <v>0.72919497072845385</v>
          </cell>
          <cell r="AN158">
            <v>0.72928969326033422</v>
          </cell>
          <cell r="AO158">
            <v>0.72928969326033422</v>
          </cell>
          <cell r="AP158">
            <v>0.75502050535785148</v>
          </cell>
          <cell r="AQ158">
            <v>0.73859564164648916</v>
          </cell>
          <cell r="AR158">
            <v>0.73801845046126158</v>
          </cell>
        </row>
        <row r="159">
          <cell r="D159">
            <v>84</v>
          </cell>
          <cell r="E159">
            <v>0.76928314734253833</v>
          </cell>
          <cell r="F159">
            <v>0.76896455484231097</v>
          </cell>
          <cell r="G159">
            <v>0.77909738717339672</v>
          </cell>
          <cell r="H159">
            <v>0.77848101265822789</v>
          </cell>
          <cell r="O159">
            <v>0.72453274755482466</v>
          </cell>
          <cell r="P159">
            <v>0.72462941847206386</v>
          </cell>
          <cell r="Q159">
            <v>0.72462941847206386</v>
          </cell>
          <cell r="R159">
            <v>0.72432830327567177</v>
          </cell>
          <cell r="S159">
            <v>0.73386902757061057</v>
          </cell>
          <cell r="T159">
            <v>0.73330683624801274</v>
          </cell>
          <cell r="AA159">
            <v>0.72453274755482466</v>
          </cell>
          <cell r="AB159">
            <v>0.72462941847206386</v>
          </cell>
          <cell r="AC159">
            <v>0.76928314734253833</v>
          </cell>
          <cell r="AD159">
            <v>0.76896455484231097</v>
          </cell>
          <cell r="AE159">
            <v>0.77909738717339672</v>
          </cell>
          <cell r="AF159">
            <v>0.77848101265822789</v>
          </cell>
          <cell r="AM159">
            <v>0.72919497072845385</v>
          </cell>
          <cell r="AN159">
            <v>0.72928969326033422</v>
          </cell>
          <cell r="AO159">
            <v>0.72928969326033422</v>
          </cell>
          <cell r="AP159">
            <v>0.75502050535785148</v>
          </cell>
          <cell r="AQ159">
            <v>0.73859564164648916</v>
          </cell>
          <cell r="AR159">
            <v>0.73801845046126158</v>
          </cell>
        </row>
        <row r="160">
          <cell r="D160">
            <v>85</v>
          </cell>
          <cell r="E160">
            <v>0.76928314734253833</v>
          </cell>
          <cell r="F160">
            <v>0.76896455484231097</v>
          </cell>
          <cell r="G160">
            <v>0.77909738717339672</v>
          </cell>
          <cell r="H160">
            <v>0.77848101265822789</v>
          </cell>
          <cell r="O160">
            <v>0.72453274755482466</v>
          </cell>
          <cell r="P160">
            <v>0.72462941847206386</v>
          </cell>
          <cell r="Q160">
            <v>0.72462941847206386</v>
          </cell>
          <cell r="R160">
            <v>0.72432830327567177</v>
          </cell>
          <cell r="S160">
            <v>0.73386902757061057</v>
          </cell>
          <cell r="T160">
            <v>0.73330683624801274</v>
          </cell>
          <cell r="AA160">
            <v>0.72453274755482466</v>
          </cell>
          <cell r="AB160">
            <v>0.72462941847206386</v>
          </cell>
          <cell r="AC160">
            <v>0.76928314734253833</v>
          </cell>
          <cell r="AD160">
            <v>0.76896455484231097</v>
          </cell>
          <cell r="AE160">
            <v>0.77909738717339672</v>
          </cell>
          <cell r="AF160">
            <v>0.77848101265822789</v>
          </cell>
          <cell r="AM160">
            <v>0.72919497072845385</v>
          </cell>
          <cell r="AN160">
            <v>0.72928969326033422</v>
          </cell>
          <cell r="AO160">
            <v>0.72928969326033422</v>
          </cell>
          <cell r="AP160">
            <v>0.75502050535785148</v>
          </cell>
          <cell r="AQ160">
            <v>0.73859564164648916</v>
          </cell>
          <cell r="AR160">
            <v>0.73801845046126158</v>
          </cell>
        </row>
        <row r="161">
          <cell r="D161">
            <v>86</v>
          </cell>
          <cell r="E161">
            <v>0.76928314734253833</v>
          </cell>
          <cell r="F161">
            <v>0.76896455484231097</v>
          </cell>
          <cell r="G161">
            <v>0.77909738717339672</v>
          </cell>
          <cell r="H161">
            <v>0.77848101265822789</v>
          </cell>
          <cell r="O161">
            <v>0.72453274755482466</v>
          </cell>
          <cell r="P161">
            <v>0.72462941847206386</v>
          </cell>
          <cell r="Q161">
            <v>0.72462941847206386</v>
          </cell>
          <cell r="R161">
            <v>0.72432830327567177</v>
          </cell>
          <cell r="S161">
            <v>0.73386902757061057</v>
          </cell>
          <cell r="T161">
            <v>0.73330683624801274</v>
          </cell>
          <cell r="AA161">
            <v>0.72453274755482466</v>
          </cell>
          <cell r="AB161">
            <v>0.72462941847206386</v>
          </cell>
          <cell r="AC161">
            <v>0.76928314734253833</v>
          </cell>
          <cell r="AD161">
            <v>0.76896455484231097</v>
          </cell>
          <cell r="AE161">
            <v>0.77909738717339672</v>
          </cell>
          <cell r="AF161">
            <v>0.77848101265822789</v>
          </cell>
          <cell r="AM161">
            <v>0.72919497072845385</v>
          </cell>
          <cell r="AN161">
            <v>0.72928969326033422</v>
          </cell>
          <cell r="AO161">
            <v>0.72928969326033422</v>
          </cell>
          <cell r="AP161">
            <v>0.75502050535785148</v>
          </cell>
          <cell r="AQ161">
            <v>0.73859564164648916</v>
          </cell>
          <cell r="AR161">
            <v>0.73801845046126158</v>
          </cell>
        </row>
        <row r="162">
          <cell r="D162">
            <v>87</v>
          </cell>
          <cell r="E162">
            <v>0.76928314734253833</v>
          </cell>
          <cell r="F162">
            <v>0.76896455484231097</v>
          </cell>
          <cell r="G162">
            <v>0.77909738717339672</v>
          </cell>
          <cell r="H162">
            <v>0.77848101265822789</v>
          </cell>
          <cell r="O162">
            <v>0.72453274755482466</v>
          </cell>
          <cell r="P162">
            <v>0.72462941847206386</v>
          </cell>
          <cell r="Q162">
            <v>0.72462941847206386</v>
          </cell>
          <cell r="R162">
            <v>0.72432830327567177</v>
          </cell>
          <cell r="S162">
            <v>0.73386902757061057</v>
          </cell>
          <cell r="T162">
            <v>0.73330683624801274</v>
          </cell>
          <cell r="AA162">
            <v>0.72453274755482466</v>
          </cell>
          <cell r="AB162">
            <v>0.72462941847206386</v>
          </cell>
          <cell r="AC162">
            <v>0.76928314734253833</v>
          </cell>
          <cell r="AD162">
            <v>0.76896455484231097</v>
          </cell>
          <cell r="AE162">
            <v>0.77909738717339672</v>
          </cell>
          <cell r="AF162">
            <v>0.77848101265822789</v>
          </cell>
          <cell r="AM162">
            <v>0.72919497072845385</v>
          </cell>
          <cell r="AN162">
            <v>0.72928969326033422</v>
          </cell>
          <cell r="AO162">
            <v>0.72928969326033422</v>
          </cell>
          <cell r="AP162">
            <v>0.75502050535785148</v>
          </cell>
          <cell r="AQ162">
            <v>0.73859564164648916</v>
          </cell>
          <cell r="AR162">
            <v>0.73801845046126158</v>
          </cell>
        </row>
        <row r="163">
          <cell r="D163">
            <v>88</v>
          </cell>
          <cell r="E163">
            <v>0.76928314734253833</v>
          </cell>
          <cell r="F163">
            <v>0.76896455484231097</v>
          </cell>
          <cell r="G163">
            <v>0.77909738717339672</v>
          </cell>
          <cell r="H163">
            <v>0.77848101265822789</v>
          </cell>
          <cell r="O163">
            <v>0.72453274755482466</v>
          </cell>
          <cell r="P163">
            <v>0.72462941847206386</v>
          </cell>
          <cell r="Q163">
            <v>0.72462941847206386</v>
          </cell>
          <cell r="R163">
            <v>0.72432830327567177</v>
          </cell>
          <cell r="S163">
            <v>0.73386902757061057</v>
          </cell>
          <cell r="T163">
            <v>0.73330683624801274</v>
          </cell>
          <cell r="AA163">
            <v>0.72453274755482466</v>
          </cell>
          <cell r="AB163">
            <v>0.72462941847206386</v>
          </cell>
          <cell r="AC163">
            <v>0.76928314734253833</v>
          </cell>
          <cell r="AD163">
            <v>0.76896455484231097</v>
          </cell>
          <cell r="AE163">
            <v>0.77909738717339672</v>
          </cell>
          <cell r="AF163">
            <v>0.77848101265822789</v>
          </cell>
          <cell r="AM163">
            <v>0.72919497072845385</v>
          </cell>
          <cell r="AN163">
            <v>0.72928969326033422</v>
          </cell>
          <cell r="AO163">
            <v>0.72928969326033422</v>
          </cell>
          <cell r="AP163">
            <v>0.75502050535785148</v>
          </cell>
          <cell r="AQ163">
            <v>0.73859564164648916</v>
          </cell>
          <cell r="AR163">
            <v>0.73801845046126158</v>
          </cell>
        </row>
        <row r="164">
          <cell r="D164">
            <v>89</v>
          </cell>
          <cell r="E164">
            <v>0.76928314734253833</v>
          </cell>
          <cell r="F164">
            <v>0.76896455484231097</v>
          </cell>
          <cell r="G164">
            <v>0.77909738717339672</v>
          </cell>
          <cell r="H164">
            <v>0.77848101265822789</v>
          </cell>
          <cell r="O164">
            <v>0.72453274755482466</v>
          </cell>
          <cell r="P164">
            <v>0.72462941847206386</v>
          </cell>
          <cell r="Q164">
            <v>0.72462941847206386</v>
          </cell>
          <cell r="R164">
            <v>0.72432830327567177</v>
          </cell>
          <cell r="S164">
            <v>0.73386902757061057</v>
          </cell>
          <cell r="T164">
            <v>0.73330683624801274</v>
          </cell>
          <cell r="AA164">
            <v>0.72453274755482466</v>
          </cell>
          <cell r="AB164">
            <v>0.72462941847206386</v>
          </cell>
          <cell r="AC164">
            <v>0.76928314734253833</v>
          </cell>
          <cell r="AD164">
            <v>0.76896455484231097</v>
          </cell>
          <cell r="AE164">
            <v>0.77909738717339672</v>
          </cell>
          <cell r="AF164">
            <v>0.77848101265822789</v>
          </cell>
          <cell r="AM164">
            <v>0.72919497072845385</v>
          </cell>
          <cell r="AN164">
            <v>0.72928969326033422</v>
          </cell>
          <cell r="AO164">
            <v>0.72928969326033422</v>
          </cell>
          <cell r="AP164">
            <v>0.75502050535785148</v>
          </cell>
          <cell r="AQ164">
            <v>0.73859564164648916</v>
          </cell>
          <cell r="AR164">
            <v>0.73801845046126158</v>
          </cell>
        </row>
        <row r="165">
          <cell r="D165">
            <v>90</v>
          </cell>
          <cell r="E165">
            <v>0.76928314734253833</v>
          </cell>
          <cell r="F165">
            <v>0.76896455484231097</v>
          </cell>
          <cell r="G165">
            <v>0.77909738717339672</v>
          </cell>
          <cell r="H165">
            <v>0.77848101265822789</v>
          </cell>
          <cell r="O165">
            <v>0.72453274755482466</v>
          </cell>
          <cell r="P165">
            <v>0.72462941847206386</v>
          </cell>
          <cell r="Q165">
            <v>0.72462941847206386</v>
          </cell>
          <cell r="R165">
            <v>0.72432830327567177</v>
          </cell>
          <cell r="S165">
            <v>0.73386902757061057</v>
          </cell>
          <cell r="T165">
            <v>0.73330683624801274</v>
          </cell>
          <cell r="AA165">
            <v>0.72453274755482466</v>
          </cell>
          <cell r="AB165">
            <v>0.72462941847206386</v>
          </cell>
          <cell r="AC165">
            <v>0.76928314734253833</v>
          </cell>
          <cell r="AD165">
            <v>0.76896455484231097</v>
          </cell>
          <cell r="AE165">
            <v>0.77909738717339672</v>
          </cell>
          <cell r="AF165">
            <v>0.77848101265822789</v>
          </cell>
          <cell r="AM165">
            <v>0.72919497072845385</v>
          </cell>
          <cell r="AN165">
            <v>0.72928969326033422</v>
          </cell>
          <cell r="AO165">
            <v>0.72928969326033422</v>
          </cell>
          <cell r="AP165">
            <v>0.75502050535785148</v>
          </cell>
          <cell r="AQ165">
            <v>0.73859564164648916</v>
          </cell>
          <cell r="AR165">
            <v>0.73801845046126158</v>
          </cell>
        </row>
        <row r="166">
          <cell r="D166">
            <v>91</v>
          </cell>
          <cell r="E166">
            <v>0.76928314734253833</v>
          </cell>
          <cell r="F166">
            <v>0.76896455484231097</v>
          </cell>
          <cell r="G166">
            <v>0.77909738717339672</v>
          </cell>
          <cell r="H166">
            <v>0.77848101265822789</v>
          </cell>
          <cell r="O166">
            <v>0.72453274755482466</v>
          </cell>
          <cell r="P166">
            <v>0.72462941847206386</v>
          </cell>
          <cell r="Q166">
            <v>0.72462941847206386</v>
          </cell>
          <cell r="R166">
            <v>0.72432830327567177</v>
          </cell>
          <cell r="S166">
            <v>0.73386902757061057</v>
          </cell>
          <cell r="T166">
            <v>0.73330683624801274</v>
          </cell>
          <cell r="AA166">
            <v>0.72453274755482466</v>
          </cell>
          <cell r="AB166">
            <v>0.72462941847206386</v>
          </cell>
          <cell r="AC166">
            <v>0.76928314734253833</v>
          </cell>
          <cell r="AD166">
            <v>0.76896455484231097</v>
          </cell>
          <cell r="AE166">
            <v>0.77909738717339672</v>
          </cell>
          <cell r="AF166">
            <v>0.77848101265822789</v>
          </cell>
          <cell r="AM166">
            <v>0.72919497072845385</v>
          </cell>
          <cell r="AN166">
            <v>0.72928969326033422</v>
          </cell>
          <cell r="AO166">
            <v>0.72928969326033422</v>
          </cell>
          <cell r="AP166">
            <v>0.75502050535785148</v>
          </cell>
          <cell r="AQ166">
            <v>0.73859564164648916</v>
          </cell>
          <cell r="AR166">
            <v>0.73801845046126158</v>
          </cell>
        </row>
        <row r="167">
          <cell r="D167">
            <v>92</v>
          </cell>
          <cell r="E167">
            <v>0.76928314734253833</v>
          </cell>
          <cell r="F167">
            <v>0.76896455484231097</v>
          </cell>
          <cell r="G167">
            <v>0.77909738717339672</v>
          </cell>
          <cell r="H167">
            <v>0.77848101265822789</v>
          </cell>
          <cell r="O167">
            <v>0.72453274755482466</v>
          </cell>
          <cell r="P167">
            <v>0.72462941847206386</v>
          </cell>
          <cell r="Q167">
            <v>0.72462941847206386</v>
          </cell>
          <cell r="R167">
            <v>0.72432830327567177</v>
          </cell>
          <cell r="S167">
            <v>0.73386902757061057</v>
          </cell>
          <cell r="T167">
            <v>0.73330683624801274</v>
          </cell>
          <cell r="AA167">
            <v>0.72453274755482466</v>
          </cell>
          <cell r="AB167">
            <v>0.72462941847206386</v>
          </cell>
          <cell r="AC167">
            <v>0.76928314734253833</v>
          </cell>
          <cell r="AD167">
            <v>0.76896455484231097</v>
          </cell>
          <cell r="AE167">
            <v>0.77909738717339672</v>
          </cell>
          <cell r="AF167">
            <v>0.77848101265822789</v>
          </cell>
          <cell r="AM167">
            <v>0.72919497072845385</v>
          </cell>
          <cell r="AN167">
            <v>0.72928969326033422</v>
          </cell>
          <cell r="AO167">
            <v>0.72928969326033422</v>
          </cell>
          <cell r="AP167">
            <v>0.75502050535785148</v>
          </cell>
          <cell r="AQ167">
            <v>0.73859564164648916</v>
          </cell>
          <cell r="AR167">
            <v>0.73801845046126158</v>
          </cell>
        </row>
        <row r="168">
          <cell r="D168">
            <v>93</v>
          </cell>
          <cell r="E168">
            <v>0.76928314734253833</v>
          </cell>
          <cell r="F168">
            <v>0.76896455484231097</v>
          </cell>
          <cell r="G168">
            <v>0.77909738717339672</v>
          </cell>
          <cell r="H168">
            <v>0.77848101265822789</v>
          </cell>
          <cell r="O168">
            <v>0.72453274755482466</v>
          </cell>
          <cell r="P168">
            <v>0.72462941847206386</v>
          </cell>
          <cell r="Q168">
            <v>0.72462941847206386</v>
          </cell>
          <cell r="R168">
            <v>0.72432830327567177</v>
          </cell>
          <cell r="S168">
            <v>0.73386902757061057</v>
          </cell>
          <cell r="T168">
            <v>0.73330683624801274</v>
          </cell>
          <cell r="AA168">
            <v>0.72453274755482466</v>
          </cell>
          <cell r="AB168">
            <v>0.72462941847206386</v>
          </cell>
          <cell r="AC168">
            <v>0.76928314734253833</v>
          </cell>
          <cell r="AD168">
            <v>0.76896455484231097</v>
          </cell>
          <cell r="AE168">
            <v>0.77909738717339672</v>
          </cell>
          <cell r="AF168">
            <v>0.77848101265822789</v>
          </cell>
          <cell r="AM168">
            <v>0.72919497072845385</v>
          </cell>
          <cell r="AN168">
            <v>0.72928969326033422</v>
          </cell>
          <cell r="AO168">
            <v>0.72928969326033422</v>
          </cell>
          <cell r="AP168">
            <v>0.75502050535785148</v>
          </cell>
          <cell r="AQ168">
            <v>0.73859564164648916</v>
          </cell>
          <cell r="AR168">
            <v>0.73801845046126158</v>
          </cell>
        </row>
        <row r="169">
          <cell r="D169">
            <v>94</v>
          </cell>
          <cell r="E169">
            <v>0.76928314734253833</v>
          </cell>
          <cell r="F169">
            <v>0.76896455484231097</v>
          </cell>
          <cell r="G169">
            <v>0.77909738717339672</v>
          </cell>
          <cell r="H169">
            <v>0.77848101265822789</v>
          </cell>
          <cell r="O169">
            <v>0.72453274755482466</v>
          </cell>
          <cell r="P169">
            <v>0.72462941847206386</v>
          </cell>
          <cell r="Q169">
            <v>0.72462941847206386</v>
          </cell>
          <cell r="R169">
            <v>0.72432830327567177</v>
          </cell>
          <cell r="S169">
            <v>0.73386902757061057</v>
          </cell>
          <cell r="T169">
            <v>0.73330683624801274</v>
          </cell>
          <cell r="AA169">
            <v>0.72453274755482466</v>
          </cell>
          <cell r="AB169">
            <v>0.72462941847206386</v>
          </cell>
          <cell r="AC169">
            <v>0.76928314734253833</v>
          </cell>
          <cell r="AD169">
            <v>0.76896455484231097</v>
          </cell>
          <cell r="AE169">
            <v>0.77909738717339672</v>
          </cell>
          <cell r="AF169">
            <v>0.77848101265822789</v>
          </cell>
          <cell r="AM169">
            <v>0.72919497072845385</v>
          </cell>
          <cell r="AN169">
            <v>0.72928969326033422</v>
          </cell>
          <cell r="AO169">
            <v>0.72928969326033422</v>
          </cell>
          <cell r="AP169">
            <v>0.75502050535785148</v>
          </cell>
          <cell r="AQ169">
            <v>0.73859564164648916</v>
          </cell>
          <cell r="AR169">
            <v>0.73801845046126158</v>
          </cell>
        </row>
        <row r="170">
          <cell r="D170">
            <v>95</v>
          </cell>
          <cell r="E170">
            <v>1.3076224702099486</v>
          </cell>
          <cell r="F170">
            <v>1.3080472602102526</v>
          </cell>
          <cell r="G170">
            <v>1.2945368171021376</v>
          </cell>
          <cell r="H170">
            <v>1.295358649789029</v>
          </cell>
          <cell r="O170">
            <v>1.3672896699269002</v>
          </cell>
          <cell r="P170">
            <v>1.3671607753705823</v>
          </cell>
          <cell r="Q170">
            <v>1.3671607753705823</v>
          </cell>
          <cell r="R170">
            <v>1.3675622622991039</v>
          </cell>
          <cell r="S170">
            <v>1.3548412965725196</v>
          </cell>
          <cell r="T170">
            <v>1.3555908850026503</v>
          </cell>
          <cell r="AA170">
            <v>1.3672896699269002</v>
          </cell>
          <cell r="AB170">
            <v>1.3671607753705823</v>
          </cell>
          <cell r="AC170">
            <v>1.3076224702099486</v>
          </cell>
          <cell r="AD170">
            <v>1.3080472602102526</v>
          </cell>
          <cell r="AE170">
            <v>1.2945368171021376</v>
          </cell>
          <cell r="AF170">
            <v>1.295358649789029</v>
          </cell>
          <cell r="AM170">
            <v>1.3610733723620612</v>
          </cell>
          <cell r="AN170">
            <v>1.3609470756528876</v>
          </cell>
          <cell r="AO170">
            <v>1.3609470756528876</v>
          </cell>
          <cell r="AP170">
            <v>1.3266393261895317</v>
          </cell>
          <cell r="AQ170">
            <v>1.3485391444713466</v>
          </cell>
          <cell r="AR170">
            <v>1.3493087327183177</v>
          </cell>
        </row>
        <row r="171">
          <cell r="D171">
            <v>96</v>
          </cell>
          <cell r="E171">
            <v>1.3076224702099486</v>
          </cell>
          <cell r="F171">
            <v>1.3080472602102526</v>
          </cell>
          <cell r="G171">
            <v>1.2945368171021376</v>
          </cell>
          <cell r="H171">
            <v>1.295358649789029</v>
          </cell>
          <cell r="O171">
            <v>1.3672896699269002</v>
          </cell>
          <cell r="P171">
            <v>1.3671607753705823</v>
          </cell>
          <cell r="Q171">
            <v>1.3671607753705823</v>
          </cell>
          <cell r="R171">
            <v>1.3675622622991039</v>
          </cell>
          <cell r="S171">
            <v>1.3548412965725196</v>
          </cell>
          <cell r="T171">
            <v>1.3555908850026503</v>
          </cell>
          <cell r="AA171">
            <v>1.3672896699269002</v>
          </cell>
          <cell r="AB171">
            <v>1.3671607753705823</v>
          </cell>
          <cell r="AC171">
            <v>1.3076224702099486</v>
          </cell>
          <cell r="AD171">
            <v>1.3080472602102526</v>
          </cell>
          <cell r="AE171">
            <v>1.2945368171021376</v>
          </cell>
          <cell r="AF171">
            <v>1.295358649789029</v>
          </cell>
          <cell r="AM171">
            <v>1.3610733723620612</v>
          </cell>
          <cell r="AN171">
            <v>1.3609470756528876</v>
          </cell>
          <cell r="AO171">
            <v>1.3609470756528876</v>
          </cell>
          <cell r="AP171">
            <v>1.3266393261895317</v>
          </cell>
          <cell r="AQ171">
            <v>1.3485391444713466</v>
          </cell>
          <cell r="AR171">
            <v>1.3493087327183177</v>
          </cell>
        </row>
        <row r="172">
          <cell r="D172">
            <v>97</v>
          </cell>
          <cell r="E172">
            <v>1.3076224702099486</v>
          </cell>
          <cell r="F172">
            <v>1.3080472602102526</v>
          </cell>
          <cell r="G172">
            <v>1.2945368171021376</v>
          </cell>
          <cell r="H172">
            <v>1.295358649789029</v>
          </cell>
          <cell r="O172">
            <v>1.3672896699269002</v>
          </cell>
          <cell r="P172">
            <v>1.3671607753705823</v>
          </cell>
          <cell r="Q172">
            <v>1.3671607753705823</v>
          </cell>
          <cell r="R172">
            <v>1.3675622622991039</v>
          </cell>
          <cell r="S172">
            <v>1.3548412965725196</v>
          </cell>
          <cell r="T172">
            <v>1.3555908850026503</v>
          </cell>
          <cell r="AA172">
            <v>1.3672896699269002</v>
          </cell>
          <cell r="AB172">
            <v>1.3671607753705823</v>
          </cell>
          <cell r="AC172">
            <v>1.3076224702099486</v>
          </cell>
          <cell r="AD172">
            <v>1.3080472602102526</v>
          </cell>
          <cell r="AE172">
            <v>1.2945368171021376</v>
          </cell>
          <cell r="AF172">
            <v>1.295358649789029</v>
          </cell>
          <cell r="AM172">
            <v>1.3610733723620612</v>
          </cell>
          <cell r="AN172">
            <v>1.3609470756528876</v>
          </cell>
          <cell r="AO172">
            <v>1.3609470756528876</v>
          </cell>
          <cell r="AP172">
            <v>1.3266393261895317</v>
          </cell>
          <cell r="AQ172">
            <v>1.3485391444713466</v>
          </cell>
          <cell r="AR172">
            <v>1.3493087327183177</v>
          </cell>
        </row>
        <row r="173">
          <cell r="D173">
            <v>98</v>
          </cell>
          <cell r="E173">
            <v>1.3076224702099486</v>
          </cell>
          <cell r="F173">
            <v>1.3080472602102526</v>
          </cell>
          <cell r="G173">
            <v>1.2945368171021376</v>
          </cell>
          <cell r="H173">
            <v>1.295358649789029</v>
          </cell>
          <cell r="O173">
            <v>1.3672896699269002</v>
          </cell>
          <cell r="P173">
            <v>1.3671607753705823</v>
          </cell>
          <cell r="Q173">
            <v>1.3671607753705823</v>
          </cell>
          <cell r="R173">
            <v>1.3675622622991039</v>
          </cell>
          <cell r="S173">
            <v>1.3548412965725196</v>
          </cell>
          <cell r="T173">
            <v>1.3555908850026503</v>
          </cell>
          <cell r="AA173">
            <v>1.3672896699269002</v>
          </cell>
          <cell r="AB173">
            <v>1.3671607753705823</v>
          </cell>
          <cell r="AC173">
            <v>1.3076224702099486</v>
          </cell>
          <cell r="AD173">
            <v>1.3080472602102526</v>
          </cell>
          <cell r="AE173">
            <v>1.2945368171021376</v>
          </cell>
          <cell r="AF173">
            <v>1.295358649789029</v>
          </cell>
          <cell r="AM173">
            <v>1.3610733723620612</v>
          </cell>
          <cell r="AN173">
            <v>1.3609470756528876</v>
          </cell>
          <cell r="AO173">
            <v>1.3609470756528876</v>
          </cell>
          <cell r="AP173">
            <v>1.3266393261895317</v>
          </cell>
          <cell r="AQ173">
            <v>1.3485391444713466</v>
          </cell>
          <cell r="AR173">
            <v>1.3493087327183177</v>
          </cell>
        </row>
        <row r="174">
          <cell r="D174">
            <v>99</v>
          </cell>
          <cell r="E174">
            <v>1.3076224702099486</v>
          </cell>
          <cell r="F174">
            <v>1.3080472602102526</v>
          </cell>
          <cell r="G174">
            <v>1.2945368171021376</v>
          </cell>
          <cell r="H174">
            <v>1.295358649789029</v>
          </cell>
          <cell r="O174">
            <v>1.3672896699269002</v>
          </cell>
          <cell r="P174">
            <v>1.3671607753705823</v>
          </cell>
          <cell r="Q174">
            <v>1.3671607753705823</v>
          </cell>
          <cell r="R174">
            <v>1.3675622622991039</v>
          </cell>
          <cell r="S174">
            <v>1.3548412965725196</v>
          </cell>
          <cell r="T174">
            <v>1.3555908850026503</v>
          </cell>
          <cell r="AA174">
            <v>1.3672896699269002</v>
          </cell>
          <cell r="AB174">
            <v>1.3671607753705823</v>
          </cell>
          <cell r="AC174">
            <v>1.3076224702099486</v>
          </cell>
          <cell r="AD174">
            <v>1.3080472602102526</v>
          </cell>
          <cell r="AE174">
            <v>1.2945368171021376</v>
          </cell>
          <cell r="AF174">
            <v>1.295358649789029</v>
          </cell>
          <cell r="AM174">
            <v>1.3610733723620612</v>
          </cell>
          <cell r="AN174">
            <v>1.3609470756528876</v>
          </cell>
          <cell r="AO174">
            <v>1.3609470756528876</v>
          </cell>
          <cell r="AP174">
            <v>1.3266393261895317</v>
          </cell>
          <cell r="AQ174">
            <v>1.3485391444713466</v>
          </cell>
          <cell r="AR174">
            <v>1.3493087327183177</v>
          </cell>
        </row>
        <row r="175">
          <cell r="D175">
            <v>100</v>
          </cell>
          <cell r="E175">
            <v>1.3076224702099486</v>
          </cell>
          <cell r="F175">
            <v>1.3080472602102526</v>
          </cell>
          <cell r="G175">
            <v>1.2945368171021376</v>
          </cell>
          <cell r="H175">
            <v>1.295358649789029</v>
          </cell>
          <cell r="O175">
            <v>1.3672896699269002</v>
          </cell>
          <cell r="P175">
            <v>1.3671607753705823</v>
          </cell>
          <cell r="Q175">
            <v>1.3671607753705823</v>
          </cell>
          <cell r="R175">
            <v>1.3675622622991039</v>
          </cell>
          <cell r="S175">
            <v>1.3548412965725196</v>
          </cell>
          <cell r="T175">
            <v>1.3555908850026503</v>
          </cell>
          <cell r="AA175">
            <v>1.3672896699269002</v>
          </cell>
          <cell r="AB175">
            <v>1.3671607753705823</v>
          </cell>
          <cell r="AC175">
            <v>1.3076224702099486</v>
          </cell>
          <cell r="AD175">
            <v>1.3080472602102526</v>
          </cell>
          <cell r="AE175">
            <v>1.2945368171021376</v>
          </cell>
          <cell r="AF175">
            <v>1.295358649789029</v>
          </cell>
          <cell r="AM175">
            <v>1.3610733723620612</v>
          </cell>
          <cell r="AN175">
            <v>1.3609470756528876</v>
          </cell>
          <cell r="AO175">
            <v>1.3609470756528876</v>
          </cell>
          <cell r="AP175">
            <v>1.3266393261895317</v>
          </cell>
          <cell r="AQ175">
            <v>1.3485391444713466</v>
          </cell>
          <cell r="AR175">
            <v>1.3493087327183177</v>
          </cell>
        </row>
        <row r="176">
          <cell r="D176">
            <v>101</v>
          </cell>
          <cell r="E176">
            <v>1.3076224702099486</v>
          </cell>
          <cell r="F176">
            <v>1.3080472602102526</v>
          </cell>
          <cell r="G176">
            <v>1.2945368171021376</v>
          </cell>
          <cell r="H176">
            <v>1.295358649789029</v>
          </cell>
          <cell r="O176">
            <v>1.3672896699269002</v>
          </cell>
          <cell r="P176">
            <v>1.3671607753705823</v>
          </cell>
          <cell r="Q176">
            <v>1.3671607753705823</v>
          </cell>
          <cell r="R176">
            <v>1.3675622622991039</v>
          </cell>
          <cell r="S176">
            <v>1.3548412965725196</v>
          </cell>
          <cell r="T176">
            <v>1.3555908850026503</v>
          </cell>
          <cell r="AA176">
            <v>1.3672896699269002</v>
          </cell>
          <cell r="AB176">
            <v>1.3671607753705823</v>
          </cell>
          <cell r="AC176">
            <v>1.3076224702099486</v>
          </cell>
          <cell r="AD176">
            <v>1.3080472602102526</v>
          </cell>
          <cell r="AE176">
            <v>1.2945368171021376</v>
          </cell>
          <cell r="AF176">
            <v>1.295358649789029</v>
          </cell>
          <cell r="AM176">
            <v>1.3610733723620612</v>
          </cell>
          <cell r="AN176">
            <v>1.3609470756528876</v>
          </cell>
          <cell r="AO176">
            <v>1.3609470756528876</v>
          </cell>
          <cell r="AP176">
            <v>1.3266393261895317</v>
          </cell>
          <cell r="AQ176">
            <v>1.3485391444713466</v>
          </cell>
          <cell r="AR176">
            <v>1.3493087327183177</v>
          </cell>
        </row>
        <row r="177">
          <cell r="D177">
            <v>102</v>
          </cell>
          <cell r="E177">
            <v>1.3076224702099486</v>
          </cell>
          <cell r="F177">
            <v>1.3080472602102526</v>
          </cell>
          <cell r="G177">
            <v>1.2945368171021376</v>
          </cell>
          <cell r="H177">
            <v>1.295358649789029</v>
          </cell>
          <cell r="O177">
            <v>1.3672896699269002</v>
          </cell>
          <cell r="P177">
            <v>1.3671607753705823</v>
          </cell>
          <cell r="Q177">
            <v>1.3671607753705823</v>
          </cell>
          <cell r="R177">
            <v>1.3675622622991039</v>
          </cell>
          <cell r="S177">
            <v>1.3548412965725196</v>
          </cell>
          <cell r="T177">
            <v>1.3555908850026503</v>
          </cell>
          <cell r="AA177">
            <v>1.3672896699269002</v>
          </cell>
          <cell r="AB177">
            <v>1.3671607753705823</v>
          </cell>
          <cell r="AC177">
            <v>1.3076224702099486</v>
          </cell>
          <cell r="AD177">
            <v>1.3080472602102526</v>
          </cell>
          <cell r="AE177">
            <v>1.2945368171021376</v>
          </cell>
          <cell r="AF177">
            <v>1.295358649789029</v>
          </cell>
          <cell r="AM177">
            <v>1.3610733723620612</v>
          </cell>
          <cell r="AN177">
            <v>1.3609470756528876</v>
          </cell>
          <cell r="AO177">
            <v>1.3609470756528876</v>
          </cell>
          <cell r="AP177">
            <v>1.3266393261895317</v>
          </cell>
          <cell r="AQ177">
            <v>1.3485391444713466</v>
          </cell>
          <cell r="AR177">
            <v>1.3493087327183177</v>
          </cell>
        </row>
        <row r="178">
          <cell r="D178">
            <v>103</v>
          </cell>
          <cell r="E178">
            <v>0.76928314734253833</v>
          </cell>
          <cell r="F178">
            <v>0.76896455484231097</v>
          </cell>
          <cell r="G178">
            <v>0.77909738717339672</v>
          </cell>
          <cell r="H178">
            <v>0.77848101265822789</v>
          </cell>
          <cell r="O178">
            <v>0.72453274755482466</v>
          </cell>
          <cell r="P178">
            <v>0.72462941847206386</v>
          </cell>
          <cell r="Q178">
            <v>0.72462941847206386</v>
          </cell>
          <cell r="R178">
            <v>0.72432830327567177</v>
          </cell>
          <cell r="S178">
            <v>0.73386902757061057</v>
          </cell>
          <cell r="T178">
            <v>0.73330683624801274</v>
          </cell>
          <cell r="AA178">
            <v>0.72453274755482466</v>
          </cell>
          <cell r="AB178">
            <v>0.72462941847206386</v>
          </cell>
          <cell r="AC178">
            <v>0.76928314734253833</v>
          </cell>
          <cell r="AD178">
            <v>0.76896455484231097</v>
          </cell>
          <cell r="AE178">
            <v>0.77909738717339672</v>
          </cell>
          <cell r="AF178">
            <v>0.77848101265822789</v>
          </cell>
          <cell r="AM178">
            <v>0.72919497072845385</v>
          </cell>
          <cell r="AN178">
            <v>0.72928969326033422</v>
          </cell>
          <cell r="AO178">
            <v>0.72928969326033422</v>
          </cell>
          <cell r="AP178">
            <v>0.75502050535785148</v>
          </cell>
          <cell r="AQ178">
            <v>0.73859564164648916</v>
          </cell>
          <cell r="AR178">
            <v>0.73801845046126158</v>
          </cell>
        </row>
        <row r="179">
          <cell r="D179">
            <v>104</v>
          </cell>
          <cell r="E179">
            <v>0.76928314734253833</v>
          </cell>
          <cell r="F179">
            <v>0.76896455484231097</v>
          </cell>
          <cell r="G179">
            <v>0.77909738717339672</v>
          </cell>
          <cell r="H179">
            <v>0.77848101265822789</v>
          </cell>
          <cell r="O179">
            <v>0.72453274755482466</v>
          </cell>
          <cell r="P179">
            <v>0.72462941847206386</v>
          </cell>
          <cell r="Q179">
            <v>0.72462941847206386</v>
          </cell>
          <cell r="R179">
            <v>0.72432830327567177</v>
          </cell>
          <cell r="S179">
            <v>0.73386902757061057</v>
          </cell>
          <cell r="T179">
            <v>0.73330683624801274</v>
          </cell>
          <cell r="AA179">
            <v>0.72453274755482466</v>
          </cell>
          <cell r="AB179">
            <v>0.72462941847206386</v>
          </cell>
          <cell r="AC179">
            <v>0.76928314734253833</v>
          </cell>
          <cell r="AD179">
            <v>0.76896455484231097</v>
          </cell>
          <cell r="AE179">
            <v>0.77909738717339672</v>
          </cell>
          <cell r="AF179">
            <v>0.77848101265822789</v>
          </cell>
          <cell r="AM179">
            <v>0.72919497072845385</v>
          </cell>
          <cell r="AN179">
            <v>0.72928969326033422</v>
          </cell>
          <cell r="AO179">
            <v>0.72928969326033422</v>
          </cell>
          <cell r="AP179">
            <v>0.75502050535785148</v>
          </cell>
          <cell r="AQ179">
            <v>0.73859564164648916</v>
          </cell>
          <cell r="AR179">
            <v>0.73801845046126158</v>
          </cell>
        </row>
        <row r="180">
          <cell r="D180">
            <v>105</v>
          </cell>
          <cell r="E180">
            <v>0.76928314734253833</v>
          </cell>
          <cell r="F180">
            <v>0.76896455484231097</v>
          </cell>
          <cell r="G180">
            <v>0.77909738717339672</v>
          </cell>
          <cell r="H180">
            <v>0.77848101265822789</v>
          </cell>
          <cell r="O180">
            <v>0.72453274755482466</v>
          </cell>
          <cell r="P180">
            <v>0.72462941847206386</v>
          </cell>
          <cell r="Q180">
            <v>0.72462941847206386</v>
          </cell>
          <cell r="R180">
            <v>0.72432830327567177</v>
          </cell>
          <cell r="S180">
            <v>0.73386902757061057</v>
          </cell>
          <cell r="T180">
            <v>0.73330683624801274</v>
          </cell>
          <cell r="AA180">
            <v>0.72453274755482466</v>
          </cell>
          <cell r="AB180">
            <v>0.72462941847206386</v>
          </cell>
          <cell r="AC180">
            <v>0.76928314734253833</v>
          </cell>
          <cell r="AD180">
            <v>0.76896455484231097</v>
          </cell>
          <cell r="AE180">
            <v>0.77909738717339672</v>
          </cell>
          <cell r="AF180">
            <v>0.77848101265822789</v>
          </cell>
          <cell r="AM180">
            <v>0.72919497072845385</v>
          </cell>
          <cell r="AN180">
            <v>0.72928969326033422</v>
          </cell>
          <cell r="AO180">
            <v>0.72928969326033422</v>
          </cell>
          <cell r="AP180">
            <v>0.75502050535785148</v>
          </cell>
          <cell r="AQ180">
            <v>0.73859564164648916</v>
          </cell>
          <cell r="AR180">
            <v>0.73801845046126158</v>
          </cell>
        </row>
        <row r="181">
          <cell r="D181">
            <v>106</v>
          </cell>
          <cell r="E181">
            <v>0.76928314734253833</v>
          </cell>
          <cell r="F181">
            <v>0.76896455484231097</v>
          </cell>
          <cell r="G181">
            <v>0.77909738717339672</v>
          </cell>
          <cell r="H181">
            <v>0.77848101265822789</v>
          </cell>
          <cell r="O181">
            <v>0.72453274755482466</v>
          </cell>
          <cell r="P181">
            <v>0.72462941847206386</v>
          </cell>
          <cell r="Q181">
            <v>0.72462941847206386</v>
          </cell>
          <cell r="R181">
            <v>0.72432830327567177</v>
          </cell>
          <cell r="S181">
            <v>0.73386902757061057</v>
          </cell>
          <cell r="T181">
            <v>0.73330683624801274</v>
          </cell>
          <cell r="AA181">
            <v>0.72453274755482466</v>
          </cell>
          <cell r="AB181">
            <v>0.72462941847206386</v>
          </cell>
          <cell r="AC181">
            <v>0.76928314734253833</v>
          </cell>
          <cell r="AD181">
            <v>0.76896455484231097</v>
          </cell>
          <cell r="AE181">
            <v>0.77909738717339672</v>
          </cell>
          <cell r="AF181">
            <v>0.77848101265822789</v>
          </cell>
          <cell r="AM181">
            <v>0.72919497072845385</v>
          </cell>
          <cell r="AN181">
            <v>0.72928969326033422</v>
          </cell>
          <cell r="AO181">
            <v>0.72928969326033422</v>
          </cell>
          <cell r="AP181">
            <v>0.75502050535785148</v>
          </cell>
          <cell r="AQ181">
            <v>0.73859564164648916</v>
          </cell>
          <cell r="AR181">
            <v>0.73801845046126158</v>
          </cell>
        </row>
        <row r="182">
          <cell r="D182">
            <v>107</v>
          </cell>
          <cell r="E182">
            <v>0.76928314734253833</v>
          </cell>
          <cell r="F182">
            <v>0.76896455484231097</v>
          </cell>
          <cell r="G182">
            <v>0.77909738717339672</v>
          </cell>
          <cell r="H182">
            <v>0.77848101265822789</v>
          </cell>
          <cell r="O182">
            <v>0.72453274755482466</v>
          </cell>
          <cell r="P182">
            <v>0.72462941847206386</v>
          </cell>
          <cell r="Q182">
            <v>0.72462941847206386</v>
          </cell>
          <cell r="R182">
            <v>0.72432830327567177</v>
          </cell>
          <cell r="S182">
            <v>0.73386902757061057</v>
          </cell>
          <cell r="T182">
            <v>0.73330683624801274</v>
          </cell>
          <cell r="AA182">
            <v>0.72453274755482466</v>
          </cell>
          <cell r="AB182">
            <v>0.72462941847206386</v>
          </cell>
          <cell r="AC182">
            <v>0.76928314734253833</v>
          </cell>
          <cell r="AD182">
            <v>0.76896455484231097</v>
          </cell>
          <cell r="AE182">
            <v>0.77909738717339672</v>
          </cell>
          <cell r="AF182">
            <v>0.77848101265822789</v>
          </cell>
          <cell r="AM182">
            <v>0.72919497072845385</v>
          </cell>
          <cell r="AN182">
            <v>0.72928969326033422</v>
          </cell>
          <cell r="AO182">
            <v>0.72928969326033422</v>
          </cell>
          <cell r="AP182">
            <v>0.75502050535785148</v>
          </cell>
          <cell r="AQ182">
            <v>0.73859564164648916</v>
          </cell>
          <cell r="AR182">
            <v>0.73801845046126158</v>
          </cell>
        </row>
        <row r="183">
          <cell r="D183">
            <v>108</v>
          </cell>
          <cell r="E183">
            <v>0.76928314734253833</v>
          </cell>
          <cell r="F183">
            <v>0.76896455484231097</v>
          </cell>
          <cell r="G183">
            <v>0.77909738717339672</v>
          </cell>
          <cell r="H183">
            <v>0.77848101265822789</v>
          </cell>
          <cell r="O183">
            <v>0.72453274755482466</v>
          </cell>
          <cell r="P183">
            <v>0.72462941847206386</v>
          </cell>
          <cell r="Q183">
            <v>0.72462941847206386</v>
          </cell>
          <cell r="R183">
            <v>0.72432830327567177</v>
          </cell>
          <cell r="S183">
            <v>0.73386902757061057</v>
          </cell>
          <cell r="T183">
            <v>0.73330683624801274</v>
          </cell>
          <cell r="AA183">
            <v>0.72453274755482466</v>
          </cell>
          <cell r="AB183">
            <v>0.72462941847206386</v>
          </cell>
          <cell r="AC183">
            <v>0.76928314734253833</v>
          </cell>
          <cell r="AD183">
            <v>0.76896455484231097</v>
          </cell>
          <cell r="AE183">
            <v>0.77909738717339672</v>
          </cell>
          <cell r="AF183">
            <v>0.77848101265822789</v>
          </cell>
          <cell r="AM183">
            <v>0.72919497072845385</v>
          </cell>
          <cell r="AN183">
            <v>0.72928969326033422</v>
          </cell>
          <cell r="AO183">
            <v>0.72928969326033422</v>
          </cell>
          <cell r="AP183">
            <v>0.75502050535785148</v>
          </cell>
          <cell r="AQ183">
            <v>0.73859564164648916</v>
          </cell>
          <cell r="AR183">
            <v>0.73801845046126158</v>
          </cell>
        </row>
        <row r="184">
          <cell r="D184">
            <v>109</v>
          </cell>
          <cell r="E184">
            <v>0.76928314734253833</v>
          </cell>
          <cell r="F184">
            <v>0.76896455484231097</v>
          </cell>
          <cell r="G184">
            <v>0.77909738717339672</v>
          </cell>
          <cell r="H184">
            <v>0.77848101265822789</v>
          </cell>
          <cell r="O184">
            <v>0.72453274755482466</v>
          </cell>
          <cell r="P184">
            <v>0.72462941847206386</v>
          </cell>
          <cell r="Q184">
            <v>0.72462941847206386</v>
          </cell>
          <cell r="R184">
            <v>0.72432830327567177</v>
          </cell>
          <cell r="S184">
            <v>0.73386902757061057</v>
          </cell>
          <cell r="T184">
            <v>0.73330683624801274</v>
          </cell>
          <cell r="AA184">
            <v>0.72453274755482466</v>
          </cell>
          <cell r="AB184">
            <v>0.72462941847206386</v>
          </cell>
          <cell r="AC184">
            <v>0.76928314734253833</v>
          </cell>
          <cell r="AD184">
            <v>0.76896455484231097</v>
          </cell>
          <cell r="AE184">
            <v>0.77909738717339672</v>
          </cell>
          <cell r="AF184">
            <v>0.77848101265822789</v>
          </cell>
          <cell r="AM184">
            <v>0.72919497072845385</v>
          </cell>
          <cell r="AN184">
            <v>0.72928969326033422</v>
          </cell>
          <cell r="AO184">
            <v>0.72928969326033422</v>
          </cell>
          <cell r="AP184">
            <v>0.75502050535785148</v>
          </cell>
          <cell r="AQ184">
            <v>0.73859564164648916</v>
          </cell>
          <cell r="AR184">
            <v>0.73801845046126158</v>
          </cell>
        </row>
        <row r="185">
          <cell r="D185">
            <v>110</v>
          </cell>
          <cell r="E185">
            <v>0.76928314734253833</v>
          </cell>
          <cell r="F185">
            <v>0.76896455484231097</v>
          </cell>
          <cell r="G185">
            <v>0.77909738717339672</v>
          </cell>
          <cell r="H185">
            <v>0.77848101265822789</v>
          </cell>
          <cell r="O185">
            <v>0.72453274755482466</v>
          </cell>
          <cell r="P185">
            <v>0.72462941847206386</v>
          </cell>
          <cell r="Q185">
            <v>0.72462941847206386</v>
          </cell>
          <cell r="R185">
            <v>0.72432830327567177</v>
          </cell>
          <cell r="S185">
            <v>0.73386902757061057</v>
          </cell>
          <cell r="T185">
            <v>0.73330683624801274</v>
          </cell>
          <cell r="AA185">
            <v>0.72453274755482466</v>
          </cell>
          <cell r="AB185">
            <v>0.72462941847206386</v>
          </cell>
          <cell r="AC185">
            <v>0.76928314734253833</v>
          </cell>
          <cell r="AD185">
            <v>0.76896455484231097</v>
          </cell>
          <cell r="AE185">
            <v>0.77909738717339672</v>
          </cell>
          <cell r="AF185">
            <v>0.77848101265822789</v>
          </cell>
          <cell r="AM185">
            <v>0.72919497072845385</v>
          </cell>
          <cell r="AN185">
            <v>0.72928969326033422</v>
          </cell>
          <cell r="AO185">
            <v>0.72928969326033422</v>
          </cell>
          <cell r="AP185">
            <v>0.75502050535785148</v>
          </cell>
          <cell r="AQ185">
            <v>0.73859564164648916</v>
          </cell>
          <cell r="AR185">
            <v>0.73801845046126158</v>
          </cell>
        </row>
        <row r="186">
          <cell r="D186">
            <v>111</v>
          </cell>
          <cell r="E186">
            <v>0.76928314734253833</v>
          </cell>
          <cell r="F186">
            <v>0.76896455484231097</v>
          </cell>
          <cell r="G186">
            <v>0.77909738717339672</v>
          </cell>
          <cell r="H186">
            <v>0.77848101265822789</v>
          </cell>
          <cell r="O186">
            <v>0.72453274755482466</v>
          </cell>
          <cell r="P186">
            <v>0.72462941847206386</v>
          </cell>
          <cell r="Q186">
            <v>0.72462941847206386</v>
          </cell>
          <cell r="R186">
            <v>0.72432830327567177</v>
          </cell>
          <cell r="S186">
            <v>0.73386902757061057</v>
          </cell>
          <cell r="T186">
            <v>0.73330683624801274</v>
          </cell>
          <cell r="AA186">
            <v>0.72453274755482466</v>
          </cell>
          <cell r="AB186">
            <v>0.72462941847206386</v>
          </cell>
          <cell r="AC186">
            <v>0.76928314734253833</v>
          </cell>
          <cell r="AD186">
            <v>0.76896455484231097</v>
          </cell>
          <cell r="AE186">
            <v>0.77909738717339672</v>
          </cell>
          <cell r="AF186">
            <v>0.77848101265822789</v>
          </cell>
          <cell r="AM186">
            <v>0.72919497072845385</v>
          </cell>
          <cell r="AN186">
            <v>0.72928969326033422</v>
          </cell>
          <cell r="AO186">
            <v>0.72928969326033422</v>
          </cell>
          <cell r="AP186">
            <v>0.75502050535785148</v>
          </cell>
          <cell r="AQ186">
            <v>0.73859564164648916</v>
          </cell>
          <cell r="AR186">
            <v>0.73801845046126158</v>
          </cell>
        </row>
        <row r="187">
          <cell r="D187">
            <v>112</v>
          </cell>
          <cell r="E187">
            <v>0.76928314734253833</v>
          </cell>
          <cell r="F187">
            <v>0.76896455484231097</v>
          </cell>
          <cell r="G187">
            <v>0.77909738717339672</v>
          </cell>
          <cell r="H187">
            <v>0.77848101265822789</v>
          </cell>
          <cell r="O187">
            <v>0.72453274755482466</v>
          </cell>
          <cell r="P187">
            <v>0.72462941847206386</v>
          </cell>
          <cell r="Q187">
            <v>0.72462941847206386</v>
          </cell>
          <cell r="R187">
            <v>0.72432830327567177</v>
          </cell>
          <cell r="S187">
            <v>0.73386902757061057</v>
          </cell>
          <cell r="T187">
            <v>0.73330683624801274</v>
          </cell>
          <cell r="AA187">
            <v>0.72453274755482466</v>
          </cell>
          <cell r="AB187">
            <v>0.72462941847206386</v>
          </cell>
          <cell r="AC187">
            <v>0.76928314734253833</v>
          </cell>
          <cell r="AD187">
            <v>0.76896455484231097</v>
          </cell>
          <cell r="AE187">
            <v>0.77909738717339672</v>
          </cell>
          <cell r="AF187">
            <v>0.77848101265822789</v>
          </cell>
          <cell r="AM187">
            <v>0.72919497072845385</v>
          </cell>
          <cell r="AN187">
            <v>0.72928969326033422</v>
          </cell>
          <cell r="AO187">
            <v>0.72928969326033422</v>
          </cell>
          <cell r="AP187">
            <v>0.75502050535785148</v>
          </cell>
          <cell r="AQ187">
            <v>0.73859564164648916</v>
          </cell>
          <cell r="AR187">
            <v>0.73801845046126158</v>
          </cell>
        </row>
        <row r="188">
          <cell r="D188">
            <v>113</v>
          </cell>
          <cell r="E188">
            <v>0.76928314734253833</v>
          </cell>
          <cell r="F188">
            <v>0.76896455484231097</v>
          </cell>
          <cell r="G188">
            <v>0.77909738717339672</v>
          </cell>
          <cell r="H188">
            <v>0.77848101265822789</v>
          </cell>
          <cell r="O188">
            <v>0.72453274755482466</v>
          </cell>
          <cell r="P188">
            <v>0.72462941847206386</v>
          </cell>
          <cell r="Q188">
            <v>0.72462941847206386</v>
          </cell>
          <cell r="R188">
            <v>0.72432830327567177</v>
          </cell>
          <cell r="S188">
            <v>0.73386902757061057</v>
          </cell>
          <cell r="T188">
            <v>0.73330683624801274</v>
          </cell>
          <cell r="AA188">
            <v>0.72453274755482466</v>
          </cell>
          <cell r="AB188">
            <v>0.72462941847206386</v>
          </cell>
          <cell r="AC188">
            <v>0.76928314734253833</v>
          </cell>
          <cell r="AD188">
            <v>0.76896455484231097</v>
          </cell>
          <cell r="AE188">
            <v>0.77909738717339672</v>
          </cell>
          <cell r="AF188">
            <v>0.77848101265822789</v>
          </cell>
          <cell r="AM188">
            <v>0.72919497072845385</v>
          </cell>
          <cell r="AN188">
            <v>0.72928969326033422</v>
          </cell>
          <cell r="AO188">
            <v>0.72928969326033422</v>
          </cell>
          <cell r="AP188">
            <v>0.75502050535785148</v>
          </cell>
          <cell r="AQ188">
            <v>0.73859564164648916</v>
          </cell>
          <cell r="AR188">
            <v>0.73801845046126158</v>
          </cell>
        </row>
        <row r="189">
          <cell r="D189">
            <v>114</v>
          </cell>
          <cell r="E189">
            <v>0.76928314734253833</v>
          </cell>
          <cell r="F189">
            <v>0.76896455484231097</v>
          </cell>
          <cell r="G189">
            <v>0.77909738717339672</v>
          </cell>
          <cell r="H189">
            <v>0.77848101265822789</v>
          </cell>
          <cell r="O189">
            <v>0.72453274755482466</v>
          </cell>
          <cell r="P189">
            <v>0.72462941847206386</v>
          </cell>
          <cell r="Q189">
            <v>0.72462941847206386</v>
          </cell>
          <cell r="R189">
            <v>0.72432830327567177</v>
          </cell>
          <cell r="S189">
            <v>0.73386902757061057</v>
          </cell>
          <cell r="T189">
            <v>0.73330683624801274</v>
          </cell>
          <cell r="AA189">
            <v>0.72453274755482466</v>
          </cell>
          <cell r="AB189">
            <v>0.72462941847206386</v>
          </cell>
          <cell r="AC189">
            <v>0.76928314734253833</v>
          </cell>
          <cell r="AD189">
            <v>0.76896455484231097</v>
          </cell>
          <cell r="AE189">
            <v>0.77909738717339672</v>
          </cell>
          <cell r="AF189">
            <v>0.77848101265822789</v>
          </cell>
          <cell r="AM189">
            <v>0.72919497072845385</v>
          </cell>
          <cell r="AN189">
            <v>0.72928969326033422</v>
          </cell>
          <cell r="AO189">
            <v>0.72928969326033422</v>
          </cell>
          <cell r="AP189">
            <v>0.75502050535785148</v>
          </cell>
          <cell r="AQ189">
            <v>0.73859564164648916</v>
          </cell>
          <cell r="AR189">
            <v>0.73801845046126158</v>
          </cell>
        </row>
        <row r="190">
          <cell r="D190">
            <v>115</v>
          </cell>
          <cell r="E190">
            <v>0.76928314734253833</v>
          </cell>
          <cell r="F190">
            <v>0.76896455484231097</v>
          </cell>
          <cell r="G190">
            <v>0.77909738717339672</v>
          </cell>
          <cell r="H190">
            <v>0.77848101265822789</v>
          </cell>
          <cell r="O190">
            <v>0.72453274755482466</v>
          </cell>
          <cell r="P190">
            <v>0.72462941847206386</v>
          </cell>
          <cell r="Q190">
            <v>0.72462941847206386</v>
          </cell>
          <cell r="R190">
            <v>0.72432830327567177</v>
          </cell>
          <cell r="S190">
            <v>0.73386902757061057</v>
          </cell>
          <cell r="T190">
            <v>0.73330683624801274</v>
          </cell>
          <cell r="AA190">
            <v>0.72453274755482466</v>
          </cell>
          <cell r="AB190">
            <v>0.72462941847206386</v>
          </cell>
          <cell r="AC190">
            <v>0.76928314734253833</v>
          </cell>
          <cell r="AD190">
            <v>0.76896455484231097</v>
          </cell>
          <cell r="AE190">
            <v>0.77909738717339672</v>
          </cell>
          <cell r="AF190">
            <v>0.77848101265822789</v>
          </cell>
          <cell r="AM190">
            <v>0.72919497072845385</v>
          </cell>
          <cell r="AN190">
            <v>0.72928969326033422</v>
          </cell>
          <cell r="AO190">
            <v>0.72928969326033422</v>
          </cell>
          <cell r="AP190">
            <v>0.75502050535785148</v>
          </cell>
          <cell r="AQ190">
            <v>0.73859564164648916</v>
          </cell>
          <cell r="AR190">
            <v>0.73801845046126158</v>
          </cell>
        </row>
        <row r="191">
          <cell r="D191">
            <v>116</v>
          </cell>
          <cell r="E191">
            <v>0.76928314734253833</v>
          </cell>
          <cell r="F191">
            <v>0.76896455484231097</v>
          </cell>
          <cell r="G191">
            <v>0.77909738717339672</v>
          </cell>
          <cell r="H191">
            <v>0.77848101265822789</v>
          </cell>
          <cell r="O191">
            <v>0.72453274755482466</v>
          </cell>
          <cell r="P191">
            <v>0.72462941847206386</v>
          </cell>
          <cell r="Q191">
            <v>0.72462941847206386</v>
          </cell>
          <cell r="R191">
            <v>0.72432830327567177</v>
          </cell>
          <cell r="S191">
            <v>0.73386902757061057</v>
          </cell>
          <cell r="T191">
            <v>0.73330683624801274</v>
          </cell>
          <cell r="AA191">
            <v>0.72453274755482466</v>
          </cell>
          <cell r="AB191">
            <v>0.72462941847206386</v>
          </cell>
          <cell r="AC191">
            <v>0.76928314734253833</v>
          </cell>
          <cell r="AD191">
            <v>0.76896455484231097</v>
          </cell>
          <cell r="AE191">
            <v>0.77909738717339672</v>
          </cell>
          <cell r="AF191">
            <v>0.77848101265822789</v>
          </cell>
          <cell r="AM191">
            <v>0.72919497072845385</v>
          </cell>
          <cell r="AN191">
            <v>0.72928969326033422</v>
          </cell>
          <cell r="AO191">
            <v>0.72928969326033422</v>
          </cell>
          <cell r="AP191">
            <v>0.75502050535785148</v>
          </cell>
          <cell r="AQ191">
            <v>0.73859564164648916</v>
          </cell>
          <cell r="AR191">
            <v>0.73801845046126158</v>
          </cell>
        </row>
        <row r="192">
          <cell r="D192">
            <v>117</v>
          </cell>
          <cell r="E192">
            <v>0.76928314734253833</v>
          </cell>
          <cell r="F192">
            <v>0.76896455484231097</v>
          </cell>
          <cell r="G192">
            <v>0.77909738717339672</v>
          </cell>
          <cell r="H192">
            <v>0.77848101265822789</v>
          </cell>
          <cell r="O192">
            <v>0.72453274755482466</v>
          </cell>
          <cell r="P192">
            <v>0.72462941847206386</v>
          </cell>
          <cell r="Q192">
            <v>0.72462941847206386</v>
          </cell>
          <cell r="R192">
            <v>0.72432830327567177</v>
          </cell>
          <cell r="S192">
            <v>0.73386902757061057</v>
          </cell>
          <cell r="T192">
            <v>0.73330683624801274</v>
          </cell>
          <cell r="AA192">
            <v>0.72453274755482466</v>
          </cell>
          <cell r="AB192">
            <v>0.72462941847206386</v>
          </cell>
          <cell r="AC192">
            <v>0.76928314734253833</v>
          </cell>
          <cell r="AD192">
            <v>0.76896455484231097</v>
          </cell>
          <cell r="AE192">
            <v>0.77909738717339672</v>
          </cell>
          <cell r="AF192">
            <v>0.77848101265822789</v>
          </cell>
          <cell r="AM192">
            <v>0.72919497072845385</v>
          </cell>
          <cell r="AN192">
            <v>0.72928969326033422</v>
          </cell>
          <cell r="AO192">
            <v>0.72928969326033422</v>
          </cell>
          <cell r="AP192">
            <v>0.75502050535785148</v>
          </cell>
          <cell r="AQ192">
            <v>0.73859564164648916</v>
          </cell>
          <cell r="AR192">
            <v>0.73801845046126158</v>
          </cell>
        </row>
        <row r="193">
          <cell r="D193">
            <v>118</v>
          </cell>
          <cell r="E193">
            <v>0.76928314734253833</v>
          </cell>
          <cell r="F193">
            <v>0.76896455484231097</v>
          </cell>
          <cell r="G193">
            <v>0.77909738717339672</v>
          </cell>
          <cell r="H193">
            <v>0.77848101265822789</v>
          </cell>
          <cell r="O193">
            <v>0.72453274755482466</v>
          </cell>
          <cell r="P193">
            <v>0.72462941847206386</v>
          </cell>
          <cell r="Q193">
            <v>0.72462941847206386</v>
          </cell>
          <cell r="R193">
            <v>0.72432830327567177</v>
          </cell>
          <cell r="S193">
            <v>0.73386902757061057</v>
          </cell>
          <cell r="T193">
            <v>0.73330683624801274</v>
          </cell>
          <cell r="AA193">
            <v>0.72453274755482466</v>
          </cell>
          <cell r="AB193">
            <v>0.72462941847206386</v>
          </cell>
          <cell r="AC193">
            <v>0.76928314734253833</v>
          </cell>
          <cell r="AD193">
            <v>0.76896455484231097</v>
          </cell>
          <cell r="AE193">
            <v>0.77909738717339672</v>
          </cell>
          <cell r="AF193">
            <v>0.77848101265822789</v>
          </cell>
          <cell r="AM193">
            <v>0.72919497072845385</v>
          </cell>
          <cell r="AN193">
            <v>0.72928969326033422</v>
          </cell>
          <cell r="AO193">
            <v>0.72928969326033422</v>
          </cell>
          <cell r="AP193">
            <v>0.75502050535785148</v>
          </cell>
          <cell r="AQ193">
            <v>0.73859564164648916</v>
          </cell>
          <cell r="AR193">
            <v>0.73801845046126158</v>
          </cell>
        </row>
        <row r="194">
          <cell r="D194">
            <v>119</v>
          </cell>
          <cell r="E194">
            <v>1.3076224702099486</v>
          </cell>
          <cell r="F194">
            <v>1.3080472602102526</v>
          </cell>
          <cell r="G194">
            <v>1.2945368171021376</v>
          </cell>
          <cell r="H194">
            <v>1.295358649789029</v>
          </cell>
          <cell r="O194">
            <v>1.3672896699269002</v>
          </cell>
          <cell r="P194">
            <v>1.3671607753705823</v>
          </cell>
          <cell r="Q194">
            <v>1.3671607753705823</v>
          </cell>
          <cell r="R194">
            <v>1.3675622622991039</v>
          </cell>
          <cell r="S194">
            <v>1.3548412965725196</v>
          </cell>
          <cell r="T194">
            <v>1.3555908850026503</v>
          </cell>
          <cell r="AA194">
            <v>1.3672896699269002</v>
          </cell>
          <cell r="AB194">
            <v>1.3671607753705823</v>
          </cell>
          <cell r="AC194">
            <v>1.3076224702099486</v>
          </cell>
          <cell r="AD194">
            <v>1.3080472602102526</v>
          </cell>
          <cell r="AE194">
            <v>1.2945368171021376</v>
          </cell>
          <cell r="AF194">
            <v>1.295358649789029</v>
          </cell>
          <cell r="AM194">
            <v>1.3610733723620612</v>
          </cell>
          <cell r="AN194">
            <v>1.3609470756528876</v>
          </cell>
          <cell r="AO194">
            <v>1.3609470756528876</v>
          </cell>
          <cell r="AP194">
            <v>1.3266393261895317</v>
          </cell>
          <cell r="AQ194">
            <v>1.3485391444713466</v>
          </cell>
          <cell r="AR194">
            <v>1.3493087327183177</v>
          </cell>
        </row>
        <row r="195">
          <cell r="D195">
            <v>120</v>
          </cell>
          <cell r="E195">
            <v>1.3076224702099486</v>
          </cell>
          <cell r="F195">
            <v>1.3080472602102526</v>
          </cell>
          <cell r="G195">
            <v>1.2945368171021376</v>
          </cell>
          <cell r="H195">
            <v>1.295358649789029</v>
          </cell>
          <cell r="O195">
            <v>1.3672896699269002</v>
          </cell>
          <cell r="P195">
            <v>1.3671607753705823</v>
          </cell>
          <cell r="Q195">
            <v>1.3671607753705823</v>
          </cell>
          <cell r="R195">
            <v>1.3675622622991039</v>
          </cell>
          <cell r="S195">
            <v>1.3548412965725196</v>
          </cell>
          <cell r="T195">
            <v>1.3555908850026503</v>
          </cell>
          <cell r="AA195">
            <v>1.3672896699269002</v>
          </cell>
          <cell r="AB195">
            <v>1.3671607753705823</v>
          </cell>
          <cell r="AC195">
            <v>1.3076224702099486</v>
          </cell>
          <cell r="AD195">
            <v>1.3080472602102526</v>
          </cell>
          <cell r="AE195">
            <v>1.2945368171021376</v>
          </cell>
          <cell r="AF195">
            <v>1.295358649789029</v>
          </cell>
          <cell r="AM195">
            <v>1.3610733723620612</v>
          </cell>
          <cell r="AN195">
            <v>1.3609470756528876</v>
          </cell>
          <cell r="AO195">
            <v>1.3609470756528876</v>
          </cell>
          <cell r="AP195">
            <v>1.3266393261895317</v>
          </cell>
          <cell r="AQ195">
            <v>1.3485391444713466</v>
          </cell>
          <cell r="AR195">
            <v>1.3493087327183177</v>
          </cell>
        </row>
        <row r="196">
          <cell r="D196">
            <v>121</v>
          </cell>
          <cell r="E196">
            <v>1.3076224702099486</v>
          </cell>
          <cell r="F196">
            <v>1.3080472602102526</v>
          </cell>
          <cell r="G196">
            <v>1.2945368171021376</v>
          </cell>
          <cell r="H196">
            <v>1.295358649789029</v>
          </cell>
          <cell r="O196">
            <v>1.3672896699269002</v>
          </cell>
          <cell r="P196">
            <v>1.3671607753705823</v>
          </cell>
          <cell r="Q196">
            <v>1.3671607753705823</v>
          </cell>
          <cell r="R196">
            <v>1.3675622622991039</v>
          </cell>
          <cell r="S196">
            <v>1.3548412965725196</v>
          </cell>
          <cell r="T196">
            <v>1.3555908850026503</v>
          </cell>
          <cell r="AA196">
            <v>1.3672896699269002</v>
          </cell>
          <cell r="AB196">
            <v>1.3671607753705823</v>
          </cell>
          <cell r="AC196">
            <v>1.3076224702099486</v>
          </cell>
          <cell r="AD196">
            <v>1.3080472602102526</v>
          </cell>
          <cell r="AE196">
            <v>1.2945368171021376</v>
          </cell>
          <cell r="AF196">
            <v>1.295358649789029</v>
          </cell>
          <cell r="AM196">
            <v>1.3610733723620612</v>
          </cell>
          <cell r="AN196">
            <v>1.3609470756528876</v>
          </cell>
          <cell r="AO196">
            <v>1.3609470756528876</v>
          </cell>
          <cell r="AP196">
            <v>1.3266393261895317</v>
          </cell>
          <cell r="AQ196">
            <v>1.3485391444713466</v>
          </cell>
          <cell r="AR196">
            <v>1.3493087327183177</v>
          </cell>
        </row>
        <row r="197">
          <cell r="D197">
            <v>122</v>
          </cell>
          <cell r="E197">
            <v>1.3076224702099486</v>
          </cell>
          <cell r="F197">
            <v>1.3080472602102526</v>
          </cell>
          <cell r="G197">
            <v>1.2945368171021376</v>
          </cell>
          <cell r="H197">
            <v>1.295358649789029</v>
          </cell>
          <cell r="O197">
            <v>1.3672896699269002</v>
          </cell>
          <cell r="P197">
            <v>1.3671607753705823</v>
          </cell>
          <cell r="Q197">
            <v>1.3671607753705823</v>
          </cell>
          <cell r="R197">
            <v>1.3675622622991039</v>
          </cell>
          <cell r="S197">
            <v>1.3548412965725196</v>
          </cell>
          <cell r="T197">
            <v>1.3555908850026503</v>
          </cell>
          <cell r="AA197">
            <v>1.3672896699269002</v>
          </cell>
          <cell r="AB197">
            <v>1.3671607753705823</v>
          </cell>
          <cell r="AC197">
            <v>1.3076224702099486</v>
          </cell>
          <cell r="AD197">
            <v>1.3080472602102526</v>
          </cell>
          <cell r="AE197">
            <v>1.2945368171021376</v>
          </cell>
          <cell r="AF197">
            <v>1.295358649789029</v>
          </cell>
          <cell r="AM197">
            <v>1.3610733723620612</v>
          </cell>
          <cell r="AN197">
            <v>1.3609470756528876</v>
          </cell>
          <cell r="AO197">
            <v>1.3609470756528876</v>
          </cell>
          <cell r="AP197">
            <v>1.3266393261895317</v>
          </cell>
          <cell r="AQ197">
            <v>1.3485391444713466</v>
          </cell>
          <cell r="AR197">
            <v>1.3493087327183177</v>
          </cell>
        </row>
        <row r="198">
          <cell r="D198">
            <v>123</v>
          </cell>
          <cell r="E198">
            <v>1.3076224702099486</v>
          </cell>
          <cell r="F198">
            <v>1.3080472602102526</v>
          </cell>
          <cell r="G198">
            <v>1.2945368171021376</v>
          </cell>
          <cell r="H198">
            <v>1.295358649789029</v>
          </cell>
          <cell r="O198">
            <v>1.3672896699269002</v>
          </cell>
          <cell r="P198">
            <v>1.3671607753705823</v>
          </cell>
          <cell r="Q198">
            <v>1.3671607753705823</v>
          </cell>
          <cell r="R198">
            <v>1.3675622622991039</v>
          </cell>
          <cell r="S198">
            <v>1.3548412965725196</v>
          </cell>
          <cell r="T198">
            <v>1.3555908850026503</v>
          </cell>
          <cell r="AA198">
            <v>1.3672896699269002</v>
          </cell>
          <cell r="AB198">
            <v>1.3671607753705823</v>
          </cell>
          <cell r="AC198">
            <v>1.3076224702099486</v>
          </cell>
          <cell r="AD198">
            <v>1.3080472602102526</v>
          </cell>
          <cell r="AE198">
            <v>1.2945368171021376</v>
          </cell>
          <cell r="AF198">
            <v>1.295358649789029</v>
          </cell>
          <cell r="AM198">
            <v>1.3610733723620612</v>
          </cell>
          <cell r="AN198">
            <v>1.3609470756528876</v>
          </cell>
          <cell r="AO198">
            <v>1.3609470756528876</v>
          </cell>
          <cell r="AP198">
            <v>1.3266393261895317</v>
          </cell>
          <cell r="AQ198">
            <v>1.3485391444713466</v>
          </cell>
          <cell r="AR198">
            <v>1.3493087327183177</v>
          </cell>
        </row>
        <row r="199">
          <cell r="D199">
            <v>124</v>
          </cell>
          <cell r="E199">
            <v>1.3076224702099486</v>
          </cell>
          <cell r="F199">
            <v>1.3080472602102526</v>
          </cell>
          <cell r="G199">
            <v>1.2945368171021376</v>
          </cell>
          <cell r="H199">
            <v>1.295358649789029</v>
          </cell>
          <cell r="O199">
            <v>1.3672896699269002</v>
          </cell>
          <cell r="P199">
            <v>1.3671607753705823</v>
          </cell>
          <cell r="Q199">
            <v>1.3671607753705823</v>
          </cell>
          <cell r="R199">
            <v>1.3675622622991039</v>
          </cell>
          <cell r="S199">
            <v>1.3548412965725196</v>
          </cell>
          <cell r="T199">
            <v>1.3555908850026503</v>
          </cell>
          <cell r="AA199">
            <v>1.3672896699269002</v>
          </cell>
          <cell r="AB199">
            <v>1.3671607753705823</v>
          </cell>
          <cell r="AC199">
            <v>1.3076224702099486</v>
          </cell>
          <cell r="AD199">
            <v>1.3080472602102526</v>
          </cell>
          <cell r="AE199">
            <v>1.2945368171021376</v>
          </cell>
          <cell r="AF199">
            <v>1.295358649789029</v>
          </cell>
          <cell r="AM199">
            <v>1.3610733723620612</v>
          </cell>
          <cell r="AN199">
            <v>1.3609470756528876</v>
          </cell>
          <cell r="AO199">
            <v>1.3609470756528876</v>
          </cell>
          <cell r="AP199">
            <v>1.3266393261895317</v>
          </cell>
          <cell r="AQ199">
            <v>1.3485391444713466</v>
          </cell>
          <cell r="AR199">
            <v>1.3493087327183177</v>
          </cell>
        </row>
        <row r="200">
          <cell r="D200">
            <v>125</v>
          </cell>
          <cell r="E200">
            <v>1.3076224702099486</v>
          </cell>
          <cell r="F200">
            <v>1.3080472602102526</v>
          </cell>
          <cell r="G200">
            <v>1.2945368171021376</v>
          </cell>
          <cell r="H200">
            <v>1.295358649789029</v>
          </cell>
          <cell r="O200">
            <v>1.3672896699269002</v>
          </cell>
          <cell r="P200">
            <v>1.3671607753705823</v>
          </cell>
          <cell r="Q200">
            <v>1.3671607753705823</v>
          </cell>
          <cell r="R200">
            <v>1.3675622622991039</v>
          </cell>
          <cell r="S200">
            <v>1.3548412965725196</v>
          </cell>
          <cell r="T200">
            <v>1.3555908850026503</v>
          </cell>
          <cell r="AA200">
            <v>1.3672896699269002</v>
          </cell>
          <cell r="AB200">
            <v>1.3671607753705823</v>
          </cell>
          <cell r="AC200">
            <v>1.3076224702099486</v>
          </cell>
          <cell r="AD200">
            <v>1.3080472602102526</v>
          </cell>
          <cell r="AE200">
            <v>1.2945368171021376</v>
          </cell>
          <cell r="AF200">
            <v>1.295358649789029</v>
          </cell>
          <cell r="AM200">
            <v>1.3610733723620612</v>
          </cell>
          <cell r="AN200">
            <v>1.3609470756528876</v>
          </cell>
          <cell r="AO200">
            <v>1.3609470756528876</v>
          </cell>
          <cell r="AP200">
            <v>1.3266393261895317</v>
          </cell>
          <cell r="AQ200">
            <v>1.3485391444713466</v>
          </cell>
          <cell r="AR200">
            <v>1.3493087327183177</v>
          </cell>
        </row>
        <row r="201">
          <cell r="D201">
            <v>126</v>
          </cell>
          <cell r="E201">
            <v>1.3076224702099486</v>
          </cell>
          <cell r="F201">
            <v>1.3080472602102526</v>
          </cell>
          <cell r="G201">
            <v>1.2945368171021376</v>
          </cell>
          <cell r="H201">
            <v>1.295358649789029</v>
          </cell>
          <cell r="O201">
            <v>1.3672896699269002</v>
          </cell>
          <cell r="P201">
            <v>1.3671607753705823</v>
          </cell>
          <cell r="Q201">
            <v>1.3671607753705823</v>
          </cell>
          <cell r="R201">
            <v>1.3675622622991039</v>
          </cell>
          <cell r="S201">
            <v>1.3548412965725196</v>
          </cell>
          <cell r="T201">
            <v>1.3555908850026503</v>
          </cell>
          <cell r="AA201">
            <v>1.3672896699269002</v>
          </cell>
          <cell r="AB201">
            <v>1.3671607753705823</v>
          </cell>
          <cell r="AC201">
            <v>1.3076224702099486</v>
          </cell>
          <cell r="AD201">
            <v>1.3080472602102526</v>
          </cell>
          <cell r="AE201">
            <v>1.2945368171021376</v>
          </cell>
          <cell r="AF201">
            <v>1.295358649789029</v>
          </cell>
          <cell r="AM201">
            <v>1.3610733723620612</v>
          </cell>
          <cell r="AN201">
            <v>1.3609470756528876</v>
          </cell>
          <cell r="AO201">
            <v>1.3609470756528876</v>
          </cell>
          <cell r="AP201">
            <v>1.3266393261895317</v>
          </cell>
          <cell r="AQ201">
            <v>1.3485391444713466</v>
          </cell>
          <cell r="AR201">
            <v>1.3493087327183177</v>
          </cell>
        </row>
        <row r="202">
          <cell r="D202">
            <v>127</v>
          </cell>
          <cell r="E202">
            <v>0.76928314734253833</v>
          </cell>
          <cell r="F202">
            <v>0.76896455484231097</v>
          </cell>
          <cell r="G202">
            <v>0.77909738717339672</v>
          </cell>
          <cell r="H202">
            <v>0.77848101265822789</v>
          </cell>
          <cell r="O202">
            <v>0.72453274755482466</v>
          </cell>
          <cell r="P202">
            <v>0.72462941847206386</v>
          </cell>
          <cell r="Q202">
            <v>0.72462941847206386</v>
          </cell>
          <cell r="R202">
            <v>0.72432830327567177</v>
          </cell>
          <cell r="S202">
            <v>0.73386902757061057</v>
          </cell>
          <cell r="T202">
            <v>0.73330683624801274</v>
          </cell>
          <cell r="AA202">
            <v>0.72453274755482466</v>
          </cell>
          <cell r="AB202">
            <v>0.72462941847206386</v>
          </cell>
          <cell r="AC202">
            <v>0.76928314734253833</v>
          </cell>
          <cell r="AD202">
            <v>0.76896455484231097</v>
          </cell>
          <cell r="AE202">
            <v>0.77909738717339672</v>
          </cell>
          <cell r="AF202">
            <v>0.77848101265822789</v>
          </cell>
          <cell r="AM202">
            <v>0.72919497072845385</v>
          </cell>
          <cell r="AN202">
            <v>0.72928969326033422</v>
          </cell>
          <cell r="AO202">
            <v>0.72928969326033422</v>
          </cell>
          <cell r="AP202">
            <v>0.75502050535785148</v>
          </cell>
          <cell r="AQ202">
            <v>0.73859564164648916</v>
          </cell>
          <cell r="AR202">
            <v>0.73801845046126158</v>
          </cell>
        </row>
        <row r="203">
          <cell r="D203">
            <v>128</v>
          </cell>
          <cell r="E203">
            <v>0.76928314734253833</v>
          </cell>
          <cell r="F203">
            <v>0.76896455484231097</v>
          </cell>
          <cell r="G203">
            <v>0.77909738717339672</v>
          </cell>
          <cell r="H203">
            <v>0.77848101265822789</v>
          </cell>
          <cell r="O203">
            <v>0.72453274755482466</v>
          </cell>
          <cell r="P203">
            <v>0.72462941847206386</v>
          </cell>
          <cell r="Q203">
            <v>0.72462941847206386</v>
          </cell>
          <cell r="R203">
            <v>0.72432830327567177</v>
          </cell>
          <cell r="S203">
            <v>0.73386902757061057</v>
          </cell>
          <cell r="T203">
            <v>0.73330683624801274</v>
          </cell>
          <cell r="AA203">
            <v>0.72453274755482466</v>
          </cell>
          <cell r="AB203">
            <v>0.72462941847206386</v>
          </cell>
          <cell r="AC203">
            <v>0.76928314734253833</v>
          </cell>
          <cell r="AD203">
            <v>0.76896455484231097</v>
          </cell>
          <cell r="AE203">
            <v>0.77909738717339672</v>
          </cell>
          <cell r="AF203">
            <v>0.77848101265822789</v>
          </cell>
          <cell r="AM203">
            <v>0.72919497072845385</v>
          </cell>
          <cell r="AN203">
            <v>0.72928969326033422</v>
          </cell>
          <cell r="AO203">
            <v>0.72928969326033422</v>
          </cell>
          <cell r="AP203">
            <v>0.75502050535785148</v>
          </cell>
          <cell r="AQ203">
            <v>0.73859564164648916</v>
          </cell>
          <cell r="AR203">
            <v>0.73801845046126158</v>
          </cell>
        </row>
        <row r="204">
          <cell r="D204">
            <v>129</v>
          </cell>
          <cell r="E204">
            <v>0.76928314734253833</v>
          </cell>
          <cell r="F204">
            <v>0.76896455484231097</v>
          </cell>
          <cell r="G204">
            <v>0.77909738717339672</v>
          </cell>
          <cell r="H204">
            <v>0.77848101265822789</v>
          </cell>
          <cell r="O204">
            <v>0.72453274755482466</v>
          </cell>
          <cell r="P204">
            <v>0.72462941847206386</v>
          </cell>
          <cell r="Q204">
            <v>0.72462941847206386</v>
          </cell>
          <cell r="R204">
            <v>0.72432830327567177</v>
          </cell>
          <cell r="S204">
            <v>0.73386902757061057</v>
          </cell>
          <cell r="T204">
            <v>0.73330683624801274</v>
          </cell>
          <cell r="AA204">
            <v>0.72453274755482466</v>
          </cell>
          <cell r="AB204">
            <v>0.72462941847206386</v>
          </cell>
          <cell r="AC204">
            <v>0.76928314734253833</v>
          </cell>
          <cell r="AD204">
            <v>0.76896455484231097</v>
          </cell>
          <cell r="AE204">
            <v>0.77909738717339672</v>
          </cell>
          <cell r="AF204">
            <v>0.77848101265822789</v>
          </cell>
          <cell r="AM204">
            <v>0.72919497072845385</v>
          </cell>
          <cell r="AN204">
            <v>0.72928969326033422</v>
          </cell>
          <cell r="AO204">
            <v>0.72928969326033422</v>
          </cell>
          <cell r="AP204">
            <v>0.75502050535785148</v>
          </cell>
          <cell r="AQ204">
            <v>0.73859564164648916</v>
          </cell>
          <cell r="AR204">
            <v>0.73801845046126158</v>
          </cell>
        </row>
        <row r="205">
          <cell r="D205">
            <v>130</v>
          </cell>
          <cell r="E205">
            <v>0.76928314734253833</v>
          </cell>
          <cell r="F205">
            <v>0.76896455484231097</v>
          </cell>
          <cell r="G205">
            <v>0.77909738717339672</v>
          </cell>
          <cell r="H205">
            <v>0.77848101265822789</v>
          </cell>
          <cell r="O205">
            <v>0.72453274755482466</v>
          </cell>
          <cell r="P205">
            <v>0.72462941847206386</v>
          </cell>
          <cell r="Q205">
            <v>0.72462941847206386</v>
          </cell>
          <cell r="R205">
            <v>0.72432830327567177</v>
          </cell>
          <cell r="S205">
            <v>0.73386902757061057</v>
          </cell>
          <cell r="T205">
            <v>0.73330683624801274</v>
          </cell>
          <cell r="AA205">
            <v>0.72453274755482466</v>
          </cell>
          <cell r="AB205">
            <v>0.72462941847206386</v>
          </cell>
          <cell r="AC205">
            <v>0.76928314734253833</v>
          </cell>
          <cell r="AD205">
            <v>0.76896455484231097</v>
          </cell>
          <cell r="AE205">
            <v>0.77909738717339672</v>
          </cell>
          <cell r="AF205">
            <v>0.77848101265822789</v>
          </cell>
          <cell r="AM205">
            <v>0.72919497072845385</v>
          </cell>
          <cell r="AN205">
            <v>0.72928969326033422</v>
          </cell>
          <cell r="AO205">
            <v>0.72928969326033422</v>
          </cell>
          <cell r="AP205">
            <v>0.75502050535785148</v>
          </cell>
          <cell r="AQ205">
            <v>0.73859564164648916</v>
          </cell>
          <cell r="AR205">
            <v>0.73801845046126158</v>
          </cell>
        </row>
        <row r="206">
          <cell r="D206">
            <v>131</v>
          </cell>
          <cell r="E206">
            <v>0.76928314734253833</v>
          </cell>
          <cell r="F206">
            <v>0.76896455484231097</v>
          </cell>
          <cell r="G206">
            <v>0.77909738717339672</v>
          </cell>
          <cell r="H206">
            <v>0.77848101265822789</v>
          </cell>
          <cell r="O206">
            <v>0.72453274755482466</v>
          </cell>
          <cell r="P206">
            <v>0.72462941847206386</v>
          </cell>
          <cell r="Q206">
            <v>0.72462941847206386</v>
          </cell>
          <cell r="R206">
            <v>0.72432830327567177</v>
          </cell>
          <cell r="S206">
            <v>0.73386902757061057</v>
          </cell>
          <cell r="T206">
            <v>0.73330683624801274</v>
          </cell>
          <cell r="AA206">
            <v>0.72453274755482466</v>
          </cell>
          <cell r="AB206">
            <v>0.72462941847206386</v>
          </cell>
          <cell r="AC206">
            <v>0.76928314734253833</v>
          </cell>
          <cell r="AD206">
            <v>0.76896455484231097</v>
          </cell>
          <cell r="AE206">
            <v>0.77909738717339672</v>
          </cell>
          <cell r="AF206">
            <v>0.77848101265822789</v>
          </cell>
          <cell r="AM206">
            <v>0.72919497072845385</v>
          </cell>
          <cell r="AN206">
            <v>0.72928969326033422</v>
          </cell>
          <cell r="AO206">
            <v>0.72928969326033422</v>
          </cell>
          <cell r="AP206">
            <v>0.75502050535785148</v>
          </cell>
          <cell r="AQ206">
            <v>0.73859564164648916</v>
          </cell>
          <cell r="AR206">
            <v>0.73801845046126158</v>
          </cell>
        </row>
        <row r="207">
          <cell r="D207">
            <v>132</v>
          </cell>
          <cell r="E207">
            <v>0.76928314734253833</v>
          </cell>
          <cell r="F207">
            <v>0.76896455484231097</v>
          </cell>
          <cell r="G207">
            <v>0.77909738717339672</v>
          </cell>
          <cell r="H207">
            <v>0.77848101265822789</v>
          </cell>
          <cell r="O207">
            <v>0.72453274755482466</v>
          </cell>
          <cell r="P207">
            <v>0.72462941847206386</v>
          </cell>
          <cell r="Q207">
            <v>0.72462941847206386</v>
          </cell>
          <cell r="R207">
            <v>0.72432830327567177</v>
          </cell>
          <cell r="S207">
            <v>0.73386902757061057</v>
          </cell>
          <cell r="T207">
            <v>0.73330683624801274</v>
          </cell>
          <cell r="AA207">
            <v>0.72453274755482466</v>
          </cell>
          <cell r="AB207">
            <v>0.72462941847206386</v>
          </cell>
          <cell r="AC207">
            <v>0.76928314734253833</v>
          </cell>
          <cell r="AD207">
            <v>0.76896455484231097</v>
          </cell>
          <cell r="AE207">
            <v>0.77909738717339672</v>
          </cell>
          <cell r="AF207">
            <v>0.77848101265822789</v>
          </cell>
          <cell r="AM207">
            <v>0.72919497072845385</v>
          </cell>
          <cell r="AN207">
            <v>0.72928969326033422</v>
          </cell>
          <cell r="AO207">
            <v>0.72928969326033422</v>
          </cell>
          <cell r="AP207">
            <v>0.75502050535785148</v>
          </cell>
          <cell r="AQ207">
            <v>0.73859564164648916</v>
          </cell>
          <cell r="AR207">
            <v>0.73801845046126158</v>
          </cell>
        </row>
        <row r="208">
          <cell r="D208">
            <v>133</v>
          </cell>
          <cell r="E208">
            <v>0.76928314734253833</v>
          </cell>
          <cell r="F208">
            <v>0.76896455484231097</v>
          </cell>
          <cell r="G208">
            <v>0.77909738717339672</v>
          </cell>
          <cell r="H208">
            <v>0.77848101265822789</v>
          </cell>
          <cell r="O208">
            <v>0.72453274755482466</v>
          </cell>
          <cell r="P208">
            <v>0.72462941847206386</v>
          </cell>
          <cell r="Q208">
            <v>0.72462941847206386</v>
          </cell>
          <cell r="R208">
            <v>0.72432830327567177</v>
          </cell>
          <cell r="S208">
            <v>0.73386902757061057</v>
          </cell>
          <cell r="T208">
            <v>0.73330683624801274</v>
          </cell>
          <cell r="AA208">
            <v>0.72453274755482466</v>
          </cell>
          <cell r="AB208">
            <v>0.72462941847206386</v>
          </cell>
          <cell r="AC208">
            <v>0.76928314734253833</v>
          </cell>
          <cell r="AD208">
            <v>0.76896455484231097</v>
          </cell>
          <cell r="AE208">
            <v>0.77909738717339672</v>
          </cell>
          <cell r="AF208">
            <v>0.77848101265822789</v>
          </cell>
          <cell r="AM208">
            <v>0.72919497072845385</v>
          </cell>
          <cell r="AN208">
            <v>0.72928969326033422</v>
          </cell>
          <cell r="AO208">
            <v>0.72928969326033422</v>
          </cell>
          <cell r="AP208">
            <v>0.75502050535785148</v>
          </cell>
          <cell r="AQ208">
            <v>0.73859564164648916</v>
          </cell>
          <cell r="AR208">
            <v>0.73801845046126158</v>
          </cell>
        </row>
        <row r="209">
          <cell r="D209">
            <v>134</v>
          </cell>
          <cell r="E209">
            <v>0.76928314734253833</v>
          </cell>
          <cell r="F209">
            <v>0.76896455484231097</v>
          </cell>
          <cell r="G209">
            <v>0.77909738717339672</v>
          </cell>
          <cell r="H209">
            <v>0.77848101265822789</v>
          </cell>
          <cell r="O209">
            <v>0.72453274755482466</v>
          </cell>
          <cell r="P209">
            <v>0.72462941847206386</v>
          </cell>
          <cell r="Q209">
            <v>0.72462941847206386</v>
          </cell>
          <cell r="R209">
            <v>0.72432830327567177</v>
          </cell>
          <cell r="S209">
            <v>0.73386902757061057</v>
          </cell>
          <cell r="T209">
            <v>0.73330683624801274</v>
          </cell>
          <cell r="AA209">
            <v>0.72453274755482466</v>
          </cell>
          <cell r="AB209">
            <v>0.72462941847206386</v>
          </cell>
          <cell r="AC209">
            <v>0.76928314734253833</v>
          </cell>
          <cell r="AD209">
            <v>0.76896455484231097</v>
          </cell>
          <cell r="AE209">
            <v>0.77909738717339672</v>
          </cell>
          <cell r="AF209">
            <v>0.77848101265822789</v>
          </cell>
          <cell r="AM209">
            <v>0.72919497072845385</v>
          </cell>
          <cell r="AN209">
            <v>0.72928969326033422</v>
          </cell>
          <cell r="AO209">
            <v>0.72928969326033422</v>
          </cell>
          <cell r="AP209">
            <v>0.75502050535785148</v>
          </cell>
          <cell r="AQ209">
            <v>0.73859564164648916</v>
          </cell>
          <cell r="AR209">
            <v>0.73801845046126158</v>
          </cell>
        </row>
        <row r="210">
          <cell r="D210">
            <v>135</v>
          </cell>
          <cell r="E210">
            <v>0.76928314734253833</v>
          </cell>
          <cell r="F210">
            <v>0.76896455484231097</v>
          </cell>
          <cell r="G210">
            <v>0.77909738717339672</v>
          </cell>
          <cell r="H210">
            <v>0.77848101265822789</v>
          </cell>
          <cell r="O210">
            <v>0.72453274755482466</v>
          </cell>
          <cell r="P210">
            <v>0.72462941847206386</v>
          </cell>
          <cell r="Q210">
            <v>0.72462941847206386</v>
          </cell>
          <cell r="R210">
            <v>0.72432830327567177</v>
          </cell>
          <cell r="S210">
            <v>0.73386902757061057</v>
          </cell>
          <cell r="T210">
            <v>0.73330683624801274</v>
          </cell>
          <cell r="AA210">
            <v>0.72453274755482466</v>
          </cell>
          <cell r="AB210">
            <v>0.72462941847206386</v>
          </cell>
          <cell r="AC210">
            <v>0.76928314734253833</v>
          </cell>
          <cell r="AD210">
            <v>0.76896455484231097</v>
          </cell>
          <cell r="AE210">
            <v>0.77909738717339672</v>
          </cell>
          <cell r="AF210">
            <v>0.77848101265822789</v>
          </cell>
          <cell r="AM210">
            <v>0.72919497072845385</v>
          </cell>
          <cell r="AN210">
            <v>0.72928969326033422</v>
          </cell>
          <cell r="AO210">
            <v>0.72928969326033422</v>
          </cell>
          <cell r="AP210">
            <v>0.75502050535785148</v>
          </cell>
          <cell r="AQ210">
            <v>0.73859564164648916</v>
          </cell>
          <cell r="AR210">
            <v>0.73801845046126158</v>
          </cell>
        </row>
        <row r="211">
          <cell r="D211">
            <v>136</v>
          </cell>
          <cell r="E211">
            <v>0.76928314734253833</v>
          </cell>
          <cell r="F211">
            <v>0.76896455484231097</v>
          </cell>
          <cell r="G211">
            <v>0.77909738717339672</v>
          </cell>
          <cell r="H211">
            <v>0.77848101265822789</v>
          </cell>
          <cell r="O211">
            <v>0.72453274755482466</v>
          </cell>
          <cell r="P211">
            <v>0.72462941847206386</v>
          </cell>
          <cell r="Q211">
            <v>0.72462941847206386</v>
          </cell>
          <cell r="R211">
            <v>0.72432830327567177</v>
          </cell>
          <cell r="S211">
            <v>0.73386902757061057</v>
          </cell>
          <cell r="T211">
            <v>0.73330683624801274</v>
          </cell>
          <cell r="AA211">
            <v>0.72453274755482466</v>
          </cell>
          <cell r="AB211">
            <v>0.72462941847206386</v>
          </cell>
          <cell r="AC211">
            <v>0.76928314734253833</v>
          </cell>
          <cell r="AD211">
            <v>0.76896455484231097</v>
          </cell>
          <cell r="AE211">
            <v>0.77909738717339672</v>
          </cell>
          <cell r="AF211">
            <v>0.77848101265822789</v>
          </cell>
          <cell r="AM211">
            <v>0.72919497072845385</v>
          </cell>
          <cell r="AN211">
            <v>0.72928969326033422</v>
          </cell>
          <cell r="AO211">
            <v>0.72928969326033422</v>
          </cell>
          <cell r="AP211">
            <v>0.75502050535785148</v>
          </cell>
          <cell r="AQ211">
            <v>0.73859564164648916</v>
          </cell>
          <cell r="AR211">
            <v>0.73801845046126158</v>
          </cell>
        </row>
        <row r="212">
          <cell r="D212">
            <v>137</v>
          </cell>
          <cell r="E212">
            <v>0.76928314734253833</v>
          </cell>
          <cell r="F212">
            <v>0.76896455484231097</v>
          </cell>
          <cell r="G212">
            <v>0.77909738717339672</v>
          </cell>
          <cell r="H212">
            <v>0.77848101265822789</v>
          </cell>
          <cell r="O212">
            <v>0.72453274755482466</v>
          </cell>
          <cell r="P212">
            <v>0.72462941847206386</v>
          </cell>
          <cell r="Q212">
            <v>0.72462941847206386</v>
          </cell>
          <cell r="R212">
            <v>0.72432830327567177</v>
          </cell>
          <cell r="S212">
            <v>0.73386902757061057</v>
          </cell>
          <cell r="T212">
            <v>0.73330683624801274</v>
          </cell>
          <cell r="AA212">
            <v>0.72453274755482466</v>
          </cell>
          <cell r="AB212">
            <v>0.72462941847206386</v>
          </cell>
          <cell r="AC212">
            <v>0.76928314734253833</v>
          </cell>
          <cell r="AD212">
            <v>0.76896455484231097</v>
          </cell>
          <cell r="AE212">
            <v>0.77909738717339672</v>
          </cell>
          <cell r="AF212">
            <v>0.77848101265822789</v>
          </cell>
          <cell r="AM212">
            <v>0.72919497072845385</v>
          </cell>
          <cell r="AN212">
            <v>0.72928969326033422</v>
          </cell>
          <cell r="AO212">
            <v>0.72928969326033422</v>
          </cell>
          <cell r="AP212">
            <v>0.75502050535785148</v>
          </cell>
          <cell r="AQ212">
            <v>0.73859564164648916</v>
          </cell>
          <cell r="AR212">
            <v>0.73801845046126158</v>
          </cell>
        </row>
        <row r="213">
          <cell r="D213">
            <v>138</v>
          </cell>
          <cell r="E213">
            <v>0.76928314734253833</v>
          </cell>
          <cell r="F213">
            <v>0.76896455484231097</v>
          </cell>
          <cell r="G213">
            <v>0.77909738717339672</v>
          </cell>
          <cell r="H213">
            <v>0.77848101265822789</v>
          </cell>
          <cell r="O213">
            <v>0.72453274755482466</v>
          </cell>
          <cell r="P213">
            <v>0.72462941847206386</v>
          </cell>
          <cell r="Q213">
            <v>0.72462941847206386</v>
          </cell>
          <cell r="R213">
            <v>0.72432830327567177</v>
          </cell>
          <cell r="S213">
            <v>0.73386902757061057</v>
          </cell>
          <cell r="T213">
            <v>0.73330683624801274</v>
          </cell>
          <cell r="AA213">
            <v>0.72453274755482466</v>
          </cell>
          <cell r="AB213">
            <v>0.72462941847206386</v>
          </cell>
          <cell r="AC213">
            <v>0.76928314734253833</v>
          </cell>
          <cell r="AD213">
            <v>0.76896455484231097</v>
          </cell>
          <cell r="AE213">
            <v>0.77909738717339672</v>
          </cell>
          <cell r="AF213">
            <v>0.77848101265822789</v>
          </cell>
          <cell r="AM213">
            <v>0.72919497072845385</v>
          </cell>
          <cell r="AN213">
            <v>0.72928969326033422</v>
          </cell>
          <cell r="AO213">
            <v>0.72928969326033422</v>
          </cell>
          <cell r="AP213">
            <v>0.75502050535785148</v>
          </cell>
          <cell r="AQ213">
            <v>0.73859564164648916</v>
          </cell>
          <cell r="AR213">
            <v>0.73801845046126158</v>
          </cell>
        </row>
        <row r="214">
          <cell r="D214">
            <v>139</v>
          </cell>
          <cell r="E214">
            <v>0.76928314734253833</v>
          </cell>
          <cell r="F214">
            <v>0.76896455484231097</v>
          </cell>
          <cell r="G214">
            <v>0.77909738717339672</v>
          </cell>
          <cell r="H214">
            <v>0.77848101265822789</v>
          </cell>
          <cell r="O214">
            <v>0.72453274755482466</v>
          </cell>
          <cell r="P214">
            <v>0.72462941847206386</v>
          </cell>
          <cell r="Q214">
            <v>0.72462941847206386</v>
          </cell>
          <cell r="R214">
            <v>0.72432830327567177</v>
          </cell>
          <cell r="S214">
            <v>0.73386902757061057</v>
          </cell>
          <cell r="T214">
            <v>0.73330683624801274</v>
          </cell>
          <cell r="AA214">
            <v>0.72453274755482466</v>
          </cell>
          <cell r="AB214">
            <v>0.72462941847206386</v>
          </cell>
          <cell r="AC214">
            <v>0.76928314734253833</v>
          </cell>
          <cell r="AD214">
            <v>0.76896455484231097</v>
          </cell>
          <cell r="AE214">
            <v>0.77909738717339672</v>
          </cell>
          <cell r="AF214">
            <v>0.77848101265822789</v>
          </cell>
          <cell r="AM214">
            <v>0.72919497072845385</v>
          </cell>
          <cell r="AN214">
            <v>0.72928969326033422</v>
          </cell>
          <cell r="AO214">
            <v>0.72928969326033422</v>
          </cell>
          <cell r="AP214">
            <v>0.75502050535785148</v>
          </cell>
          <cell r="AQ214">
            <v>0.73859564164648916</v>
          </cell>
          <cell r="AR214">
            <v>0.73801845046126158</v>
          </cell>
        </row>
        <row r="215">
          <cell r="D215">
            <v>140</v>
          </cell>
          <cell r="E215">
            <v>0.76928314734253833</v>
          </cell>
          <cell r="F215">
            <v>0.76896455484231097</v>
          </cell>
          <cell r="G215">
            <v>0.77909738717339672</v>
          </cell>
          <cell r="H215">
            <v>0.77848101265822789</v>
          </cell>
          <cell r="O215">
            <v>0.72453274755482466</v>
          </cell>
          <cell r="P215">
            <v>0.72462941847206386</v>
          </cell>
          <cell r="Q215">
            <v>0.72462941847206386</v>
          </cell>
          <cell r="R215">
            <v>0.72432830327567177</v>
          </cell>
          <cell r="S215">
            <v>0.73386902757061057</v>
          </cell>
          <cell r="T215">
            <v>0.73330683624801274</v>
          </cell>
          <cell r="AA215">
            <v>0.72453274755482466</v>
          </cell>
          <cell r="AB215">
            <v>0.72462941847206386</v>
          </cell>
          <cell r="AC215">
            <v>0.76928314734253833</v>
          </cell>
          <cell r="AD215">
            <v>0.76896455484231097</v>
          </cell>
          <cell r="AE215">
            <v>0.77909738717339672</v>
          </cell>
          <cell r="AF215">
            <v>0.77848101265822789</v>
          </cell>
          <cell r="AM215">
            <v>0.72919497072845385</v>
          </cell>
          <cell r="AN215">
            <v>0.72928969326033422</v>
          </cell>
          <cell r="AO215">
            <v>0.72928969326033422</v>
          </cell>
          <cell r="AP215">
            <v>0.75502050535785148</v>
          </cell>
          <cell r="AQ215">
            <v>0.73859564164648916</v>
          </cell>
          <cell r="AR215">
            <v>0.73801845046126158</v>
          </cell>
        </row>
        <row r="216">
          <cell r="D216">
            <v>141</v>
          </cell>
          <cell r="E216">
            <v>0.76928314734253833</v>
          </cell>
          <cell r="F216">
            <v>0.76896455484231097</v>
          </cell>
          <cell r="G216">
            <v>0.77909738717339672</v>
          </cell>
          <cell r="H216">
            <v>0.77848101265822789</v>
          </cell>
          <cell r="O216">
            <v>0.72453274755482466</v>
          </cell>
          <cell r="P216">
            <v>0.72462941847206386</v>
          </cell>
          <cell r="Q216">
            <v>0.72462941847206386</v>
          </cell>
          <cell r="R216">
            <v>0.72432830327567177</v>
          </cell>
          <cell r="S216">
            <v>0.73386902757061057</v>
          </cell>
          <cell r="T216">
            <v>0.73330683624801274</v>
          </cell>
          <cell r="AA216">
            <v>0.72453274755482466</v>
          </cell>
          <cell r="AB216">
            <v>0.72462941847206386</v>
          </cell>
          <cell r="AC216">
            <v>0.76928314734253833</v>
          </cell>
          <cell r="AD216">
            <v>0.76896455484231097</v>
          </cell>
          <cell r="AE216">
            <v>0.77909738717339672</v>
          </cell>
          <cell r="AF216">
            <v>0.77848101265822789</v>
          </cell>
          <cell r="AM216">
            <v>0.72919497072845385</v>
          </cell>
          <cell r="AN216">
            <v>0.72928969326033422</v>
          </cell>
          <cell r="AO216">
            <v>0.72928969326033422</v>
          </cell>
          <cell r="AP216">
            <v>0.75502050535785148</v>
          </cell>
          <cell r="AQ216">
            <v>0.73859564164648916</v>
          </cell>
          <cell r="AR216">
            <v>0.73801845046126158</v>
          </cell>
        </row>
        <row r="217">
          <cell r="D217">
            <v>142</v>
          </cell>
          <cell r="E217">
            <v>0.76928314734253833</v>
          </cell>
          <cell r="F217">
            <v>0.76896455484231097</v>
          </cell>
          <cell r="G217">
            <v>0.77909738717339672</v>
          </cell>
          <cell r="H217">
            <v>0.77848101265822789</v>
          </cell>
          <cell r="O217">
            <v>0.72453274755482466</v>
          </cell>
          <cell r="P217">
            <v>0.72462941847206386</v>
          </cell>
          <cell r="Q217">
            <v>0.72462941847206386</v>
          </cell>
          <cell r="R217">
            <v>0.72432830327567177</v>
          </cell>
          <cell r="S217">
            <v>0.73386902757061057</v>
          </cell>
          <cell r="T217">
            <v>0.73330683624801274</v>
          </cell>
          <cell r="AA217">
            <v>0.72453274755482466</v>
          </cell>
          <cell r="AB217">
            <v>0.72462941847206386</v>
          </cell>
          <cell r="AC217">
            <v>0.76928314734253833</v>
          </cell>
          <cell r="AD217">
            <v>0.76896455484231097</v>
          </cell>
          <cell r="AE217">
            <v>0.77909738717339672</v>
          </cell>
          <cell r="AF217">
            <v>0.77848101265822789</v>
          </cell>
          <cell r="AM217">
            <v>0.72919497072845385</v>
          </cell>
          <cell r="AN217">
            <v>0.72928969326033422</v>
          </cell>
          <cell r="AO217">
            <v>0.72928969326033422</v>
          </cell>
          <cell r="AP217">
            <v>0.75502050535785148</v>
          </cell>
          <cell r="AQ217">
            <v>0.73859564164648916</v>
          </cell>
          <cell r="AR217">
            <v>0.73801845046126158</v>
          </cell>
        </row>
        <row r="218">
          <cell r="D218">
            <v>143</v>
          </cell>
          <cell r="E218">
            <v>1.3076224702099486</v>
          </cell>
          <cell r="F218">
            <v>1.3080472602102526</v>
          </cell>
          <cell r="G218">
            <v>1.2945368171021376</v>
          </cell>
          <cell r="H218">
            <v>1.295358649789029</v>
          </cell>
          <cell r="O218">
            <v>1.3672896699269002</v>
          </cell>
          <cell r="P218">
            <v>1.3671607753705823</v>
          </cell>
          <cell r="Q218">
            <v>1.3671607753705823</v>
          </cell>
          <cell r="R218">
            <v>1.3675622622991039</v>
          </cell>
          <cell r="S218">
            <v>1.3548412965725196</v>
          </cell>
          <cell r="T218">
            <v>1.3555908850026503</v>
          </cell>
          <cell r="AA218">
            <v>1.3672896699269002</v>
          </cell>
          <cell r="AB218">
            <v>1.3671607753705823</v>
          </cell>
          <cell r="AC218">
            <v>1.3076224702099486</v>
          </cell>
          <cell r="AD218">
            <v>1.3080472602102526</v>
          </cell>
          <cell r="AE218">
            <v>1.2945368171021376</v>
          </cell>
          <cell r="AF218">
            <v>1.295358649789029</v>
          </cell>
          <cell r="AM218">
            <v>1.3610733723620612</v>
          </cell>
          <cell r="AN218">
            <v>1.3609470756528876</v>
          </cell>
          <cell r="AO218">
            <v>1.3609470756528876</v>
          </cell>
          <cell r="AP218">
            <v>1.3266393261895317</v>
          </cell>
          <cell r="AQ218">
            <v>1.3485391444713466</v>
          </cell>
          <cell r="AR218">
            <v>1.3493087327183177</v>
          </cell>
        </row>
        <row r="219">
          <cell r="D219">
            <v>144</v>
          </cell>
          <cell r="E219">
            <v>1.3076224702099486</v>
          </cell>
          <cell r="F219">
            <v>1.3080472602102526</v>
          </cell>
          <cell r="G219">
            <v>1.2945368171021376</v>
          </cell>
          <cell r="H219">
            <v>1.295358649789029</v>
          </cell>
          <cell r="O219">
            <v>1.3672896699269002</v>
          </cell>
          <cell r="P219">
            <v>1.3671607753705823</v>
          </cell>
          <cell r="Q219">
            <v>1.3671607753705823</v>
          </cell>
          <cell r="R219">
            <v>1.3675622622991039</v>
          </cell>
          <cell r="S219">
            <v>1.3548412965725196</v>
          </cell>
          <cell r="T219">
            <v>1.3555908850026503</v>
          </cell>
          <cell r="AA219">
            <v>1.3672896699269002</v>
          </cell>
          <cell r="AB219">
            <v>1.3671607753705823</v>
          </cell>
          <cell r="AC219">
            <v>1.3076224702099486</v>
          </cell>
          <cell r="AD219">
            <v>1.3080472602102526</v>
          </cell>
          <cell r="AE219">
            <v>1.2945368171021376</v>
          </cell>
          <cell r="AF219">
            <v>1.295358649789029</v>
          </cell>
          <cell r="AM219">
            <v>1.3610733723620612</v>
          </cell>
          <cell r="AN219">
            <v>1.3609470756528876</v>
          </cell>
          <cell r="AO219">
            <v>1.3609470756528876</v>
          </cell>
          <cell r="AP219">
            <v>1.3266393261895317</v>
          </cell>
          <cell r="AQ219">
            <v>1.3485391444713466</v>
          </cell>
          <cell r="AR219">
            <v>1.3493087327183177</v>
          </cell>
        </row>
        <row r="220">
          <cell r="D220">
            <v>145</v>
          </cell>
          <cell r="E220">
            <v>1.3076224702099486</v>
          </cell>
          <cell r="F220">
            <v>1.3080472602102526</v>
          </cell>
          <cell r="G220">
            <v>1.2945368171021376</v>
          </cell>
          <cell r="H220">
            <v>1.295358649789029</v>
          </cell>
          <cell r="O220">
            <v>1.3672896699269002</v>
          </cell>
          <cell r="P220">
            <v>1.3671607753705823</v>
          </cell>
          <cell r="Q220">
            <v>1.3671607753705823</v>
          </cell>
          <cell r="R220">
            <v>1.3675622622991039</v>
          </cell>
          <cell r="S220">
            <v>1.3548412965725196</v>
          </cell>
          <cell r="T220">
            <v>1.3555908850026503</v>
          </cell>
          <cell r="AA220">
            <v>1.3672896699269002</v>
          </cell>
          <cell r="AB220">
            <v>1.3671607753705823</v>
          </cell>
          <cell r="AC220">
            <v>1.3076224702099486</v>
          </cell>
          <cell r="AD220">
            <v>1.3080472602102526</v>
          </cell>
          <cell r="AE220">
            <v>1.2945368171021376</v>
          </cell>
          <cell r="AF220">
            <v>1.295358649789029</v>
          </cell>
          <cell r="AM220">
            <v>1.3610733723620612</v>
          </cell>
          <cell r="AN220">
            <v>1.3609470756528876</v>
          </cell>
          <cell r="AO220">
            <v>1.3609470756528876</v>
          </cell>
          <cell r="AP220">
            <v>1.3266393261895317</v>
          </cell>
          <cell r="AQ220">
            <v>1.3485391444713466</v>
          </cell>
          <cell r="AR220">
            <v>1.3493087327183177</v>
          </cell>
        </row>
        <row r="221">
          <cell r="D221">
            <v>146</v>
          </cell>
          <cell r="E221">
            <v>1.3076224702099486</v>
          </cell>
          <cell r="F221">
            <v>1.3080472602102526</v>
          </cell>
          <cell r="G221">
            <v>1.2945368171021376</v>
          </cell>
          <cell r="H221">
            <v>1.295358649789029</v>
          </cell>
          <cell r="O221">
            <v>1.3672896699269002</v>
          </cell>
          <cell r="P221">
            <v>1.3671607753705823</v>
          </cell>
          <cell r="Q221">
            <v>1.3671607753705823</v>
          </cell>
          <cell r="R221">
            <v>1.3675622622991039</v>
          </cell>
          <cell r="S221">
            <v>1.3548412965725196</v>
          </cell>
          <cell r="T221">
            <v>1.3555908850026503</v>
          </cell>
          <cell r="AA221">
            <v>1.3672896699269002</v>
          </cell>
          <cell r="AB221">
            <v>1.3671607753705823</v>
          </cell>
          <cell r="AC221">
            <v>1.3076224702099486</v>
          </cell>
          <cell r="AD221">
            <v>1.3080472602102526</v>
          </cell>
          <cell r="AE221">
            <v>1.2945368171021376</v>
          </cell>
          <cell r="AF221">
            <v>1.295358649789029</v>
          </cell>
          <cell r="AM221">
            <v>1.3610733723620612</v>
          </cell>
          <cell r="AN221">
            <v>1.3609470756528876</v>
          </cell>
          <cell r="AO221">
            <v>1.3609470756528876</v>
          </cell>
          <cell r="AP221">
            <v>1.3266393261895317</v>
          </cell>
          <cell r="AQ221">
            <v>1.3485391444713466</v>
          </cell>
          <cell r="AR221">
            <v>1.3493087327183177</v>
          </cell>
        </row>
        <row r="222">
          <cell r="D222">
            <v>147</v>
          </cell>
          <cell r="E222">
            <v>1.3076224702099486</v>
          </cell>
          <cell r="F222">
            <v>1.3080472602102526</v>
          </cell>
          <cell r="G222">
            <v>1.2945368171021376</v>
          </cell>
          <cell r="H222">
            <v>1.295358649789029</v>
          </cell>
          <cell r="O222">
            <v>1.3672896699269002</v>
          </cell>
          <cell r="P222">
            <v>1.3671607753705823</v>
          </cell>
          <cell r="Q222">
            <v>1.3671607753705823</v>
          </cell>
          <cell r="R222">
            <v>1.3675622622991039</v>
          </cell>
          <cell r="S222">
            <v>1.3548412965725196</v>
          </cell>
          <cell r="T222">
            <v>1.3555908850026503</v>
          </cell>
          <cell r="AA222">
            <v>1.3672896699269002</v>
          </cell>
          <cell r="AB222">
            <v>1.3671607753705823</v>
          </cell>
          <cell r="AC222">
            <v>1.3076224702099486</v>
          </cell>
          <cell r="AD222">
            <v>1.3080472602102526</v>
          </cell>
          <cell r="AE222">
            <v>1.2945368171021376</v>
          </cell>
          <cell r="AF222">
            <v>1.295358649789029</v>
          </cell>
          <cell r="AM222">
            <v>1.3610733723620612</v>
          </cell>
          <cell r="AN222">
            <v>1.3609470756528876</v>
          </cell>
          <cell r="AO222">
            <v>1.3609470756528876</v>
          </cell>
          <cell r="AP222">
            <v>1.3266393261895317</v>
          </cell>
          <cell r="AQ222">
            <v>1.3485391444713466</v>
          </cell>
          <cell r="AR222">
            <v>1.3493087327183177</v>
          </cell>
        </row>
        <row r="223">
          <cell r="D223">
            <v>148</v>
          </cell>
          <cell r="E223">
            <v>1.3076224702099486</v>
          </cell>
          <cell r="F223">
            <v>1.3080472602102526</v>
          </cell>
          <cell r="G223">
            <v>1.2945368171021376</v>
          </cell>
          <cell r="H223">
            <v>1.295358649789029</v>
          </cell>
          <cell r="O223">
            <v>1.3672896699269002</v>
          </cell>
          <cell r="P223">
            <v>1.3671607753705823</v>
          </cell>
          <cell r="Q223">
            <v>1.3671607753705823</v>
          </cell>
          <cell r="R223">
            <v>1.3675622622991039</v>
          </cell>
          <cell r="S223">
            <v>1.3548412965725196</v>
          </cell>
          <cell r="T223">
            <v>1.3555908850026503</v>
          </cell>
          <cell r="AA223">
            <v>1.3672896699269002</v>
          </cell>
          <cell r="AB223">
            <v>1.3671607753705823</v>
          </cell>
          <cell r="AC223">
            <v>1.3076224702099486</v>
          </cell>
          <cell r="AD223">
            <v>1.3080472602102526</v>
          </cell>
          <cell r="AE223">
            <v>1.2945368171021376</v>
          </cell>
          <cell r="AF223">
            <v>1.295358649789029</v>
          </cell>
          <cell r="AM223">
            <v>1.3610733723620612</v>
          </cell>
          <cell r="AN223">
            <v>1.3609470756528876</v>
          </cell>
          <cell r="AO223">
            <v>1.3609470756528876</v>
          </cell>
          <cell r="AP223">
            <v>1.3266393261895317</v>
          </cell>
          <cell r="AQ223">
            <v>1.3485391444713466</v>
          </cell>
          <cell r="AR223">
            <v>1.3493087327183177</v>
          </cell>
        </row>
        <row r="224">
          <cell r="D224">
            <v>149</v>
          </cell>
          <cell r="E224">
            <v>1.3076224702099486</v>
          </cell>
          <cell r="F224">
            <v>1.3080472602102526</v>
          </cell>
          <cell r="G224">
            <v>1.2945368171021376</v>
          </cell>
          <cell r="H224">
            <v>1.295358649789029</v>
          </cell>
          <cell r="O224">
            <v>1.3672896699269002</v>
          </cell>
          <cell r="P224">
            <v>1.3671607753705823</v>
          </cell>
          <cell r="Q224">
            <v>1.3671607753705823</v>
          </cell>
          <cell r="R224">
            <v>1.3675622622991039</v>
          </cell>
          <cell r="S224">
            <v>1.3548412965725196</v>
          </cell>
          <cell r="T224">
            <v>1.3555908850026503</v>
          </cell>
          <cell r="AA224">
            <v>1.3672896699269002</v>
          </cell>
          <cell r="AB224">
            <v>1.3671607753705823</v>
          </cell>
          <cell r="AC224">
            <v>1.3076224702099486</v>
          </cell>
          <cell r="AD224">
            <v>1.3080472602102526</v>
          </cell>
          <cell r="AE224">
            <v>1.2945368171021376</v>
          </cell>
          <cell r="AF224">
            <v>1.295358649789029</v>
          </cell>
          <cell r="AM224">
            <v>1.3610733723620612</v>
          </cell>
          <cell r="AN224">
            <v>1.3609470756528876</v>
          </cell>
          <cell r="AO224">
            <v>1.3609470756528876</v>
          </cell>
          <cell r="AP224">
            <v>1.3266393261895317</v>
          </cell>
          <cell r="AQ224">
            <v>1.3485391444713466</v>
          </cell>
          <cell r="AR224">
            <v>1.3493087327183177</v>
          </cell>
        </row>
        <row r="225">
          <cell r="D225">
            <v>150</v>
          </cell>
          <cell r="E225">
            <v>1.3076224702099486</v>
          </cell>
          <cell r="F225">
            <v>1.3080472602102526</v>
          </cell>
          <cell r="G225">
            <v>1.2945368171021376</v>
          </cell>
          <cell r="H225">
            <v>1.295358649789029</v>
          </cell>
          <cell r="O225">
            <v>1.3672896699269002</v>
          </cell>
          <cell r="P225">
            <v>1.3671607753705823</v>
          </cell>
          <cell r="Q225">
            <v>1.3671607753705823</v>
          </cell>
          <cell r="R225">
            <v>1.3675622622991039</v>
          </cell>
          <cell r="S225">
            <v>1.3548412965725196</v>
          </cell>
          <cell r="T225">
            <v>1.3555908850026503</v>
          </cell>
          <cell r="AA225">
            <v>1.3672896699269002</v>
          </cell>
          <cell r="AB225">
            <v>1.3671607753705823</v>
          </cell>
          <cell r="AC225">
            <v>1.3076224702099486</v>
          </cell>
          <cell r="AD225">
            <v>1.3080472602102526</v>
          </cell>
          <cell r="AE225">
            <v>1.2945368171021376</v>
          </cell>
          <cell r="AF225">
            <v>1.295358649789029</v>
          </cell>
          <cell r="AM225">
            <v>1.3610733723620612</v>
          </cell>
          <cell r="AN225">
            <v>1.3609470756528876</v>
          </cell>
          <cell r="AO225">
            <v>1.3609470756528876</v>
          </cell>
          <cell r="AP225">
            <v>1.3266393261895317</v>
          </cell>
          <cell r="AQ225">
            <v>1.3485391444713466</v>
          </cell>
          <cell r="AR225">
            <v>1.3493087327183177</v>
          </cell>
        </row>
        <row r="226">
          <cell r="D226">
            <v>151</v>
          </cell>
          <cell r="E226">
            <v>1.3076224702099486</v>
          </cell>
          <cell r="F226">
            <v>1.3080472602102526</v>
          </cell>
          <cell r="G226">
            <v>1.2945368171021376</v>
          </cell>
          <cell r="H226">
            <v>1.295358649789029</v>
          </cell>
          <cell r="O226">
            <v>1.3672896699269002</v>
          </cell>
          <cell r="P226">
            <v>1.3671607753705823</v>
          </cell>
          <cell r="Q226">
            <v>1.3671607753705823</v>
          </cell>
          <cell r="R226">
            <v>1.3675622622991039</v>
          </cell>
          <cell r="S226">
            <v>1.3548412965725196</v>
          </cell>
          <cell r="T226">
            <v>1.3555908850026503</v>
          </cell>
          <cell r="AA226">
            <v>1.3672896699269002</v>
          </cell>
          <cell r="AB226">
            <v>1.3671607753705823</v>
          </cell>
          <cell r="AC226">
            <v>1.3076224702099486</v>
          </cell>
          <cell r="AD226">
            <v>1.3080472602102526</v>
          </cell>
          <cell r="AE226">
            <v>1.2945368171021376</v>
          </cell>
          <cell r="AF226">
            <v>1.295358649789029</v>
          </cell>
          <cell r="AM226">
            <v>1.3610733723620612</v>
          </cell>
          <cell r="AN226">
            <v>1.3609470756528876</v>
          </cell>
          <cell r="AO226">
            <v>1.3609470756528876</v>
          </cell>
          <cell r="AP226">
            <v>1.3266393261895317</v>
          </cell>
          <cell r="AQ226">
            <v>1.3485391444713466</v>
          </cell>
          <cell r="AR226">
            <v>1.3493087327183177</v>
          </cell>
        </row>
        <row r="227">
          <cell r="D227">
            <v>152</v>
          </cell>
          <cell r="E227">
            <v>1.3076224702099486</v>
          </cell>
          <cell r="F227">
            <v>1.3080472602102526</v>
          </cell>
          <cell r="G227">
            <v>1.2945368171021376</v>
          </cell>
          <cell r="H227">
            <v>1.295358649789029</v>
          </cell>
          <cell r="O227">
            <v>1.3672896699269002</v>
          </cell>
          <cell r="P227">
            <v>1.3671607753705823</v>
          </cell>
          <cell r="Q227">
            <v>1.3671607753705823</v>
          </cell>
          <cell r="R227">
            <v>1.3675622622991039</v>
          </cell>
          <cell r="S227">
            <v>1.3548412965725196</v>
          </cell>
          <cell r="T227">
            <v>1.3555908850026503</v>
          </cell>
          <cell r="AA227">
            <v>1.3672896699269002</v>
          </cell>
          <cell r="AB227">
            <v>1.3671607753705823</v>
          </cell>
          <cell r="AC227">
            <v>1.3076224702099486</v>
          </cell>
          <cell r="AD227">
            <v>1.3080472602102526</v>
          </cell>
          <cell r="AE227">
            <v>1.2945368171021376</v>
          </cell>
          <cell r="AF227">
            <v>1.295358649789029</v>
          </cell>
          <cell r="AM227">
            <v>1.3610733723620612</v>
          </cell>
          <cell r="AN227">
            <v>1.3609470756528876</v>
          </cell>
          <cell r="AO227">
            <v>1.3609470756528876</v>
          </cell>
          <cell r="AP227">
            <v>1.3266393261895317</v>
          </cell>
          <cell r="AQ227">
            <v>1.3485391444713466</v>
          </cell>
          <cell r="AR227">
            <v>1.3493087327183177</v>
          </cell>
        </row>
        <row r="228">
          <cell r="D228">
            <v>153</v>
          </cell>
          <cell r="E228">
            <v>1.3076224702099486</v>
          </cell>
          <cell r="F228">
            <v>1.3080472602102526</v>
          </cell>
          <cell r="G228">
            <v>1.2945368171021376</v>
          </cell>
          <cell r="H228">
            <v>1.295358649789029</v>
          </cell>
          <cell r="O228">
            <v>1.3672896699269002</v>
          </cell>
          <cell r="P228">
            <v>1.3671607753705823</v>
          </cell>
          <cell r="Q228">
            <v>1.3671607753705823</v>
          </cell>
          <cell r="R228">
            <v>1.3675622622991039</v>
          </cell>
          <cell r="S228">
            <v>1.3548412965725196</v>
          </cell>
          <cell r="T228">
            <v>1.3555908850026503</v>
          </cell>
          <cell r="AA228">
            <v>1.3672896699269002</v>
          </cell>
          <cell r="AB228">
            <v>1.3671607753705823</v>
          </cell>
          <cell r="AC228">
            <v>1.3076224702099486</v>
          </cell>
          <cell r="AD228">
            <v>1.3080472602102526</v>
          </cell>
          <cell r="AE228">
            <v>1.2945368171021376</v>
          </cell>
          <cell r="AF228">
            <v>1.295358649789029</v>
          </cell>
          <cell r="AM228">
            <v>1.3610733723620612</v>
          </cell>
          <cell r="AN228">
            <v>1.3609470756528876</v>
          </cell>
          <cell r="AO228">
            <v>1.3609470756528876</v>
          </cell>
          <cell r="AP228">
            <v>1.3266393261895317</v>
          </cell>
          <cell r="AQ228">
            <v>1.3485391444713466</v>
          </cell>
          <cell r="AR228">
            <v>1.3493087327183177</v>
          </cell>
        </row>
        <row r="229">
          <cell r="D229">
            <v>154</v>
          </cell>
          <cell r="E229">
            <v>1.3076224702099486</v>
          </cell>
          <cell r="F229">
            <v>1.3080472602102526</v>
          </cell>
          <cell r="G229">
            <v>1.2945368171021376</v>
          </cell>
          <cell r="H229">
            <v>1.295358649789029</v>
          </cell>
          <cell r="O229">
            <v>1.3672896699269002</v>
          </cell>
          <cell r="P229">
            <v>1.3671607753705823</v>
          </cell>
          <cell r="Q229">
            <v>1.3671607753705823</v>
          </cell>
          <cell r="R229">
            <v>1.3675622622991039</v>
          </cell>
          <cell r="S229">
            <v>1.3548412965725196</v>
          </cell>
          <cell r="T229">
            <v>1.3555908850026503</v>
          </cell>
          <cell r="AA229">
            <v>1.3672896699269002</v>
          </cell>
          <cell r="AB229">
            <v>1.3671607753705823</v>
          </cell>
          <cell r="AC229">
            <v>1.3076224702099486</v>
          </cell>
          <cell r="AD229">
            <v>1.3080472602102526</v>
          </cell>
          <cell r="AE229">
            <v>1.2945368171021376</v>
          </cell>
          <cell r="AF229">
            <v>1.295358649789029</v>
          </cell>
          <cell r="AM229">
            <v>1.3610733723620612</v>
          </cell>
          <cell r="AN229">
            <v>1.3609470756528876</v>
          </cell>
          <cell r="AO229">
            <v>1.3609470756528876</v>
          </cell>
          <cell r="AP229">
            <v>1.3266393261895317</v>
          </cell>
          <cell r="AQ229">
            <v>1.3485391444713466</v>
          </cell>
          <cell r="AR229">
            <v>1.3493087327183177</v>
          </cell>
        </row>
        <row r="230">
          <cell r="D230">
            <v>155</v>
          </cell>
          <cell r="E230">
            <v>1.3076224702099486</v>
          </cell>
          <cell r="F230">
            <v>1.3080472602102526</v>
          </cell>
          <cell r="G230">
            <v>1.2945368171021376</v>
          </cell>
          <cell r="H230">
            <v>1.295358649789029</v>
          </cell>
          <cell r="O230">
            <v>1.3672896699269002</v>
          </cell>
          <cell r="P230">
            <v>1.3671607753705823</v>
          </cell>
          <cell r="Q230">
            <v>1.3671607753705823</v>
          </cell>
          <cell r="R230">
            <v>1.3675622622991039</v>
          </cell>
          <cell r="S230">
            <v>1.3548412965725196</v>
          </cell>
          <cell r="T230">
            <v>1.3555908850026503</v>
          </cell>
          <cell r="AA230">
            <v>1.3672896699269002</v>
          </cell>
          <cell r="AB230">
            <v>1.3671607753705823</v>
          </cell>
          <cell r="AC230">
            <v>1.3076224702099486</v>
          </cell>
          <cell r="AD230">
            <v>1.3080472602102526</v>
          </cell>
          <cell r="AE230">
            <v>1.2945368171021376</v>
          </cell>
          <cell r="AF230">
            <v>1.295358649789029</v>
          </cell>
          <cell r="AM230">
            <v>1.3610733723620612</v>
          </cell>
          <cell r="AN230">
            <v>1.3609470756528876</v>
          </cell>
          <cell r="AO230">
            <v>1.3609470756528876</v>
          </cell>
          <cell r="AP230">
            <v>1.3266393261895317</v>
          </cell>
          <cell r="AQ230">
            <v>1.3485391444713466</v>
          </cell>
          <cell r="AR230">
            <v>1.3493087327183177</v>
          </cell>
        </row>
        <row r="231">
          <cell r="D231">
            <v>156</v>
          </cell>
          <cell r="E231">
            <v>1.3076224702099486</v>
          </cell>
          <cell r="F231">
            <v>1.3080472602102526</v>
          </cell>
          <cell r="G231">
            <v>1.2945368171021376</v>
          </cell>
          <cell r="H231">
            <v>1.295358649789029</v>
          </cell>
          <cell r="O231">
            <v>1.3672896699269002</v>
          </cell>
          <cell r="P231">
            <v>1.3671607753705823</v>
          </cell>
          <cell r="Q231">
            <v>1.3671607753705823</v>
          </cell>
          <cell r="R231">
            <v>1.3675622622991039</v>
          </cell>
          <cell r="S231">
            <v>1.3548412965725196</v>
          </cell>
          <cell r="T231">
            <v>1.3555908850026503</v>
          </cell>
          <cell r="AA231">
            <v>1.3672896699269002</v>
          </cell>
          <cell r="AB231">
            <v>1.3671607753705823</v>
          </cell>
          <cell r="AC231">
            <v>1.3076224702099486</v>
          </cell>
          <cell r="AD231">
            <v>1.3080472602102526</v>
          </cell>
          <cell r="AE231">
            <v>1.2945368171021376</v>
          </cell>
          <cell r="AF231">
            <v>1.295358649789029</v>
          </cell>
          <cell r="AM231">
            <v>1.3610733723620612</v>
          </cell>
          <cell r="AN231">
            <v>1.3609470756528876</v>
          </cell>
          <cell r="AO231">
            <v>1.3609470756528876</v>
          </cell>
          <cell r="AP231">
            <v>1.3266393261895317</v>
          </cell>
          <cell r="AQ231">
            <v>1.3485391444713466</v>
          </cell>
          <cell r="AR231">
            <v>1.3493087327183177</v>
          </cell>
        </row>
        <row r="232">
          <cell r="D232">
            <v>157</v>
          </cell>
          <cell r="E232">
            <v>1.3076224702099486</v>
          </cell>
          <cell r="F232">
            <v>1.3080472602102526</v>
          </cell>
          <cell r="G232">
            <v>1.2945368171021376</v>
          </cell>
          <cell r="H232">
            <v>1.295358649789029</v>
          </cell>
          <cell r="O232">
            <v>1.3672896699269002</v>
          </cell>
          <cell r="P232">
            <v>1.3671607753705823</v>
          </cell>
          <cell r="Q232">
            <v>1.3671607753705823</v>
          </cell>
          <cell r="R232">
            <v>1.3675622622991039</v>
          </cell>
          <cell r="S232">
            <v>1.3548412965725196</v>
          </cell>
          <cell r="T232">
            <v>1.3555908850026503</v>
          </cell>
          <cell r="AA232">
            <v>1.3672896699269002</v>
          </cell>
          <cell r="AB232">
            <v>1.3671607753705823</v>
          </cell>
          <cell r="AC232">
            <v>1.3076224702099486</v>
          </cell>
          <cell r="AD232">
            <v>1.3080472602102526</v>
          </cell>
          <cell r="AE232">
            <v>1.2945368171021376</v>
          </cell>
          <cell r="AF232">
            <v>1.295358649789029</v>
          </cell>
          <cell r="AM232">
            <v>1.3610733723620612</v>
          </cell>
          <cell r="AN232">
            <v>1.3609470756528876</v>
          </cell>
          <cell r="AO232">
            <v>1.3609470756528876</v>
          </cell>
          <cell r="AP232">
            <v>1.3266393261895317</v>
          </cell>
          <cell r="AQ232">
            <v>1.3485391444713466</v>
          </cell>
          <cell r="AR232">
            <v>1.3493087327183177</v>
          </cell>
        </row>
        <row r="233">
          <cell r="D233">
            <v>158</v>
          </cell>
          <cell r="E233">
            <v>1.3076224702099486</v>
          </cell>
          <cell r="F233">
            <v>1.3080472602102526</v>
          </cell>
          <cell r="G233">
            <v>1.2945368171021376</v>
          </cell>
          <cell r="H233">
            <v>1.295358649789029</v>
          </cell>
          <cell r="O233">
            <v>1.3672896699269002</v>
          </cell>
          <cell r="P233">
            <v>1.3671607753705823</v>
          </cell>
          <cell r="Q233">
            <v>1.3671607753705823</v>
          </cell>
          <cell r="R233">
            <v>1.3675622622991039</v>
          </cell>
          <cell r="S233">
            <v>1.3548412965725196</v>
          </cell>
          <cell r="T233">
            <v>1.3555908850026503</v>
          </cell>
          <cell r="AA233">
            <v>1.3672896699269002</v>
          </cell>
          <cell r="AB233">
            <v>1.3671607753705823</v>
          </cell>
          <cell r="AC233">
            <v>1.3076224702099486</v>
          </cell>
          <cell r="AD233">
            <v>1.3080472602102526</v>
          </cell>
          <cell r="AE233">
            <v>1.2945368171021376</v>
          </cell>
          <cell r="AF233">
            <v>1.295358649789029</v>
          </cell>
          <cell r="AM233">
            <v>1.3610733723620612</v>
          </cell>
          <cell r="AN233">
            <v>1.3609470756528876</v>
          </cell>
          <cell r="AO233">
            <v>1.3609470756528876</v>
          </cell>
          <cell r="AP233">
            <v>1.3266393261895317</v>
          </cell>
          <cell r="AQ233">
            <v>1.3485391444713466</v>
          </cell>
          <cell r="AR233">
            <v>1.3493087327183177</v>
          </cell>
        </row>
        <row r="234">
          <cell r="D234">
            <v>159</v>
          </cell>
          <cell r="E234">
            <v>1.3076224702099486</v>
          </cell>
          <cell r="F234">
            <v>1.3080472602102526</v>
          </cell>
          <cell r="G234">
            <v>1.2945368171021376</v>
          </cell>
          <cell r="H234">
            <v>1.295358649789029</v>
          </cell>
          <cell r="O234">
            <v>1.3672896699269002</v>
          </cell>
          <cell r="P234">
            <v>1.3671607753705823</v>
          </cell>
          <cell r="Q234">
            <v>1.3671607753705823</v>
          </cell>
          <cell r="R234">
            <v>1.3675622622991039</v>
          </cell>
          <cell r="S234">
            <v>1.3548412965725196</v>
          </cell>
          <cell r="T234">
            <v>1.3555908850026503</v>
          </cell>
          <cell r="AA234">
            <v>1.3672896699269002</v>
          </cell>
          <cell r="AB234">
            <v>1.3671607753705823</v>
          </cell>
          <cell r="AC234">
            <v>1.3076224702099486</v>
          </cell>
          <cell r="AD234">
            <v>1.3080472602102526</v>
          </cell>
          <cell r="AE234">
            <v>1.2945368171021376</v>
          </cell>
          <cell r="AF234">
            <v>1.295358649789029</v>
          </cell>
          <cell r="AM234">
            <v>1.3610733723620612</v>
          </cell>
          <cell r="AN234">
            <v>1.3609470756528876</v>
          </cell>
          <cell r="AO234">
            <v>1.3609470756528876</v>
          </cell>
          <cell r="AP234">
            <v>1.3266393261895317</v>
          </cell>
          <cell r="AQ234">
            <v>1.3485391444713466</v>
          </cell>
          <cell r="AR234">
            <v>1.3493087327183177</v>
          </cell>
        </row>
        <row r="235">
          <cell r="D235">
            <v>160</v>
          </cell>
          <cell r="E235">
            <v>1.3076224702099486</v>
          </cell>
          <cell r="F235">
            <v>1.3080472602102526</v>
          </cell>
          <cell r="G235">
            <v>1.2945368171021376</v>
          </cell>
          <cell r="H235">
            <v>1.295358649789029</v>
          </cell>
          <cell r="O235">
            <v>1.3672896699269002</v>
          </cell>
          <cell r="P235">
            <v>1.3671607753705823</v>
          </cell>
          <cell r="Q235">
            <v>1.3671607753705823</v>
          </cell>
          <cell r="R235">
            <v>1.3675622622991039</v>
          </cell>
          <cell r="S235">
            <v>1.3548412965725196</v>
          </cell>
          <cell r="T235">
            <v>1.3555908850026503</v>
          </cell>
          <cell r="AA235">
            <v>1.3672896699269002</v>
          </cell>
          <cell r="AB235">
            <v>1.3671607753705823</v>
          </cell>
          <cell r="AC235">
            <v>1.3076224702099486</v>
          </cell>
          <cell r="AD235">
            <v>1.3080472602102526</v>
          </cell>
          <cell r="AE235">
            <v>1.2945368171021376</v>
          </cell>
          <cell r="AF235">
            <v>1.295358649789029</v>
          </cell>
          <cell r="AM235">
            <v>1.3610733723620612</v>
          </cell>
          <cell r="AN235">
            <v>1.3609470756528876</v>
          </cell>
          <cell r="AO235">
            <v>1.3609470756528876</v>
          </cell>
          <cell r="AP235">
            <v>1.3266393261895317</v>
          </cell>
          <cell r="AQ235">
            <v>1.3485391444713466</v>
          </cell>
          <cell r="AR235">
            <v>1.3493087327183177</v>
          </cell>
        </row>
        <row r="236">
          <cell r="D236">
            <v>161</v>
          </cell>
          <cell r="E236">
            <v>1.3076224702099486</v>
          </cell>
          <cell r="F236">
            <v>1.3080472602102526</v>
          </cell>
          <cell r="G236">
            <v>1.2945368171021376</v>
          </cell>
          <cell r="H236">
            <v>1.295358649789029</v>
          </cell>
          <cell r="O236">
            <v>1.3672896699269002</v>
          </cell>
          <cell r="P236">
            <v>1.3671607753705823</v>
          </cell>
          <cell r="Q236">
            <v>1.3671607753705823</v>
          </cell>
          <cell r="R236">
            <v>1.3675622622991039</v>
          </cell>
          <cell r="S236">
            <v>1.3548412965725196</v>
          </cell>
          <cell r="T236">
            <v>1.3555908850026503</v>
          </cell>
          <cell r="AA236">
            <v>1.3672896699269002</v>
          </cell>
          <cell r="AB236">
            <v>1.3671607753705823</v>
          </cell>
          <cell r="AC236">
            <v>1.3076224702099486</v>
          </cell>
          <cell r="AD236">
            <v>1.3080472602102526</v>
          </cell>
          <cell r="AE236">
            <v>1.2945368171021376</v>
          </cell>
          <cell r="AF236">
            <v>1.295358649789029</v>
          </cell>
          <cell r="AM236">
            <v>1.3610733723620612</v>
          </cell>
          <cell r="AN236">
            <v>1.3609470756528876</v>
          </cell>
          <cell r="AO236">
            <v>1.3609470756528876</v>
          </cell>
          <cell r="AP236">
            <v>1.3266393261895317</v>
          </cell>
          <cell r="AQ236">
            <v>1.3485391444713466</v>
          </cell>
          <cell r="AR236">
            <v>1.3493087327183177</v>
          </cell>
        </row>
        <row r="237">
          <cell r="D237">
            <v>162</v>
          </cell>
          <cell r="E237">
            <v>1.3076224702099486</v>
          </cell>
          <cell r="F237">
            <v>1.3080472602102526</v>
          </cell>
          <cell r="G237">
            <v>1.2945368171021376</v>
          </cell>
          <cell r="H237">
            <v>1.295358649789029</v>
          </cell>
          <cell r="O237">
            <v>1.3672896699269002</v>
          </cell>
          <cell r="P237">
            <v>1.3671607753705823</v>
          </cell>
          <cell r="Q237">
            <v>1.3671607753705823</v>
          </cell>
          <cell r="R237">
            <v>1.3675622622991039</v>
          </cell>
          <cell r="S237">
            <v>1.3548412965725196</v>
          </cell>
          <cell r="T237">
            <v>1.3555908850026503</v>
          </cell>
          <cell r="AA237">
            <v>1.3672896699269002</v>
          </cell>
          <cell r="AB237">
            <v>1.3671607753705823</v>
          </cell>
          <cell r="AC237">
            <v>1.3076224702099486</v>
          </cell>
          <cell r="AD237">
            <v>1.3080472602102526</v>
          </cell>
          <cell r="AE237">
            <v>1.2945368171021376</v>
          </cell>
          <cell r="AF237">
            <v>1.295358649789029</v>
          </cell>
          <cell r="AM237">
            <v>1.3610733723620612</v>
          </cell>
          <cell r="AN237">
            <v>1.3609470756528876</v>
          </cell>
          <cell r="AO237">
            <v>1.3609470756528876</v>
          </cell>
          <cell r="AP237">
            <v>1.3266393261895317</v>
          </cell>
          <cell r="AQ237">
            <v>1.3485391444713466</v>
          </cell>
          <cell r="AR237">
            <v>1.3493087327183177</v>
          </cell>
        </row>
        <row r="238">
          <cell r="D238">
            <v>163</v>
          </cell>
          <cell r="E238">
            <v>1.3076224702099486</v>
          </cell>
          <cell r="F238">
            <v>1.3080472602102526</v>
          </cell>
          <cell r="G238">
            <v>1.2945368171021376</v>
          </cell>
          <cell r="H238">
            <v>1.295358649789029</v>
          </cell>
          <cell r="O238">
            <v>1.3672896699269002</v>
          </cell>
          <cell r="P238">
            <v>1.3671607753705823</v>
          </cell>
          <cell r="Q238">
            <v>1.3671607753705823</v>
          </cell>
          <cell r="R238">
            <v>1.3675622622991039</v>
          </cell>
          <cell r="S238">
            <v>1.3548412965725196</v>
          </cell>
          <cell r="T238">
            <v>1.3555908850026503</v>
          </cell>
          <cell r="AA238">
            <v>1.3672896699269002</v>
          </cell>
          <cell r="AB238">
            <v>1.3671607753705823</v>
          </cell>
          <cell r="AC238">
            <v>1.3076224702099486</v>
          </cell>
          <cell r="AD238">
            <v>1.3080472602102526</v>
          </cell>
          <cell r="AE238">
            <v>1.2945368171021376</v>
          </cell>
          <cell r="AF238">
            <v>1.295358649789029</v>
          </cell>
          <cell r="AM238">
            <v>1.3610733723620612</v>
          </cell>
          <cell r="AN238">
            <v>1.3609470756528876</v>
          </cell>
          <cell r="AO238">
            <v>1.3609470756528876</v>
          </cell>
          <cell r="AP238">
            <v>1.3266393261895317</v>
          </cell>
          <cell r="AQ238">
            <v>1.3485391444713466</v>
          </cell>
          <cell r="AR238">
            <v>1.3493087327183177</v>
          </cell>
        </row>
        <row r="239">
          <cell r="D239">
            <v>164</v>
          </cell>
          <cell r="E239">
            <v>1.3076224702099486</v>
          </cell>
          <cell r="F239">
            <v>1.3080472602102526</v>
          </cell>
          <cell r="G239">
            <v>1.2945368171021376</v>
          </cell>
          <cell r="H239">
            <v>1.295358649789029</v>
          </cell>
          <cell r="O239">
            <v>1.3672896699269002</v>
          </cell>
          <cell r="P239">
            <v>1.3671607753705823</v>
          </cell>
          <cell r="Q239">
            <v>1.3671607753705823</v>
          </cell>
          <cell r="R239">
            <v>1.3675622622991039</v>
          </cell>
          <cell r="S239">
            <v>1.3548412965725196</v>
          </cell>
          <cell r="T239">
            <v>1.3555908850026503</v>
          </cell>
          <cell r="AA239">
            <v>1.3672896699269002</v>
          </cell>
          <cell r="AB239">
            <v>1.3671607753705823</v>
          </cell>
          <cell r="AC239">
            <v>1.3076224702099486</v>
          </cell>
          <cell r="AD239">
            <v>1.3080472602102526</v>
          </cell>
          <cell r="AE239">
            <v>1.2945368171021376</v>
          </cell>
          <cell r="AF239">
            <v>1.295358649789029</v>
          </cell>
          <cell r="AM239">
            <v>1.3610733723620612</v>
          </cell>
          <cell r="AN239">
            <v>1.3609470756528876</v>
          </cell>
          <cell r="AO239">
            <v>1.3609470756528876</v>
          </cell>
          <cell r="AP239">
            <v>1.3266393261895317</v>
          </cell>
          <cell r="AQ239">
            <v>1.3485391444713466</v>
          </cell>
          <cell r="AR239">
            <v>1.3493087327183177</v>
          </cell>
        </row>
        <row r="240">
          <cell r="D240">
            <v>165</v>
          </cell>
          <cell r="E240">
            <v>1.3076224702099486</v>
          </cell>
          <cell r="F240">
            <v>1.3080472602102526</v>
          </cell>
          <cell r="G240">
            <v>1.2945368171021376</v>
          </cell>
          <cell r="H240">
            <v>1.295358649789029</v>
          </cell>
          <cell r="O240">
            <v>1.3672896699269002</v>
          </cell>
          <cell r="P240">
            <v>1.3671607753705823</v>
          </cell>
          <cell r="Q240">
            <v>1.3671607753705823</v>
          </cell>
          <cell r="R240">
            <v>1.3675622622991039</v>
          </cell>
          <cell r="S240">
            <v>1.3548412965725196</v>
          </cell>
          <cell r="T240">
            <v>1.3555908850026503</v>
          </cell>
          <cell r="AA240">
            <v>1.3672896699269002</v>
          </cell>
          <cell r="AB240">
            <v>1.3671607753705823</v>
          </cell>
          <cell r="AC240">
            <v>1.3076224702099486</v>
          </cell>
          <cell r="AD240">
            <v>1.3080472602102526</v>
          </cell>
          <cell r="AE240">
            <v>1.2945368171021376</v>
          </cell>
          <cell r="AF240">
            <v>1.295358649789029</v>
          </cell>
          <cell r="AM240">
            <v>1.3610733723620612</v>
          </cell>
          <cell r="AN240">
            <v>1.3609470756528876</v>
          </cell>
          <cell r="AO240">
            <v>1.3609470756528876</v>
          </cell>
          <cell r="AP240">
            <v>1.3266393261895317</v>
          </cell>
          <cell r="AQ240">
            <v>1.3485391444713466</v>
          </cell>
          <cell r="AR240">
            <v>1.3493087327183177</v>
          </cell>
        </row>
        <row r="241">
          <cell r="D241">
            <v>166</v>
          </cell>
          <cell r="E241">
            <v>1.3076224702099486</v>
          </cell>
          <cell r="F241">
            <v>1.3080472602102526</v>
          </cell>
          <cell r="G241">
            <v>1.2945368171021376</v>
          </cell>
          <cell r="H241">
            <v>1.295358649789029</v>
          </cell>
          <cell r="O241">
            <v>1.3672896699269002</v>
          </cell>
          <cell r="P241">
            <v>1.3671607753705823</v>
          </cell>
          <cell r="Q241">
            <v>1.3671607753705823</v>
          </cell>
          <cell r="R241">
            <v>1.3675622622991039</v>
          </cell>
          <cell r="S241">
            <v>1.3548412965725196</v>
          </cell>
          <cell r="T241">
            <v>1.3555908850026503</v>
          </cell>
          <cell r="AA241">
            <v>1.3672896699269002</v>
          </cell>
          <cell r="AB241">
            <v>1.3671607753705823</v>
          </cell>
          <cell r="AC241">
            <v>1.3076224702099486</v>
          </cell>
          <cell r="AD241">
            <v>1.3080472602102526</v>
          </cell>
          <cell r="AE241">
            <v>1.2945368171021376</v>
          </cell>
          <cell r="AF241">
            <v>1.295358649789029</v>
          </cell>
          <cell r="AM241">
            <v>1.3610733723620612</v>
          </cell>
          <cell r="AN241">
            <v>1.3609470756528876</v>
          </cell>
          <cell r="AO241">
            <v>1.3609470756528876</v>
          </cell>
          <cell r="AP241">
            <v>1.3266393261895317</v>
          </cell>
          <cell r="AQ241">
            <v>1.3485391444713466</v>
          </cell>
          <cell r="AR241">
            <v>1.3493087327183177</v>
          </cell>
        </row>
        <row r="242">
          <cell r="D242">
            <v>167</v>
          </cell>
          <cell r="E242">
            <v>1.3076224702099486</v>
          </cell>
          <cell r="F242">
            <v>1.3080472602102526</v>
          </cell>
          <cell r="G242">
            <v>1.2945368171021376</v>
          </cell>
          <cell r="H242">
            <v>1.295358649789029</v>
          </cell>
          <cell r="O242">
            <v>1.3672896699269002</v>
          </cell>
          <cell r="P242">
            <v>1.3671607753705823</v>
          </cell>
          <cell r="Q242">
            <v>1.3671607753705823</v>
          </cell>
          <cell r="R242">
            <v>1.3675622622991039</v>
          </cell>
          <cell r="S242">
            <v>1.3548412965725196</v>
          </cell>
          <cell r="T242">
            <v>1.3555908850026503</v>
          </cell>
          <cell r="AA242">
            <v>1.3672896699269002</v>
          </cell>
          <cell r="AB242">
            <v>1.3671607753705823</v>
          </cell>
          <cell r="AC242">
            <v>1.3076224702099486</v>
          </cell>
          <cell r="AD242">
            <v>1.3080472602102526</v>
          </cell>
          <cell r="AE242">
            <v>1.2945368171021376</v>
          </cell>
          <cell r="AF242">
            <v>1.295358649789029</v>
          </cell>
          <cell r="AM242">
            <v>1.3610733723620612</v>
          </cell>
          <cell r="AN242">
            <v>1.3609470756528876</v>
          </cell>
          <cell r="AO242">
            <v>1.3609470756528876</v>
          </cell>
          <cell r="AP242">
            <v>1.3266393261895317</v>
          </cell>
          <cell r="AQ242">
            <v>1.3485391444713466</v>
          </cell>
          <cell r="AR242">
            <v>1.3493087327183177</v>
          </cell>
        </row>
        <row r="243">
          <cell r="D243">
            <v>168</v>
          </cell>
          <cell r="E243">
            <v>1.3076224702099486</v>
          </cell>
          <cell r="F243">
            <v>1.3080472602102526</v>
          </cell>
          <cell r="G243">
            <v>1.2945368171021376</v>
          </cell>
          <cell r="H243">
            <v>1.295358649789029</v>
          </cell>
          <cell r="O243">
            <v>1.3672896699269002</v>
          </cell>
          <cell r="P243">
            <v>1.3671607753705823</v>
          </cell>
          <cell r="Q243">
            <v>1.3671607753705823</v>
          </cell>
          <cell r="R243">
            <v>1.3675622622991039</v>
          </cell>
          <cell r="S243">
            <v>1.3548412965725196</v>
          </cell>
          <cell r="T243">
            <v>1.3555908850026503</v>
          </cell>
          <cell r="AA243">
            <v>1.3672896699269002</v>
          </cell>
          <cell r="AB243">
            <v>1.3671607753705823</v>
          </cell>
          <cell r="AC243">
            <v>1.3076224702099486</v>
          </cell>
          <cell r="AD243">
            <v>1.3080472602102526</v>
          </cell>
          <cell r="AE243">
            <v>1.2945368171021376</v>
          </cell>
          <cell r="AF243">
            <v>1.295358649789029</v>
          </cell>
          <cell r="AM243">
            <v>1.3610733723620612</v>
          </cell>
          <cell r="AN243">
            <v>1.3609470756528876</v>
          </cell>
          <cell r="AO243">
            <v>1.3609470756528876</v>
          </cell>
          <cell r="AP243">
            <v>1.3266393261895317</v>
          </cell>
          <cell r="AQ243">
            <v>1.3485391444713466</v>
          </cell>
          <cell r="AR243">
            <v>1.3493087327183177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curves"/>
      <sheetName val="Results-Print"/>
      <sheetName val="Assumptions"/>
      <sheetName val="Input Expenses"/>
      <sheetName val="Results Calculation"/>
      <sheetName val="Income Statement (Results)"/>
      <sheetName val="Cash Flow Statement (Results)"/>
      <sheetName val="Revenue Requirement"/>
      <sheetName val="Plant Results"/>
      <sheetName val="Capital Results "/>
      <sheetName val="MACRS RATES"/>
    </sheetNames>
    <sheetDataSet>
      <sheetData sheetId="0"/>
      <sheetData sheetId="1"/>
      <sheetData sheetId="2">
        <row r="1">
          <cell r="B1" t="str">
            <v>Project</v>
          </cell>
        </row>
        <row r="2">
          <cell r="B2">
            <v>2027</v>
          </cell>
        </row>
        <row r="3">
          <cell r="B3">
            <v>51</v>
          </cell>
        </row>
        <row r="4">
          <cell r="B4">
            <v>0.21</v>
          </cell>
        </row>
        <row r="5">
          <cell r="B5">
            <v>0.39800000000000002</v>
          </cell>
        </row>
        <row r="6">
          <cell r="B6">
            <v>1.14E-2</v>
          </cell>
        </row>
        <row r="7">
          <cell r="B7">
            <v>0</v>
          </cell>
        </row>
        <row r="9">
          <cell r="B9">
            <v>4.79E-3</v>
          </cell>
        </row>
        <row r="12">
          <cell r="B12" t="str">
            <v>Yes</v>
          </cell>
          <cell r="C12">
            <v>1</v>
          </cell>
        </row>
        <row r="17">
          <cell r="B17" t="str">
            <v>Average</v>
          </cell>
        </row>
        <row r="37">
          <cell r="D37">
            <v>6.400125000000001E-2</v>
          </cell>
        </row>
        <row r="39">
          <cell r="D39">
            <v>8.1014240506329119E-2</v>
          </cell>
        </row>
        <row r="40">
          <cell r="D40">
            <v>2.8299999999999999E-2</v>
          </cell>
        </row>
      </sheetData>
      <sheetData sheetId="3">
        <row r="2">
          <cell r="B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</row>
        <row r="4">
          <cell r="A4">
            <v>3</v>
          </cell>
          <cell r="B4">
            <v>0.33329999999999999</v>
          </cell>
          <cell r="C4">
            <v>0.44450000000000001</v>
          </cell>
          <cell r="D4">
            <v>0.14810000000000001</v>
          </cell>
          <cell r="E4">
            <v>7.4099999999999999E-2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</v>
          </cell>
          <cell r="F5">
            <v>0.1152</v>
          </cell>
          <cell r="G5">
            <v>5.7599999999999998E-2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</row>
        <row r="6">
          <cell r="A6">
            <v>7</v>
          </cell>
          <cell r="B6">
            <v>0.1429</v>
          </cell>
          <cell r="C6">
            <v>0.24490000000000001</v>
          </cell>
          <cell r="D6">
            <v>0.1749</v>
          </cell>
          <cell r="E6">
            <v>0.1249</v>
          </cell>
          <cell r="F6">
            <v>8.9300000000000004E-2</v>
          </cell>
          <cell r="G6">
            <v>8.9200000000000002E-2</v>
          </cell>
          <cell r="H6">
            <v>8.9300000000000004E-2</v>
          </cell>
          <cell r="I6">
            <v>4.4600000000000001E-2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6.93E-2</v>
          </cell>
          <cell r="G8">
            <v>6.2300000000000001E-2</v>
          </cell>
          <cell r="H8">
            <v>5.8999999999999997E-2</v>
          </cell>
          <cell r="I8">
            <v>5.8999999999999997E-2</v>
          </cell>
          <cell r="J8">
            <v>5.91E-2</v>
          </cell>
          <cell r="K8">
            <v>5.8999999999999997E-2</v>
          </cell>
          <cell r="L8">
            <v>5.91E-2</v>
          </cell>
          <cell r="M8">
            <v>5.8999999999999997E-2</v>
          </cell>
          <cell r="N8">
            <v>5.91E-2</v>
          </cell>
          <cell r="O8">
            <v>5.8999999999999997E-2</v>
          </cell>
          <cell r="P8">
            <v>5.91E-2</v>
          </cell>
          <cell r="Q8">
            <v>2.9499999999999998E-2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9">
            <v>20</v>
          </cell>
          <cell r="B9">
            <v>3.7499999999999999E-2</v>
          </cell>
          <cell r="C9">
            <v>7.2190000000000004E-2</v>
          </cell>
          <cell r="D9">
            <v>6.6769999999999996E-2</v>
          </cell>
          <cell r="E9">
            <v>6.1769999999999999E-2</v>
          </cell>
          <cell r="F9">
            <v>5.713E-2</v>
          </cell>
          <cell r="G9">
            <v>5.2850000000000001E-2</v>
          </cell>
          <cell r="H9">
            <v>4.888E-2</v>
          </cell>
          <cell r="I9">
            <v>4.5220000000000003E-2</v>
          </cell>
          <cell r="J9">
            <v>4.462E-2</v>
          </cell>
          <cell r="K9">
            <v>4.4609999999999997E-2</v>
          </cell>
          <cell r="L9">
            <v>4.462E-2</v>
          </cell>
          <cell r="M9">
            <v>4.4609999999999997E-2</v>
          </cell>
          <cell r="N9">
            <v>4.462E-2</v>
          </cell>
          <cell r="O9">
            <v>4.4609999999999997E-2</v>
          </cell>
          <cell r="P9">
            <v>4.462E-2</v>
          </cell>
          <cell r="Q9">
            <v>4.4609999999999997E-2</v>
          </cell>
          <cell r="R9">
            <v>4.462E-2</v>
          </cell>
          <cell r="S9">
            <v>4.4609999999999997E-2</v>
          </cell>
          <cell r="T9">
            <v>4.462E-2</v>
          </cell>
          <cell r="U9">
            <v>4.4609999999999997E-2</v>
          </cell>
          <cell r="V9">
            <v>2.231E-2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10">
            <v>39</v>
          </cell>
          <cell r="B10">
            <v>1.2840000000000001E-2</v>
          </cell>
          <cell r="C10">
            <v>2.564E-2</v>
          </cell>
          <cell r="D10">
            <v>2.564E-2</v>
          </cell>
          <cell r="E10">
            <v>2.564E-2</v>
          </cell>
          <cell r="F10">
            <v>2.564E-2</v>
          </cell>
          <cell r="G10">
            <v>2.564E-2</v>
          </cell>
          <cell r="H10">
            <v>2.564E-2</v>
          </cell>
          <cell r="I10">
            <v>2.564E-2</v>
          </cell>
          <cell r="J10">
            <v>2.564E-2</v>
          </cell>
          <cell r="K10">
            <v>2.564E-2</v>
          </cell>
          <cell r="L10">
            <v>2.564E-2</v>
          </cell>
          <cell r="M10">
            <v>2.564E-2</v>
          </cell>
          <cell r="N10">
            <v>2.564E-2</v>
          </cell>
          <cell r="O10">
            <v>2.564E-2</v>
          </cell>
          <cell r="P10">
            <v>2.564E-2</v>
          </cell>
          <cell r="Q10">
            <v>2.564E-2</v>
          </cell>
          <cell r="R10">
            <v>2.564E-2</v>
          </cell>
          <cell r="S10">
            <v>2.564E-2</v>
          </cell>
          <cell r="T10">
            <v>2.564E-2</v>
          </cell>
          <cell r="U10">
            <v>2.564E-2</v>
          </cell>
          <cell r="V10">
            <v>2.564E-2</v>
          </cell>
          <cell r="W10">
            <v>2.564E-2</v>
          </cell>
          <cell r="X10">
            <v>2.564E-2</v>
          </cell>
          <cell r="Y10">
            <v>2.564E-2</v>
          </cell>
          <cell r="Z10">
            <v>2.564E-2</v>
          </cell>
          <cell r="AA10">
            <v>2.564E-2</v>
          </cell>
          <cell r="AB10">
            <v>2.564E-2</v>
          </cell>
          <cell r="AC10">
            <v>2.564E-2</v>
          </cell>
          <cell r="AD10">
            <v>2.564E-2</v>
          </cell>
          <cell r="AE10">
            <v>2.564E-2</v>
          </cell>
          <cell r="AF10">
            <v>2.564E-2</v>
          </cell>
          <cell r="AG10">
            <v>2.564E-2</v>
          </cell>
          <cell r="AH10">
            <v>2.564E-2</v>
          </cell>
          <cell r="AI10">
            <v>2.564E-2</v>
          </cell>
          <cell r="AJ10">
            <v>2.564E-2</v>
          </cell>
          <cell r="AK10">
            <v>2.564E-2</v>
          </cell>
          <cell r="AL10">
            <v>2.564E-2</v>
          </cell>
          <cell r="AM10">
            <v>2.564E-2</v>
          </cell>
          <cell r="AN10">
            <v>2.564E-2</v>
          </cell>
          <cell r="AO10">
            <v>1.2840000000000001E-2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=&gt;"/>
      <sheetName val="Load &amp; Green Direct"/>
      <sheetName val="Evaluation Summary"/>
      <sheetName val="Resource Additions Table"/>
      <sheetName val="Metrics"/>
      <sheetName val="Yearly Breakdown Tables"/>
      <sheetName val="LTCE Summary_Capacity"/>
      <sheetName val="LTCE Summary_Unit"/>
      <sheetName val="Alternative Compliance"/>
      <sheetName val="Charts for Slides=&gt;"/>
      <sheetName val="Energy by Resource Type Aggv2"/>
      <sheetName val="Energy by Resource Type Aggr"/>
      <sheetName val="ExistingEnergy_No Generics"/>
      <sheetName val="Peak Capacity Need"/>
      <sheetName val="CETA Need Chart_MWh Agg"/>
      <sheetName val="Emissions Chart by Resource"/>
      <sheetName val="Existing GFG CF"/>
      <sheetName val="Data Check=&gt;"/>
      <sheetName val="Planning Margin"/>
      <sheetName val="Constraint Check"/>
      <sheetName val="DSM"/>
      <sheetName val="LTCE New Build_Units Data"/>
      <sheetName val="LTCE New Build_Capacity Data"/>
      <sheetName val="LTCE Nameplate_for Cummulative"/>
      <sheetName val="Emissions=&gt;"/>
      <sheetName val="Emissions Costs_Calc"/>
      <sheetName val="Emissions Amount"/>
      <sheetName val="Emissions Amount_no Upstream"/>
      <sheetName val="Emissions Costs_Aurora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Resource Peak Capacity"/>
      <sheetName val="NG Plants"/>
      <sheetName val="Aurora Output=&gt;"/>
      <sheetName val="Energy"/>
      <sheetName val="Costs"/>
      <sheetName val="$ per MWh"/>
      <sheetName val="Emissions"/>
      <sheetName val="AllEmissions"/>
      <sheetName val="Emissions_Costs"/>
      <sheetName val="Capacity Factor"/>
      <sheetName val="Aurora Peak Capacity"/>
      <sheetName val="Portfolio Summary"/>
      <sheetName val="Mapping"/>
      <sheetName val="Other Charts Not used=&gt;"/>
      <sheetName val="Existing GFG CF (2)"/>
      <sheetName val="Energy by Resource Type"/>
      <sheetName val="Energy by Resource Type No Sale"/>
      <sheetName val="Cummulative Build Capacity"/>
      <sheetName val="New Build Capacity"/>
      <sheetName val="New Build Count"/>
      <sheetName val="Existing Resources"/>
      <sheetName val="Peak Cap by 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8">
          <cell r="E18">
            <v>6.9699999999999998E-2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ssumptions (Input)"/>
      <sheetName val="Operations(Input)"/>
      <sheetName val="Capital Projects(Input)"/>
      <sheetName val="Plant(Input)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  <sheetName val="Description"/>
      <sheetName val="Results-Print"/>
    </sheetNames>
    <sheetDataSet>
      <sheetData sheetId="0"/>
      <sheetData sheetId="1">
        <row r="2">
          <cell r="B2" t="str">
            <v>High  Cost Solar</v>
          </cell>
        </row>
        <row r="4">
          <cell r="B4">
            <v>51</v>
          </cell>
        </row>
        <row r="7">
          <cell r="B7">
            <v>0</v>
          </cell>
        </row>
        <row r="9">
          <cell r="B9">
            <v>7.3899999999999993E-2</v>
          </cell>
        </row>
        <row r="12">
          <cell r="B12">
            <v>0</v>
          </cell>
        </row>
        <row r="13">
          <cell r="C13">
            <v>1</v>
          </cell>
        </row>
        <row r="14">
          <cell r="B14" t="str">
            <v>No</v>
          </cell>
        </row>
        <row r="15">
          <cell r="B15">
            <v>6.6000000000000003E-2</v>
          </cell>
        </row>
        <row r="16">
          <cell r="B16">
            <v>0.5</v>
          </cell>
        </row>
        <row r="17">
          <cell r="B17">
            <v>0.3</v>
          </cell>
        </row>
      </sheetData>
      <sheetData sheetId="2">
        <row r="3">
          <cell r="B3">
            <v>2021</v>
          </cell>
        </row>
      </sheetData>
      <sheetData sheetId="3">
        <row r="7">
          <cell r="D7">
            <v>2016</v>
          </cell>
        </row>
        <row r="8">
          <cell r="D8">
            <v>2012</v>
          </cell>
        </row>
        <row r="9">
          <cell r="D9">
            <v>2013</v>
          </cell>
        </row>
        <row r="10">
          <cell r="D10">
            <v>2014</v>
          </cell>
        </row>
        <row r="11">
          <cell r="D11">
            <v>2015</v>
          </cell>
        </row>
        <row r="12">
          <cell r="D12">
            <v>2016</v>
          </cell>
        </row>
        <row r="13">
          <cell r="D13">
            <v>2017</v>
          </cell>
        </row>
        <row r="14">
          <cell r="D14">
            <v>2018</v>
          </cell>
        </row>
        <row r="15">
          <cell r="D15">
            <v>2019</v>
          </cell>
        </row>
        <row r="16">
          <cell r="D16">
            <v>2020</v>
          </cell>
        </row>
        <row r="17">
          <cell r="D17">
            <v>2021</v>
          </cell>
        </row>
        <row r="18">
          <cell r="D18">
            <v>2022</v>
          </cell>
        </row>
        <row r="19">
          <cell r="D19">
            <v>2023</v>
          </cell>
        </row>
        <row r="20">
          <cell r="D20">
            <v>2024</v>
          </cell>
        </row>
        <row r="21">
          <cell r="D21">
            <v>2025</v>
          </cell>
        </row>
        <row r="22">
          <cell r="D22">
            <v>2026</v>
          </cell>
        </row>
        <row r="23">
          <cell r="D23">
            <v>2027</v>
          </cell>
        </row>
        <row r="24">
          <cell r="D24">
            <v>2028</v>
          </cell>
        </row>
        <row r="25">
          <cell r="D25">
            <v>2029</v>
          </cell>
        </row>
        <row r="26">
          <cell r="D26">
            <v>2030</v>
          </cell>
        </row>
        <row r="27">
          <cell r="D27">
            <v>2011</v>
          </cell>
        </row>
        <row r="28">
          <cell r="D28">
            <v>2012</v>
          </cell>
        </row>
        <row r="29">
          <cell r="D29">
            <v>2013</v>
          </cell>
        </row>
        <row r="30">
          <cell r="D30">
            <v>2014</v>
          </cell>
        </row>
        <row r="31">
          <cell r="D31">
            <v>2015</v>
          </cell>
        </row>
        <row r="32">
          <cell r="D32">
            <v>2016</v>
          </cell>
        </row>
        <row r="33">
          <cell r="D33">
            <v>2017</v>
          </cell>
        </row>
        <row r="34">
          <cell r="D34">
            <v>2018</v>
          </cell>
        </row>
        <row r="35">
          <cell r="D35">
            <v>2019</v>
          </cell>
        </row>
        <row r="36">
          <cell r="D36">
            <v>2020</v>
          </cell>
        </row>
        <row r="37">
          <cell r="D37">
            <v>2021</v>
          </cell>
        </row>
        <row r="38">
          <cell r="D38">
            <v>2022</v>
          </cell>
        </row>
        <row r="39">
          <cell r="D39">
            <v>2023</v>
          </cell>
        </row>
        <row r="40">
          <cell r="D40">
            <v>2024</v>
          </cell>
        </row>
        <row r="41">
          <cell r="D41">
            <v>2025</v>
          </cell>
        </row>
        <row r="42">
          <cell r="D42">
            <v>2026</v>
          </cell>
        </row>
        <row r="43">
          <cell r="D43">
            <v>2027</v>
          </cell>
        </row>
        <row r="44">
          <cell r="D44">
            <v>2028</v>
          </cell>
        </row>
        <row r="45">
          <cell r="D45">
            <v>2029</v>
          </cell>
        </row>
        <row r="46">
          <cell r="D46">
            <v>2030</v>
          </cell>
        </row>
      </sheetData>
      <sheetData sheetId="4">
        <row r="7">
          <cell r="C7">
            <v>0</v>
          </cell>
        </row>
      </sheetData>
      <sheetData sheetId="5">
        <row r="20">
          <cell r="D20">
            <v>943010.20264704875</v>
          </cell>
        </row>
      </sheetData>
      <sheetData sheetId="6"/>
      <sheetData sheetId="7">
        <row r="2">
          <cell r="B2">
            <v>2021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A3">
            <v>0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Jennifer"/>
      <sheetName val="Change_Log"/>
      <sheetName val="To do"/>
      <sheetName val="Aurora_TSAnnual"/>
      <sheetName val="Existing Contracts"/>
      <sheetName val="To Aurora _Ancillary Services"/>
      <sheetName val="To Aurora_Resources"/>
      <sheetName val="Existing Thermal_21IRP"/>
      <sheetName val="21IRP Reliable Capacity"/>
      <sheetName val="Reliable Capacity"/>
      <sheetName val="New ELCC Sheet"/>
      <sheetName val="Aurora_New Resources"/>
      <sheetName val="Aurora_Portfolio Resources"/>
      <sheetName val="Aurora_Portfolio Contracts"/>
      <sheetName val="To Aurora_Fuel"/>
      <sheetName val="CETA"/>
      <sheetName val="To Aurora_TS Monthly"/>
      <sheetName val="To Aurora_TS Weekly"/>
      <sheetName val="To Aurora_DemandMo"/>
      <sheetName val="To Aurora_Storage"/>
      <sheetName val="To Aurora_Esc Demand"/>
      <sheetName val="To Aurora_General Info"/>
      <sheetName val="To Aurora_Hydro Vectors"/>
      <sheetName val="To Aurora_Emission Rate"/>
      <sheetName val="To Aurora_Constraint"/>
      <sheetName val="Ancillary Services"/>
      <sheetName val="Generic Fuel Adder"/>
      <sheetName val="Existing Thermal"/>
      <sheetName val="Existing Gas Transport &amp; TX"/>
      <sheetName val="Existing Fixed O&amp;M"/>
      <sheetName val="Colstrip Dispatch Costs"/>
      <sheetName val="Chart - Cost curve"/>
      <sheetName val="Thermal Options"/>
      <sheetName val="Energy Storage Summary"/>
      <sheetName val="Combo Resource Summary"/>
      <sheetName val="CC_HR"/>
      <sheetName val="P_HR"/>
      <sheetName val="Saturation Curves"/>
      <sheetName val="Aero Peaker"/>
      <sheetName val="Gas Transport Costs"/>
      <sheetName val="PTC"/>
      <sheetName val="Assumptions"/>
      <sheetName val="CCCT"/>
      <sheetName val="Frame Peaker"/>
      <sheetName val="Recip Peaker"/>
      <sheetName val="WA Wind"/>
      <sheetName val="WA Wind + 2 Hr Li-Ion"/>
      <sheetName val="MT Wind + PHES"/>
      <sheetName val="ID Wind"/>
      <sheetName val="WY West Wind"/>
      <sheetName val="WY East Wind"/>
      <sheetName val="MT Wind"/>
      <sheetName val="Offshore Wind"/>
      <sheetName val="Solar with ITC Levelized Costs"/>
      <sheetName val="Solar + Battery w ITC Lev Costs"/>
      <sheetName val="Solar_No ITC"/>
      <sheetName val="ID Solar ITC 2020-2023 30%"/>
      <sheetName val="AntiWY Solar ITC 2020-2023 30%"/>
      <sheetName val="WWY Solar ITC 2020-2023 30%"/>
      <sheetName val="Solar ITC 2020-2023 30%"/>
      <sheetName val="ID Solar ITC 2024 26%"/>
      <sheetName val="AntiWY Solar ITC 2024 26%"/>
      <sheetName val="WWY Solar ITC 2024 26%"/>
      <sheetName val="Solar ITC 2024 26%"/>
      <sheetName val="ID Solar ITC 2025 22%"/>
      <sheetName val="AntiWY Solar ITC 2025 22%"/>
      <sheetName val="WWY Solar ITC 2025 22%"/>
      <sheetName val="Solar ITC 2025 22%"/>
      <sheetName val="ID Solar ITC  &gt;2025 10%"/>
      <sheetName val="AntiWY Solar ITC  &gt;2025 10%"/>
      <sheetName val="WWY Solar ITC  &gt;2025 10%"/>
      <sheetName val="Solar ITC  &gt;2025 10%"/>
      <sheetName val="Ground DER Solar, ITC 10%"/>
      <sheetName val="Roof DER Solar, ITC 10%"/>
      <sheetName val="Battery ITC 2020-2023 30%"/>
      <sheetName val="Battery ITC 2024 24%"/>
      <sheetName val="Battery ITC 2025 19%"/>
      <sheetName val="Battery ITC  &gt;2025 10%"/>
      <sheetName val="Biomass"/>
      <sheetName val="2hr Li-Ion Battery"/>
      <sheetName val="4hr Li-Ion Battery"/>
      <sheetName val="4hr Flow Battery"/>
      <sheetName val="6hr Flow Battery"/>
      <sheetName val="Pumped Storage Hydro"/>
      <sheetName val="Test Calc"/>
      <sheetName val="Transmission"/>
      <sheetName val="TX Updates"/>
      <sheetName val="DSM"/>
      <sheetName val="Electron"/>
      <sheetName val="Oil Backup"/>
      <sheetName val="Decomissioning Costs"/>
      <sheetName val="Demand Response"/>
      <sheetName val="Mid C Capacity"/>
      <sheetName val="Mid-C Hydro Monthly"/>
      <sheetName val="Wells Extension"/>
      <sheetName val="Market emissions rate"/>
      <sheetName val="Flex cost savings"/>
      <sheetName val="SCC Adder_Base no CETA"/>
      <sheetName val="SCC Adder_Base"/>
      <sheetName val="SCC"/>
      <sheetName val="DER Potentia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>
            <v>2012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Gas Load"/>
      <sheetName val="Equipment Costs"/>
      <sheetName val="Gas Cap Ex Costs"/>
      <sheetName val="Incremental costs for Bob"/>
      <sheetName val="Direct Costs"/>
      <sheetName val="Equipment Cost Curve"/>
      <sheetName val="Electric Costs"/>
      <sheetName val="ELEC Energy Summary"/>
      <sheetName val="Electric Portfolio Costs"/>
      <sheetName val="GRevenue by Sch_RY#2"/>
      <sheetName val="ERevenue by Sch RY#2"/>
      <sheetName val="Exhibit A-1"/>
      <sheetName val="High Electrification"/>
      <sheetName val="Data---&gt;"/>
      <sheetName val="T&amp;D"/>
      <sheetName val="Elect T&amp;D Senarios"/>
      <sheetName val="Preferred Capital $"/>
      <sheetName val="Carbon Out Capital $"/>
      <sheetName val="High Electrification Capital $"/>
      <sheetName val="Cost curves (IRP)"/>
      <sheetName val="Gas Capital $"/>
      <sheetName val="Gas O&amp;M"/>
      <sheetName val="Electric - Load"/>
      <sheetName val="Gas - Load"/>
      <sheetName val="20Year Electric System Planning"/>
      <sheetName val="Incremental Load Growth"/>
      <sheetName val="2022 GRC JDT-4 GCOS Model Funct"/>
      <sheetName val="2022 GRC BDJ-4 E COS Model Func"/>
      <sheetName val="Reference Rate Impact"/>
    </sheetNames>
    <definedNames>
      <definedName name="balsh1stqtr97" refersTo="#REF!"/>
      <definedName name="balshet2ndqtr" refersTo="#REF!"/>
      <definedName name="Budget1997" refersTo="#REF!"/>
      <definedName name="BusiLineexp" refersTo="#REF!"/>
      <definedName name="capandrates" refersTo="#REF!"/>
      <definedName name="Choices_Wrapper" refersTo="#REF!"/>
      <definedName name="Depreciation" refersTo="#REF!"/>
      <definedName name="emc797act" refersTo="#REF!"/>
      <definedName name="EMC797sum" refersTo="#REF!"/>
      <definedName name="EMC97budget" refersTo="#REF!"/>
      <definedName name="EMCeva2ndqtr" refersTo="#REF!"/>
      <definedName name="emissallo" refersTo="#REF!"/>
      <definedName name="fincosts" refersTo="#REF!"/>
      <definedName name="flowchart" refersTo="#REF!"/>
      <definedName name="Fuelexp" refersTo="#REF!"/>
      <definedName name="Macro1" refersTo="#REF!"/>
      <definedName name="macro2" refersTo="#REF!"/>
      <definedName name="nuc797act" refersTo="#REF!"/>
      <definedName name="NUC797sum" refersTo="#REF!"/>
      <definedName name="nuc97budget" refersTo="#REF!"/>
      <definedName name="NUCEVA2ndqtr" refersTo="#REF!"/>
      <definedName name="PPE797act" refersTo="#REF!"/>
      <definedName name="ppe797sum" refersTo="#REF!"/>
      <definedName name="PPEEVA2ndqtr" refersTo="#REF!"/>
      <definedName name="res797act" refersTo="#REF!"/>
      <definedName name="res797sum" refersTo="#REF!"/>
      <definedName name="RES97budget" refersTo="#REF!"/>
      <definedName name="resEVA2ndqtr" refersTo="#REF!"/>
      <definedName name="RETRUN_TO_SUMARY_2" refersTo="#REF!"/>
      <definedName name="taxes" refersTo="#REF!"/>
      <definedName name="tblecontents" refersTo="#REF!"/>
      <definedName name="TPactuals" refersTo="#REF!"/>
      <definedName name="TPbudget" refersTo="#REF!"/>
    </definedNames>
    <sheetDataSet>
      <sheetData sheetId="0">
        <row r="3">
          <cell r="C3">
            <v>6.8000000000000005E-2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D8">
            <v>2063678.4420662057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Jennifer"/>
      <sheetName val="Change_Log"/>
      <sheetName val="To do"/>
      <sheetName val="Aurora_TSAnnual"/>
      <sheetName val="Existing Contracts"/>
      <sheetName val="To Aurora _Ancillary Services"/>
      <sheetName val="To Aurora_Resources"/>
      <sheetName val="Existing Thermal_21IRP"/>
      <sheetName val="21IRP Reliable Capacity"/>
      <sheetName val="Reliable Capacity"/>
      <sheetName val="New ELCC Sheet"/>
      <sheetName val="Aurora_New Resources"/>
      <sheetName val="Aurora_Portfolio Resources"/>
      <sheetName val="Aurora_Portfolio Contracts"/>
      <sheetName val="To Aurora_Fuel"/>
      <sheetName val="CETA"/>
      <sheetName val="To Aurora_TS Monthly"/>
      <sheetName val="To Aurora_TS Weekly"/>
      <sheetName val="To Aurora_DemandMo"/>
      <sheetName val="To Aurora_Storage"/>
      <sheetName val="To Aurora_Esc Demand"/>
      <sheetName val="To Aurora_General Info"/>
      <sheetName val="To Aurora_Hydro Vectors"/>
      <sheetName val="To Aurora_Emission Rate"/>
      <sheetName val="To Aurora_Constraint"/>
      <sheetName val="Ancillary Services"/>
      <sheetName val="Generic Fuel Adder"/>
      <sheetName val="Existing Thermal"/>
      <sheetName val="Existing Gas Transport &amp; TX"/>
      <sheetName val="Existing Fixed O&amp;M"/>
      <sheetName val="Colstrip Dispatch Costs"/>
      <sheetName val="Chart - Cost curve"/>
      <sheetName val="Thermal Options"/>
      <sheetName val="Energy Storage Summary"/>
      <sheetName val="Renewable Resource Summary"/>
      <sheetName val="Combo Resource Summary"/>
      <sheetName val="CC_HR"/>
      <sheetName val="P_HR"/>
      <sheetName val="Saturation Curves"/>
      <sheetName val="Aero Peaker"/>
      <sheetName val="Gas Transport Costs"/>
      <sheetName val="PTC"/>
      <sheetName val="Cost curves"/>
      <sheetName val="Assumptions"/>
      <sheetName val="CCCT"/>
      <sheetName val="Frame Peaker"/>
      <sheetName val="Recip Peaker"/>
      <sheetName val="WA Wind"/>
      <sheetName val="WA Wind + 2 Hr Li-Ion"/>
      <sheetName val="MT Wind + PHES"/>
      <sheetName val="ID Wind"/>
      <sheetName val="WY West Wind"/>
      <sheetName val="WY East Wind"/>
      <sheetName val="MT Wind"/>
      <sheetName val="Offshore Wind"/>
      <sheetName val="Solar with ITC Levelized Costs"/>
      <sheetName val="Solar + Battery w ITC Lev Costs"/>
      <sheetName val="Solar_No ITC"/>
      <sheetName val="ID Solar ITC 2020-2023 30%"/>
      <sheetName val="AntiWY Solar ITC 2020-2023 30%"/>
      <sheetName val="WWY Solar ITC 2020-2023 30%"/>
      <sheetName val="Solar ITC 2020-2023 30%"/>
      <sheetName val="ID Solar ITC 2024 26%"/>
      <sheetName val="AntiWY Solar ITC 2024 26%"/>
      <sheetName val="WWY Solar ITC 2024 26%"/>
      <sheetName val="Solar ITC 2024 26%"/>
      <sheetName val="ID Solar ITC 2025 22%"/>
      <sheetName val="AntiWY Solar ITC 2025 22%"/>
      <sheetName val="WWY Solar ITC 2025 22%"/>
      <sheetName val="Solar ITC 2025 22%"/>
      <sheetName val="ID Solar ITC  &gt;2025 10%"/>
      <sheetName val="AntiWY Solar ITC  &gt;2025 10%"/>
      <sheetName val="WWY Solar ITC  &gt;2025 10%"/>
      <sheetName val="Solar ITC  &gt;2025 10%"/>
      <sheetName val="Ground DER Solar, ITC 10%"/>
      <sheetName val="Roof DER Solar, ITC 10%"/>
      <sheetName val="Battery ITC 2020-2023 30%"/>
      <sheetName val="Battery ITC 2024 24%"/>
      <sheetName val="Battery ITC 2025 19%"/>
      <sheetName val="Battery ITC  &gt;2025 10%"/>
      <sheetName val="Biomass"/>
      <sheetName val="2hr Li-Ion Battery"/>
      <sheetName val="4hr Li-Ion Battery"/>
      <sheetName val="4hr Flow Battery"/>
      <sheetName val="6hr Flow Battery"/>
      <sheetName val="Pumped Storage Hydro"/>
      <sheetName val="Test Calc"/>
      <sheetName val="Transmission"/>
      <sheetName val="DSM"/>
      <sheetName val="Electron"/>
      <sheetName val="Oil Backup"/>
      <sheetName val="Decomissioning Costs"/>
      <sheetName val="Demand Response"/>
      <sheetName val="Mid C Capacity"/>
      <sheetName val="Mid-C Hydro Monthly"/>
      <sheetName val="Wells Extension"/>
      <sheetName val="Market emissions rate"/>
      <sheetName val="Flex cost savings"/>
      <sheetName val="SCC Adder_Base no CETA"/>
      <sheetName val="SCC Adder_Base"/>
      <sheetName val="SCC"/>
      <sheetName val="DER Potentia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>
            <v>2012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>
        <row r="2">
          <cell r="H2">
            <v>2020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0">
          <cell r="B10">
            <v>1.1429999999999999E-2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atteries"/>
      <sheetName val="Biomass"/>
      <sheetName val="Solar"/>
      <sheetName val="Wind"/>
      <sheetName val="MT Wind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CCGT Replacement Rev Req (2)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T93"/>
  <sheetViews>
    <sheetView topLeftCell="A66" workbookViewId="0">
      <selection activeCell="K73" sqref="K73"/>
    </sheetView>
  </sheetViews>
  <sheetFormatPr defaultRowHeight="15" x14ac:dyDescent="0.25"/>
  <cols>
    <col min="1" max="1" width="28.28515625" customWidth="1"/>
    <col min="2" max="2" width="20.42578125" bestFit="1" customWidth="1"/>
    <col min="3" max="3" width="14" bestFit="1" customWidth="1"/>
    <col min="4" max="4" width="13.140625" customWidth="1"/>
    <col min="5" max="5" width="14" bestFit="1" customWidth="1"/>
    <col min="9" max="9" width="14" bestFit="1" customWidth="1"/>
    <col min="22" max="22" width="9.5703125" bestFit="1" customWidth="1"/>
    <col min="51" max="51" width="9.5703125" bestFit="1" customWidth="1"/>
  </cols>
  <sheetData>
    <row r="2" spans="1:67" x14ac:dyDescent="0.25">
      <c r="A2" s="8" t="s">
        <v>41</v>
      </c>
    </row>
    <row r="3" spans="1:67" x14ac:dyDescent="0.25">
      <c r="B3" s="42">
        <v>2024</v>
      </c>
      <c r="C3" s="42"/>
      <c r="D3" s="42">
        <v>2025</v>
      </c>
      <c r="E3" s="42"/>
      <c r="F3" s="42">
        <v>2026</v>
      </c>
      <c r="G3" s="42"/>
      <c r="H3" s="42">
        <v>2027</v>
      </c>
      <c r="I3" s="42"/>
      <c r="J3" s="25"/>
      <c r="K3" s="28"/>
      <c r="L3" s="42">
        <v>2028</v>
      </c>
      <c r="M3" s="42"/>
      <c r="N3" s="42">
        <v>2029</v>
      </c>
      <c r="O3" s="42"/>
      <c r="P3" s="42">
        <v>2030</v>
      </c>
      <c r="Q3" s="42"/>
      <c r="R3" s="42">
        <v>2031</v>
      </c>
      <c r="S3" s="42"/>
      <c r="T3" s="42">
        <v>2032</v>
      </c>
      <c r="U3" s="42"/>
      <c r="V3" s="42">
        <v>2033</v>
      </c>
      <c r="W3" s="42"/>
      <c r="X3" s="42">
        <v>2034</v>
      </c>
      <c r="Y3" s="42"/>
      <c r="Z3" s="42">
        <v>2035</v>
      </c>
      <c r="AA3" s="42"/>
      <c r="AB3" s="42">
        <v>2036</v>
      </c>
      <c r="AC3" s="42"/>
      <c r="AD3" s="42">
        <v>2037</v>
      </c>
      <c r="AE3" s="42"/>
      <c r="AF3" s="42">
        <v>2038</v>
      </c>
      <c r="AG3" s="42"/>
      <c r="AH3" s="42">
        <v>2039</v>
      </c>
      <c r="AI3" s="42"/>
      <c r="AJ3" s="42">
        <v>2040</v>
      </c>
      <c r="AK3" s="42"/>
      <c r="AL3" s="42">
        <v>2041</v>
      </c>
      <c r="AM3" s="42"/>
      <c r="AN3" s="42">
        <v>2042</v>
      </c>
      <c r="AO3" s="42"/>
      <c r="AP3" s="42">
        <v>2043</v>
      </c>
      <c r="AQ3" s="42"/>
      <c r="AR3" s="42">
        <v>2044</v>
      </c>
      <c r="AS3" s="42"/>
      <c r="AT3" s="42">
        <v>2045</v>
      </c>
      <c r="AU3" s="42"/>
    </row>
    <row r="4" spans="1:67" x14ac:dyDescent="0.25">
      <c r="B4" s="8" t="s">
        <v>58</v>
      </c>
      <c r="C4" s="8" t="s">
        <v>59</v>
      </c>
      <c r="D4" s="8" t="s">
        <v>58</v>
      </c>
      <c r="E4" s="8" t="s">
        <v>59</v>
      </c>
      <c r="F4" s="8" t="s">
        <v>58</v>
      </c>
      <c r="G4" s="8" t="s">
        <v>59</v>
      </c>
      <c r="H4" s="8" t="s">
        <v>58</v>
      </c>
      <c r="I4" s="8" t="s">
        <v>59</v>
      </c>
      <c r="J4" s="8"/>
      <c r="K4" s="8"/>
      <c r="L4" s="8" t="s">
        <v>58</v>
      </c>
      <c r="M4" s="8" t="s">
        <v>59</v>
      </c>
      <c r="N4" s="8" t="s">
        <v>58</v>
      </c>
      <c r="O4" s="8" t="s">
        <v>59</v>
      </c>
      <c r="P4" s="8" t="s">
        <v>58</v>
      </c>
      <c r="Q4" s="8" t="s">
        <v>59</v>
      </c>
      <c r="R4" s="8" t="s">
        <v>58</v>
      </c>
      <c r="S4" s="8" t="s">
        <v>59</v>
      </c>
      <c r="T4" s="8" t="s">
        <v>58</v>
      </c>
      <c r="U4" s="8" t="s">
        <v>59</v>
      </c>
      <c r="V4" s="8" t="s">
        <v>58</v>
      </c>
      <c r="W4" s="8" t="s">
        <v>59</v>
      </c>
      <c r="X4" s="8" t="s">
        <v>58</v>
      </c>
      <c r="Y4" s="8" t="s">
        <v>59</v>
      </c>
      <c r="Z4" s="8" t="s">
        <v>58</v>
      </c>
      <c r="AA4" s="8" t="s">
        <v>59</v>
      </c>
      <c r="AB4" s="8" t="s">
        <v>58</v>
      </c>
      <c r="AC4" s="8" t="s">
        <v>59</v>
      </c>
      <c r="AD4" s="8" t="s">
        <v>58</v>
      </c>
      <c r="AE4" s="8" t="s">
        <v>59</v>
      </c>
      <c r="AF4" s="8" t="s">
        <v>58</v>
      </c>
      <c r="AG4" s="8" t="s">
        <v>59</v>
      </c>
      <c r="AH4" s="8" t="s">
        <v>58</v>
      </c>
      <c r="AI4" s="8" t="s">
        <v>59</v>
      </c>
      <c r="AJ4" s="8" t="s">
        <v>58</v>
      </c>
      <c r="AK4" s="8" t="s">
        <v>59</v>
      </c>
      <c r="AL4" s="8" t="s">
        <v>58</v>
      </c>
      <c r="AM4" s="8" t="s">
        <v>59</v>
      </c>
      <c r="AN4" s="8" t="s">
        <v>58</v>
      </c>
      <c r="AO4" s="8" t="s">
        <v>59</v>
      </c>
      <c r="AP4" s="8" t="s">
        <v>58</v>
      </c>
      <c r="AQ4" s="8" t="s">
        <v>59</v>
      </c>
      <c r="AR4" s="8" t="s">
        <v>58</v>
      </c>
      <c r="AS4" s="8" t="s">
        <v>59</v>
      </c>
      <c r="AT4" s="8" t="s">
        <v>58</v>
      </c>
      <c r="AU4" s="8" t="s">
        <v>59</v>
      </c>
    </row>
    <row r="5" spans="1:67" x14ac:dyDescent="0.25">
      <c r="A5" t="s">
        <v>1</v>
      </c>
      <c r="B5" s="11">
        <f>'Scen 1 Total Costs'!B33</f>
        <v>829.59693592448752</v>
      </c>
      <c r="C5" s="11"/>
      <c r="D5" s="11">
        <f>'Scen 1 Total Costs'!C33</f>
        <v>850.71705383799701</v>
      </c>
      <c r="E5" s="11"/>
      <c r="F5" s="11">
        <f>'Scen 1 Total Costs'!D33</f>
        <v>845.86777297006756</v>
      </c>
      <c r="G5" s="11"/>
      <c r="H5" s="11">
        <f>'Scen 1 Total Costs'!E33</f>
        <v>881.8282834986386</v>
      </c>
      <c r="I5" s="11"/>
      <c r="J5" s="11"/>
      <c r="K5" s="11"/>
      <c r="L5" s="11">
        <f>'Scen 1 Total Costs'!F33</f>
        <v>892.09005931881381</v>
      </c>
      <c r="M5" s="11"/>
      <c r="N5" s="11">
        <f>'Scen 1 Total Costs'!G33</f>
        <v>882.925351613212</v>
      </c>
      <c r="O5" s="11"/>
      <c r="P5" s="11">
        <f>'Scen 1 Total Costs'!H33</f>
        <v>889.34403290432908</v>
      </c>
      <c r="Q5" s="11"/>
      <c r="R5" s="11">
        <f>'Scen 1 Total Costs'!I33</f>
        <v>919.45036257291429</v>
      </c>
      <c r="S5" s="11"/>
      <c r="T5" s="11">
        <f>'Scen 1 Total Costs'!J33</f>
        <v>935.62308348898</v>
      </c>
      <c r="U5" s="11"/>
      <c r="V5" s="11">
        <f>'Scen 1 Total Costs'!K33</f>
        <v>939.43749702062723</v>
      </c>
      <c r="W5" s="11"/>
      <c r="X5" s="11">
        <f>'Scen 1 Total Costs'!L33</f>
        <v>928.88903704558652</v>
      </c>
      <c r="Y5" s="11"/>
      <c r="Z5" s="11">
        <f>'Scen 1 Total Costs'!M33</f>
        <v>973.92370284629123</v>
      </c>
      <c r="AA5" s="11"/>
      <c r="AB5" s="11">
        <f>'Scen 1 Total Costs'!N33</f>
        <v>1010.1863835179827</v>
      </c>
      <c r="AC5" s="11"/>
      <c r="AD5" s="11">
        <f>'Scen 1 Total Costs'!O33</f>
        <v>1020.7391495520997</v>
      </c>
      <c r="AE5" s="11"/>
      <c r="AF5" s="11">
        <f>'Scen 1 Total Costs'!P33</f>
        <v>1041.7815309381861</v>
      </c>
      <c r="AG5" s="11"/>
      <c r="AH5" s="11">
        <f>'Scen 1 Total Costs'!Q33</f>
        <v>1087.6440144355165</v>
      </c>
      <c r="AI5" s="11"/>
      <c r="AJ5" s="11">
        <f>'Scen 1 Total Costs'!R33</f>
        <v>1110.6482310326187</v>
      </c>
      <c r="AK5" s="11"/>
      <c r="AL5" s="11">
        <f>'Scen 1 Total Costs'!S33</f>
        <v>1116.3784274755235</v>
      </c>
      <c r="AM5" s="11"/>
      <c r="AN5" s="11">
        <f>'Scen 1 Total Costs'!T33</f>
        <v>1165.5941609311244</v>
      </c>
      <c r="AO5" s="11"/>
      <c r="AP5" s="11">
        <f>'Scen 1 Total Costs'!U33</f>
        <v>1202.0165034625311</v>
      </c>
      <c r="AQ5" s="11"/>
      <c r="AR5" s="11">
        <f>'Scen 1 Total Costs'!V33</f>
        <v>1187.1767662704253</v>
      </c>
      <c r="AS5" s="11"/>
      <c r="AT5" s="11">
        <f>'Scen 1 Total Costs'!W33</f>
        <v>1206.5909778472621</v>
      </c>
    </row>
    <row r="6" spans="1:67" x14ac:dyDescent="0.25">
      <c r="A6" t="s">
        <v>50</v>
      </c>
      <c r="B6" s="11">
        <f>'Scen 1 Total Costs'!B34</f>
        <v>58.779307663275269</v>
      </c>
      <c r="C6" s="11"/>
      <c r="D6" s="11">
        <f>'Scen 1 Total Costs'!C34</f>
        <v>61.692065625793823</v>
      </c>
      <c r="E6" s="11"/>
      <c r="F6" s="11">
        <f>'Scen 1 Total Costs'!D34</f>
        <v>62.754088137703185</v>
      </c>
      <c r="G6" s="11"/>
      <c r="H6" s="11">
        <f>'Scen 1 Total Costs'!E34</f>
        <v>66.492527595387656</v>
      </c>
      <c r="I6" s="11"/>
      <c r="J6" s="11"/>
      <c r="K6" s="11"/>
      <c r="L6" s="11">
        <f>'Scen 1 Total Costs'!F34</f>
        <v>67.539581857325445</v>
      </c>
      <c r="M6" s="11"/>
      <c r="N6" s="11">
        <f>'Scen 1 Total Costs'!G34</f>
        <v>68.765363385053249</v>
      </c>
      <c r="O6" s="11"/>
      <c r="P6" s="11">
        <f>'Scen 1 Total Costs'!H34</f>
        <v>69.425814945222484</v>
      </c>
      <c r="Q6" s="11"/>
      <c r="R6" s="11">
        <f>'Scen 1 Total Costs'!I34</f>
        <v>72.058102306748239</v>
      </c>
      <c r="S6" s="11"/>
      <c r="T6" s="11">
        <f>'Scen 1 Total Costs'!J34</f>
        <v>74.737801241978659</v>
      </c>
      <c r="U6" s="11"/>
      <c r="V6" s="11">
        <f>'Scen 1 Total Costs'!K34</f>
        <v>76.368197886565554</v>
      </c>
      <c r="W6" s="11"/>
      <c r="X6" s="11">
        <f>'Scen 1 Total Costs'!L34</f>
        <v>75.586611378965273</v>
      </c>
      <c r="Y6" s="11"/>
      <c r="Z6" s="11">
        <f>'Scen 1 Total Costs'!M34</f>
        <v>79.921917797958145</v>
      </c>
      <c r="AA6" s="11"/>
      <c r="AB6" s="11">
        <f>'Scen 1 Total Costs'!N34</f>
        <v>82.944480350680848</v>
      </c>
      <c r="AC6" s="11"/>
      <c r="AD6" s="11">
        <f>'Scen 1 Total Costs'!O34</f>
        <v>84.737256219735244</v>
      </c>
      <c r="AE6" s="11"/>
      <c r="AF6" s="11">
        <f>'Scen 1 Total Costs'!P34</f>
        <v>87.017242228661573</v>
      </c>
      <c r="AG6" s="11"/>
      <c r="AH6" s="11">
        <f>'Scen 1 Total Costs'!Q34</f>
        <v>91.207775364949569</v>
      </c>
      <c r="AI6" s="11"/>
      <c r="AJ6" s="11">
        <f>'Scen 1 Total Costs'!R34</f>
        <v>93.363820822322452</v>
      </c>
      <c r="AK6" s="11"/>
      <c r="AL6" s="11">
        <f>'Scen 1 Total Costs'!S34</f>
        <v>94.336080876236011</v>
      </c>
      <c r="AM6" s="11"/>
      <c r="AN6" s="11">
        <f>'Scen 1 Total Costs'!T34</f>
        <v>101.02240335183609</v>
      </c>
      <c r="AO6" s="11"/>
      <c r="AP6" s="11">
        <f>'Scen 1 Total Costs'!U34</f>
        <v>102.87974982291114</v>
      </c>
      <c r="AQ6" s="11"/>
      <c r="AR6" s="11">
        <f>'Scen 1 Total Costs'!V34</f>
        <v>102.11427717930484</v>
      </c>
      <c r="AS6" s="11"/>
      <c r="AT6" s="11">
        <f>'Scen 1 Total Costs'!W34</f>
        <v>104.93837740932841</v>
      </c>
      <c r="AW6" s="11"/>
      <c r="AX6" s="11"/>
      <c r="AY6" s="24"/>
    </row>
    <row r="7" spans="1:67" x14ac:dyDescent="0.25">
      <c r="A7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W7" s="11"/>
      <c r="AX7" s="11"/>
      <c r="AY7" s="24"/>
    </row>
    <row r="8" spans="1:67" x14ac:dyDescent="0.25">
      <c r="A8" t="s">
        <v>57</v>
      </c>
      <c r="C8" s="11">
        <f>'Scen 1 Total Costs'!B41</f>
        <v>1030.3643125378121</v>
      </c>
      <c r="D8" s="11"/>
      <c r="E8" s="11">
        <f>'Scen 1 Total Costs'!C41</f>
        <v>857.6835912648578</v>
      </c>
      <c r="F8" s="11"/>
      <c r="G8" s="11">
        <f>'Scen 1 Total Costs'!D41</f>
        <v>833.12673526215417</v>
      </c>
      <c r="H8" s="11"/>
      <c r="I8" s="11">
        <f>'Scen 1 Total Costs'!E41</f>
        <v>885.05117897078662</v>
      </c>
      <c r="J8" s="11"/>
      <c r="K8" s="11"/>
      <c r="L8" s="11"/>
      <c r="M8" s="11">
        <f>'Scen 1 Total Costs'!F41</f>
        <v>869.71537107366873</v>
      </c>
      <c r="N8" s="11"/>
      <c r="O8" s="11">
        <f>'Scen 1 Total Costs'!G41</f>
        <v>850.4523324926555</v>
      </c>
      <c r="P8" s="11"/>
      <c r="Q8" s="11">
        <f>'Scen 1 Total Costs'!H41</f>
        <v>840.49159737938999</v>
      </c>
      <c r="R8" s="11"/>
      <c r="S8" s="11">
        <f>'Scen 1 Total Costs'!I41</f>
        <v>915.59117846873153</v>
      </c>
      <c r="T8" s="11"/>
      <c r="U8" s="11">
        <f>'Scen 1 Total Costs'!J41</f>
        <v>893.3358367075258</v>
      </c>
      <c r="V8" s="11"/>
      <c r="W8" s="11">
        <f>'Scen 1 Total Costs'!K41</f>
        <v>888.31558792791691</v>
      </c>
      <c r="X8" s="11"/>
      <c r="Y8" s="11">
        <f>'Scen 1 Total Costs'!L41</f>
        <v>933.14950033312778</v>
      </c>
      <c r="Z8" s="11"/>
      <c r="AA8" s="11">
        <f>'Scen 1 Total Costs'!M41</f>
        <v>893.21350466932165</v>
      </c>
      <c r="AB8" s="11"/>
      <c r="AC8" s="11">
        <f>'Scen 1 Total Costs'!N41</f>
        <v>886.82944079941751</v>
      </c>
      <c r="AD8" s="11"/>
      <c r="AE8" s="11">
        <f>'Scen 1 Total Costs'!O41</f>
        <v>920.87955767136032</v>
      </c>
      <c r="AF8" s="11"/>
      <c r="AG8" s="11">
        <f>'Scen 1 Total Costs'!P41</f>
        <v>947.38933575062367</v>
      </c>
      <c r="AH8" s="11"/>
      <c r="AI8" s="11">
        <f>'Scen 1 Total Costs'!Q41</f>
        <v>1005.2186408593275</v>
      </c>
      <c r="AJ8" s="11"/>
      <c r="AK8" s="11">
        <f>'Scen 1 Total Costs'!R41</f>
        <v>1083.2859962381383</v>
      </c>
      <c r="AL8" s="11"/>
      <c r="AM8" s="11">
        <f>'Scen 1 Total Costs'!S41</f>
        <v>1146.947511819285</v>
      </c>
      <c r="AN8" s="11"/>
      <c r="AO8" s="11">
        <f>'Scen 1 Total Costs'!T41</f>
        <v>1214.3089458415677</v>
      </c>
      <c r="AP8" s="11"/>
      <c r="AQ8" s="11">
        <f>'Scen 1 Total Costs'!U41</f>
        <v>1368.2937181037078</v>
      </c>
      <c r="AR8" s="11"/>
      <c r="AS8" s="11">
        <f>'Scen 1 Total Costs'!V41</f>
        <v>1552.2555530924108</v>
      </c>
      <c r="AT8" s="11"/>
      <c r="AU8" s="11">
        <f>'Scen 1 Total Costs'!W41</f>
        <v>1812.5398955493595</v>
      </c>
      <c r="AW8" s="11"/>
      <c r="AX8" s="11"/>
      <c r="AY8" s="24"/>
    </row>
    <row r="9" spans="1:67" x14ac:dyDescent="0.25">
      <c r="A9" t="s">
        <v>40</v>
      </c>
      <c r="C9" s="11">
        <f>'Scen 1 Total Costs'!B42</f>
        <v>159.11699336873161</v>
      </c>
      <c r="E9" s="11">
        <f>'Scen 1 Total Costs'!C42</f>
        <v>170.76032940323728</v>
      </c>
      <c r="G9" s="11">
        <f>'Scen 1 Total Costs'!D42</f>
        <v>198.89101881692406</v>
      </c>
      <c r="I9" s="11">
        <f>'Scen 1 Total Costs'!E42</f>
        <v>212.19809493658718</v>
      </c>
      <c r="J9" s="11"/>
      <c r="K9" s="11"/>
      <c r="M9" s="11">
        <f>'Scen 1 Total Costs'!F42</f>
        <v>206.76386763520631</v>
      </c>
      <c r="O9" s="11">
        <f>'Scen 1 Total Costs'!G42</f>
        <v>215.38236208487541</v>
      </c>
      <c r="Q9" s="11">
        <f>'Scen 1 Total Costs'!H42</f>
        <v>240.33933437999335</v>
      </c>
      <c r="S9" s="11">
        <f>'Scen 1 Total Costs'!I42</f>
        <v>225.3140621621404</v>
      </c>
      <c r="U9" s="11">
        <f>'Scen 1 Total Costs'!J42</f>
        <v>249.10541904576868</v>
      </c>
      <c r="W9" s="11">
        <f>'Scen 1 Total Costs'!K42</f>
        <v>274.37405156734684</v>
      </c>
      <c r="Y9" s="11">
        <f>'Scen 1 Total Costs'!L42</f>
        <v>306.42486543928669</v>
      </c>
      <c r="AA9" s="11">
        <f>'Scen 1 Total Costs'!M42</f>
        <v>341.34108558742469</v>
      </c>
      <c r="AC9" s="11">
        <f>'Scen 1 Total Costs'!N42</f>
        <v>382.80500047349085</v>
      </c>
      <c r="AD9" s="11"/>
      <c r="AE9" s="11">
        <f>'Scen 1 Total Costs'!O42</f>
        <v>397.4511588596377</v>
      </c>
      <c r="AF9" s="11"/>
      <c r="AG9" s="11">
        <f>'Scen 1 Total Costs'!P42</f>
        <v>414.9183651190616</v>
      </c>
      <c r="AI9" s="11">
        <f>'Scen 1 Total Costs'!Q42</f>
        <v>435.3644514883506</v>
      </c>
      <c r="AK9" s="11">
        <f>'Scen 1 Total Costs'!R42</f>
        <v>457.49687016983904</v>
      </c>
      <c r="AM9" s="11">
        <f>'Scen 1 Total Costs'!S42</f>
        <v>477.07802848822973</v>
      </c>
      <c r="AO9" s="11">
        <f>'Scen 1 Total Costs'!T42</f>
        <v>490.20350686572044</v>
      </c>
      <c r="AQ9" s="11">
        <f>'Scen 1 Total Costs'!U42</f>
        <v>521.75479304611952</v>
      </c>
      <c r="AS9" s="11">
        <f>'Scen 1 Total Costs'!V42</f>
        <v>544.67285485816535</v>
      </c>
      <c r="AU9" s="11">
        <f>'Scen 1 Total Costs'!W42</f>
        <v>565.75550357988311</v>
      </c>
      <c r="AW9" s="11"/>
      <c r="AX9" s="11"/>
      <c r="AY9" s="24"/>
    </row>
    <row r="10" spans="1:67" x14ac:dyDescent="0.25">
      <c r="AC10" s="11"/>
      <c r="AD10" s="11"/>
      <c r="AE10" s="11"/>
      <c r="AF10" s="11"/>
      <c r="AG10" s="11"/>
      <c r="AW10" s="11"/>
      <c r="AX10" s="11"/>
      <c r="AY10" s="24"/>
    </row>
    <row r="11" spans="1:67" x14ac:dyDescent="0.25">
      <c r="AW11" s="11"/>
      <c r="AX11" s="11"/>
      <c r="AY11" s="24"/>
    </row>
    <row r="12" spans="1:67" x14ac:dyDescent="0.25">
      <c r="A12" s="8" t="s">
        <v>15</v>
      </c>
      <c r="AW12" s="11"/>
      <c r="AX12" s="11"/>
      <c r="AY12" s="24"/>
    </row>
    <row r="13" spans="1:67" x14ac:dyDescent="0.25">
      <c r="B13" s="42">
        <v>2024</v>
      </c>
      <c r="C13" s="42"/>
      <c r="D13" s="42">
        <v>2025</v>
      </c>
      <c r="E13" s="42"/>
      <c r="F13" s="42">
        <v>2026</v>
      </c>
      <c r="G13" s="42"/>
      <c r="H13" s="42">
        <v>2027</v>
      </c>
      <c r="I13" s="42"/>
      <c r="J13" s="25"/>
      <c r="K13" s="28"/>
      <c r="L13" s="42">
        <v>2028</v>
      </c>
      <c r="M13" s="42"/>
      <c r="N13" s="42">
        <v>2029</v>
      </c>
      <c r="O13" s="42"/>
      <c r="P13" s="42">
        <v>2030</v>
      </c>
      <c r="Q13" s="42"/>
      <c r="R13" s="42">
        <v>2031</v>
      </c>
      <c r="S13" s="42"/>
      <c r="T13" s="42">
        <v>2032</v>
      </c>
      <c r="U13" s="42"/>
      <c r="V13" s="42">
        <v>2033</v>
      </c>
      <c r="W13" s="42"/>
      <c r="X13" s="42">
        <v>2034</v>
      </c>
      <c r="Y13" s="42"/>
      <c r="Z13" s="42">
        <v>2035</v>
      </c>
      <c r="AA13" s="42"/>
      <c r="AB13" s="42">
        <v>2036</v>
      </c>
      <c r="AC13" s="42"/>
      <c r="AD13" s="42">
        <v>2037</v>
      </c>
      <c r="AE13" s="42"/>
      <c r="AF13" s="42">
        <v>2038</v>
      </c>
      <c r="AG13" s="42"/>
      <c r="AH13" s="42">
        <v>2039</v>
      </c>
      <c r="AI13" s="42"/>
      <c r="AJ13" s="42">
        <v>2040</v>
      </c>
      <c r="AK13" s="42"/>
      <c r="AL13" s="42">
        <v>2041</v>
      </c>
      <c r="AM13" s="42"/>
      <c r="AN13" s="42">
        <v>2042</v>
      </c>
      <c r="AO13" s="42"/>
      <c r="AP13" s="42">
        <v>2043</v>
      </c>
      <c r="AQ13" s="42"/>
      <c r="AR13" s="42">
        <v>2044</v>
      </c>
      <c r="AS13" s="42"/>
      <c r="AT13" s="42">
        <v>2045</v>
      </c>
      <c r="AU13" s="42"/>
      <c r="AW13" s="11"/>
      <c r="AX13" s="11"/>
      <c r="AY13" s="24"/>
    </row>
    <row r="14" spans="1:67" x14ac:dyDescent="0.25">
      <c r="B14" s="8" t="s">
        <v>58</v>
      </c>
      <c r="C14" s="8" t="s">
        <v>59</v>
      </c>
      <c r="D14" s="8" t="s">
        <v>58</v>
      </c>
      <c r="E14" s="8" t="s">
        <v>59</v>
      </c>
      <c r="F14" s="8" t="s">
        <v>58</v>
      </c>
      <c r="G14" s="8" t="s">
        <v>59</v>
      </c>
      <c r="H14" s="8" t="s">
        <v>58</v>
      </c>
      <c r="I14" s="8" t="s">
        <v>59</v>
      </c>
      <c r="J14" s="8"/>
      <c r="K14" s="8"/>
      <c r="L14" s="8" t="s">
        <v>58</v>
      </c>
      <c r="M14" s="8" t="s">
        <v>59</v>
      </c>
      <c r="N14" s="8" t="s">
        <v>58</v>
      </c>
      <c r="O14" s="8" t="s">
        <v>59</v>
      </c>
      <c r="P14" s="8" t="s">
        <v>58</v>
      </c>
      <c r="Q14" s="8" t="s">
        <v>59</v>
      </c>
      <c r="R14" s="8" t="s">
        <v>58</v>
      </c>
      <c r="S14" s="8" t="s">
        <v>59</v>
      </c>
      <c r="T14" s="8" t="s">
        <v>58</v>
      </c>
      <c r="U14" s="8" t="s">
        <v>59</v>
      </c>
      <c r="V14" s="8" t="s">
        <v>58</v>
      </c>
      <c r="W14" s="8" t="s">
        <v>59</v>
      </c>
      <c r="X14" s="8" t="s">
        <v>58</v>
      </c>
      <c r="Y14" s="8" t="s">
        <v>59</v>
      </c>
      <c r="Z14" s="8" t="s">
        <v>58</v>
      </c>
      <c r="AA14" s="8" t="s">
        <v>59</v>
      </c>
      <c r="AB14" s="8" t="s">
        <v>58</v>
      </c>
      <c r="AC14" s="8" t="s">
        <v>59</v>
      </c>
      <c r="AD14" s="8" t="s">
        <v>58</v>
      </c>
      <c r="AE14" s="8" t="s">
        <v>59</v>
      </c>
      <c r="AF14" s="8" t="s">
        <v>58</v>
      </c>
      <c r="AG14" s="8" t="s">
        <v>59</v>
      </c>
      <c r="AH14" s="8" t="s">
        <v>58</v>
      </c>
      <c r="AI14" s="8" t="s">
        <v>59</v>
      </c>
      <c r="AJ14" s="8" t="s">
        <v>58</v>
      </c>
      <c r="AK14" s="8" t="s">
        <v>59</v>
      </c>
      <c r="AL14" s="8" t="s">
        <v>58</v>
      </c>
      <c r="AM14" s="8" t="s">
        <v>59</v>
      </c>
      <c r="AN14" s="8" t="s">
        <v>58</v>
      </c>
      <c r="AO14" s="8" t="s">
        <v>59</v>
      </c>
      <c r="AP14" s="8" t="s">
        <v>58</v>
      </c>
      <c r="AQ14" s="8" t="s">
        <v>59</v>
      </c>
      <c r="AR14" s="8" t="s">
        <v>58</v>
      </c>
      <c r="AS14" s="8" t="s">
        <v>59</v>
      </c>
      <c r="AT14" s="8" t="s">
        <v>58</v>
      </c>
      <c r="AU14" s="8" t="s">
        <v>59</v>
      </c>
      <c r="AW14" s="11"/>
      <c r="AX14" s="11"/>
      <c r="AY14" s="24"/>
    </row>
    <row r="15" spans="1:67" x14ac:dyDescent="0.25">
      <c r="A15" t="s">
        <v>1</v>
      </c>
      <c r="B15" s="11">
        <f>'Scen 2 Total Costs '!B33</f>
        <v>712.54769624728294</v>
      </c>
      <c r="C15" s="11"/>
      <c r="D15" s="11">
        <f>'Scen 2 Total Costs '!C33</f>
        <v>743.81005011847924</v>
      </c>
      <c r="E15" s="11"/>
      <c r="F15" s="11">
        <f>'Scen 2 Total Costs '!D33</f>
        <v>723.82457267623022</v>
      </c>
      <c r="G15" s="11"/>
      <c r="H15" s="11">
        <f>'Scen 2 Total Costs '!E33</f>
        <v>746.60969506683682</v>
      </c>
      <c r="I15" s="11"/>
      <c r="J15" s="11"/>
      <c r="K15" s="11"/>
      <c r="L15" s="11">
        <f>'Scen 2 Total Costs '!F33</f>
        <v>761.29403890788899</v>
      </c>
      <c r="M15" s="11"/>
      <c r="N15" s="11">
        <f>'Scen 2 Total Costs '!G33</f>
        <v>758.74886314279672</v>
      </c>
      <c r="O15" s="11"/>
      <c r="P15" s="11">
        <f>'Scen 2 Total Costs '!H33</f>
        <v>770.23406244814487</v>
      </c>
      <c r="Q15" s="11"/>
      <c r="R15" s="11">
        <f>'Scen 2 Total Costs '!I33</f>
        <v>814.40706661281047</v>
      </c>
      <c r="S15" s="11"/>
      <c r="T15" s="11">
        <f>'Scen 2 Total Costs '!J33</f>
        <v>811.176095222291</v>
      </c>
      <c r="U15" s="11"/>
      <c r="V15" s="11">
        <f>'Scen 2 Total Costs '!K33</f>
        <v>814.22299745450243</v>
      </c>
      <c r="W15" s="11"/>
      <c r="X15" s="11">
        <f>'Scen 2 Total Costs '!L33</f>
        <v>802.44328708486762</v>
      </c>
      <c r="Y15" s="11"/>
      <c r="Z15" s="11">
        <f>'Scen 2 Total Costs '!M33</f>
        <v>840.71257721586358</v>
      </c>
      <c r="AA15" s="11"/>
      <c r="AB15" s="11">
        <f>'Scen 2 Total Costs '!N33</f>
        <v>863.85241632311158</v>
      </c>
      <c r="AC15" s="11"/>
      <c r="AD15" s="11">
        <f>'Scen 2 Total Costs '!O33</f>
        <v>898.77573999096182</v>
      </c>
      <c r="AE15" s="11"/>
      <c r="AF15" s="11">
        <f>'Scen 2 Total Costs '!P33</f>
        <v>926.68035655701522</v>
      </c>
      <c r="AG15" s="11"/>
      <c r="AH15" s="11">
        <f>'Scen 2 Total Costs '!Q33</f>
        <v>933.25671286836075</v>
      </c>
      <c r="AI15" s="11"/>
      <c r="AJ15" s="11">
        <f>'Scen 2 Total Costs '!R33</f>
        <v>953.60921444080134</v>
      </c>
      <c r="AK15" s="11"/>
      <c r="AL15" s="11">
        <f>'Scen 2 Total Costs '!S33</f>
        <v>972.34768157791223</v>
      </c>
      <c r="AM15" s="11"/>
      <c r="AN15" s="11">
        <f>'Scen 2 Total Costs '!T33</f>
        <v>964.83848954438167</v>
      </c>
      <c r="AO15" s="11"/>
      <c r="AP15" s="11">
        <f>'Scen 2 Total Costs '!U33</f>
        <v>995.88933809800949</v>
      </c>
      <c r="AQ15" s="11"/>
      <c r="AR15" s="11">
        <f>'Scen 2 Total Costs '!V33</f>
        <v>1001.9421548877341</v>
      </c>
      <c r="AS15" s="11"/>
      <c r="AT15" s="11">
        <f>'Scen 2 Total Costs '!W33</f>
        <v>995.24795787451762</v>
      </c>
      <c r="AU15" s="11"/>
      <c r="AV15" s="11"/>
      <c r="AW15" s="11"/>
      <c r="AX15" s="11"/>
      <c r="AY15" s="24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</row>
    <row r="16" spans="1:67" x14ac:dyDescent="0.25">
      <c r="A16" t="s">
        <v>50</v>
      </c>
      <c r="B16" s="11">
        <f>'Scen 2 Total Costs '!B34</f>
        <v>58.620931050339742</v>
      </c>
      <c r="C16" s="11"/>
      <c r="D16" s="11">
        <f>'Scen 2 Total Costs '!C34</f>
        <v>62.643223570276298</v>
      </c>
      <c r="E16" s="11"/>
      <c r="F16" s="11">
        <f>'Scen 2 Total Costs '!D34</f>
        <v>61.922310060146437</v>
      </c>
      <c r="G16" s="11"/>
      <c r="H16" s="11">
        <f>'Scen 2 Total Costs '!E34</f>
        <v>64.826932179660133</v>
      </c>
      <c r="I16" s="11"/>
      <c r="J16" s="11"/>
      <c r="K16" s="11"/>
      <c r="L16" s="11">
        <f>'Scen 2 Total Costs '!F34</f>
        <v>66.449393960397416</v>
      </c>
      <c r="M16" s="11"/>
      <c r="N16" s="11">
        <f>'Scen 2 Total Costs '!G34</f>
        <v>67.87031686126322</v>
      </c>
      <c r="O16" s="11"/>
      <c r="P16" s="11">
        <f>'Scen 2 Total Costs '!H34</f>
        <v>69.117945742800089</v>
      </c>
      <c r="Q16" s="11"/>
      <c r="R16" s="11">
        <f>'Scen 2 Total Costs '!I34</f>
        <v>73.532790059413699</v>
      </c>
      <c r="S16" s="11"/>
      <c r="T16" s="11">
        <f>'Scen 2 Total Costs '!J34</f>
        <v>74.23354823749402</v>
      </c>
      <c r="U16" s="11"/>
      <c r="V16" s="11">
        <f>'Scen 2 Total Costs '!K34</f>
        <v>75.773862852626422</v>
      </c>
      <c r="W16" s="11"/>
      <c r="X16" s="11">
        <f>'Scen 2 Total Costs '!L34</f>
        <v>74.737896019301957</v>
      </c>
      <c r="Y16" s="11"/>
      <c r="Z16" s="11">
        <f>'Scen 2 Total Costs '!M34</f>
        <v>78.988591468950816</v>
      </c>
      <c r="AA16" s="11"/>
      <c r="AB16" s="11">
        <f>'Scen 2 Total Costs '!N34</f>
        <v>81.18564650073813</v>
      </c>
      <c r="AC16" s="11"/>
      <c r="AD16" s="11">
        <f>'Scen 2 Total Costs '!O34</f>
        <v>85.650512974026825</v>
      </c>
      <c r="AE16" s="11"/>
      <c r="AF16" s="11">
        <f>'Scen 2 Total Costs '!P34</f>
        <v>88.976220861439558</v>
      </c>
      <c r="AG16" s="11"/>
      <c r="AH16" s="11">
        <f>'Scen 2 Total Costs '!Q34</f>
        <v>89.727330380000055</v>
      </c>
      <c r="AI16" s="11"/>
      <c r="AJ16" s="11">
        <f>'Scen 2 Total Costs '!R34</f>
        <v>91.916366224386948</v>
      </c>
      <c r="AK16" s="11"/>
      <c r="AL16" s="11">
        <f>'Scen 2 Total Costs '!S34</f>
        <v>94.395503240826542</v>
      </c>
      <c r="AM16" s="11"/>
      <c r="AN16" s="11">
        <f>'Scen 2 Total Costs '!T34</f>
        <v>95.647804758772963</v>
      </c>
      <c r="AO16" s="11"/>
      <c r="AP16" s="11">
        <f>'Scen 2 Total Costs '!U34</f>
        <v>97.656295558151882</v>
      </c>
      <c r="AQ16" s="11"/>
      <c r="AR16" s="11">
        <f>'Scen 2 Total Costs '!V34</f>
        <v>98.910872294369412</v>
      </c>
      <c r="AS16" s="11"/>
      <c r="AT16" s="11">
        <f>'Scen 2 Total Costs '!W34</f>
        <v>99.231906002180779</v>
      </c>
      <c r="AW16" s="11"/>
      <c r="AX16" s="11"/>
      <c r="AY16" s="24"/>
    </row>
    <row r="17" spans="1:127" x14ac:dyDescent="0.25">
      <c r="A17" t="s">
        <v>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W17" s="11"/>
      <c r="AX17" s="11"/>
      <c r="AY17" s="24"/>
    </row>
    <row r="18" spans="1:127" x14ac:dyDescent="0.25">
      <c r="A18" t="s">
        <v>55</v>
      </c>
      <c r="C18" s="11">
        <f>'Scen 2 Total Costs '!B41</f>
        <v>952.9566803205646</v>
      </c>
      <c r="D18" s="11"/>
      <c r="E18" s="11">
        <f>'Scen 2 Total Costs '!C41</f>
        <v>857.03268190043775</v>
      </c>
      <c r="F18" s="11"/>
      <c r="G18" s="11">
        <f>'Scen 2 Total Costs '!D41</f>
        <v>833.73824668128009</v>
      </c>
      <c r="H18" s="11"/>
      <c r="I18" s="11">
        <f>'Scen 2 Total Costs '!E41</f>
        <v>885.04299095440388</v>
      </c>
      <c r="J18" s="11"/>
      <c r="K18" s="11"/>
      <c r="L18" s="11"/>
      <c r="M18" s="11">
        <f>'Scen 2 Total Costs '!F41</f>
        <v>869.20122356596949</v>
      </c>
      <c r="N18" s="11"/>
      <c r="O18" s="11">
        <f>'Scen 2 Total Costs '!G41</f>
        <v>850.30533241791647</v>
      </c>
      <c r="P18" s="11"/>
      <c r="Q18" s="11">
        <f>'Scen 2 Total Costs '!H41</f>
        <v>840.19309167937843</v>
      </c>
      <c r="R18" s="11"/>
      <c r="S18" s="11">
        <f>'Scen 2 Total Costs '!I41</f>
        <v>913.44643835491934</v>
      </c>
      <c r="T18" s="11"/>
      <c r="U18" s="11">
        <f>'Scen 2 Total Costs '!J41</f>
        <v>891.20061883605206</v>
      </c>
      <c r="V18" s="11"/>
      <c r="W18" s="11">
        <f>'Scen 2 Total Costs '!K41</f>
        <v>884.55156200283761</v>
      </c>
      <c r="X18" s="11"/>
      <c r="Y18" s="11">
        <f>'Scen 2 Total Costs '!L41</f>
        <v>929.46678503135195</v>
      </c>
      <c r="Z18" s="11"/>
      <c r="AA18" s="11">
        <f>'Scen 2 Total Costs '!M41</f>
        <v>889.17766583652394</v>
      </c>
      <c r="AB18" s="11"/>
      <c r="AC18" s="11">
        <f>'Scen 2 Total Costs '!N41</f>
        <v>882.73725964777691</v>
      </c>
      <c r="AD18" s="11"/>
      <c r="AE18" s="11">
        <f>'Scen 2 Total Costs '!O41</f>
        <v>915.78249360597863</v>
      </c>
      <c r="AF18" s="11"/>
      <c r="AG18" s="11">
        <f>'Scen 2 Total Costs '!P41</f>
        <v>942.57540816641404</v>
      </c>
      <c r="AH18" s="11"/>
      <c r="AI18" s="11">
        <f>'Scen 2 Total Costs '!Q41</f>
        <v>1000.0534708925642</v>
      </c>
      <c r="AJ18" s="11"/>
      <c r="AK18" s="11">
        <f>'Scen 2 Total Costs '!R41</f>
        <v>1077.8417308580472</v>
      </c>
      <c r="AL18" s="11"/>
      <c r="AM18" s="11">
        <f>'Scen 2 Total Costs '!S41</f>
        <v>1140.3187031043481</v>
      </c>
      <c r="AN18" s="11"/>
      <c r="AO18" s="11">
        <f>'Scen 2 Total Costs '!T41</f>
        <v>1208.7104743984021</v>
      </c>
      <c r="AP18" s="11"/>
      <c r="AQ18" s="11">
        <f>'Scen 2 Total Costs '!U41</f>
        <v>1360.8732737963878</v>
      </c>
      <c r="AR18" s="11"/>
      <c r="AS18" s="11">
        <f>'Scen 2 Total Costs '!V41</f>
        <v>1543.4788142602745</v>
      </c>
      <c r="AT18" s="11"/>
      <c r="AU18" s="11">
        <f>'Scen 2 Total Costs '!W41</f>
        <v>1801.5091281054217</v>
      </c>
      <c r="AV18" s="11"/>
      <c r="AW18" s="11"/>
      <c r="AX18" s="11"/>
      <c r="AY18" s="24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</row>
    <row r="19" spans="1:127" x14ac:dyDescent="0.25">
      <c r="A19" t="s">
        <v>40</v>
      </c>
      <c r="C19" s="11">
        <f>'Scen 2 Total Costs '!B42</f>
        <v>159.11699336873161</v>
      </c>
      <c r="D19" s="11"/>
      <c r="E19" s="11">
        <f>'Scen 2 Total Costs '!C42</f>
        <v>170.76032940323728</v>
      </c>
      <c r="F19" s="11"/>
      <c r="G19" s="11">
        <f>'Scen 2 Total Costs '!D42</f>
        <v>198.89101881692406</v>
      </c>
      <c r="H19" s="11"/>
      <c r="I19" s="11">
        <f>'Scen 2 Total Costs '!E42</f>
        <v>212.19809493658715</v>
      </c>
      <c r="J19" s="11"/>
      <c r="K19" s="11"/>
      <c r="L19" s="11"/>
      <c r="M19" s="11">
        <f>'Scen 2 Total Costs '!F42</f>
        <v>206.76386763520628</v>
      </c>
      <c r="N19" s="11"/>
      <c r="O19" s="11">
        <f>'Scen 2 Total Costs '!G42</f>
        <v>215.38236208487541</v>
      </c>
      <c r="P19" s="11"/>
      <c r="Q19" s="11">
        <f>'Scen 2 Total Costs '!H42</f>
        <v>240.33933437999329</v>
      </c>
      <c r="R19" s="11"/>
      <c r="S19" s="11">
        <f>'Scen 2 Total Costs '!I42</f>
        <v>225.31406216214029</v>
      </c>
      <c r="T19" s="11"/>
      <c r="U19" s="11">
        <f>'Scen 2 Total Costs '!J42</f>
        <v>249.1054190457686</v>
      </c>
      <c r="V19" s="11"/>
      <c r="W19" s="11">
        <f>'Scen 2 Total Costs '!K42</f>
        <v>274.37405156734695</v>
      </c>
      <c r="X19" s="11"/>
      <c r="Y19" s="11">
        <f>'Scen 2 Total Costs '!L42</f>
        <v>306.42486543928658</v>
      </c>
      <c r="Z19" s="11"/>
      <c r="AA19" s="11">
        <f>'Scen 2 Total Costs '!M42</f>
        <v>341.34108558742457</v>
      </c>
      <c r="AB19" s="11"/>
      <c r="AC19" s="11">
        <f>'Scen 2 Total Costs '!N42</f>
        <v>382.80500047349091</v>
      </c>
      <c r="AD19" s="11"/>
      <c r="AE19" s="11">
        <f>'Scen 2 Total Costs '!O42</f>
        <v>397.45115885963781</v>
      </c>
      <c r="AF19" s="11"/>
      <c r="AG19" s="11">
        <f>'Scen 2 Total Costs '!P42</f>
        <v>414.91836511906183</v>
      </c>
      <c r="AH19" s="11"/>
      <c r="AI19" s="11">
        <f>'Scen 2 Total Costs '!Q42</f>
        <v>435.36445148835082</v>
      </c>
      <c r="AJ19" s="11"/>
      <c r="AK19" s="11">
        <f>'Scen 2 Total Costs '!R42</f>
        <v>457.49687016983927</v>
      </c>
      <c r="AL19" s="11"/>
      <c r="AM19" s="11">
        <f>'Scen 2 Total Costs '!S42</f>
        <v>477.07802848823036</v>
      </c>
      <c r="AN19" s="11"/>
      <c r="AO19" s="11">
        <f>'Scen 2 Total Costs '!T42</f>
        <v>490.20350686572101</v>
      </c>
      <c r="AP19" s="11"/>
      <c r="AQ19" s="11">
        <f>'Scen 2 Total Costs '!U42</f>
        <v>521.75479304611963</v>
      </c>
      <c r="AR19" s="11"/>
      <c r="AS19" s="11">
        <f>'Scen 2 Total Costs '!V42</f>
        <v>544.67285485816558</v>
      </c>
      <c r="AT19" s="11"/>
      <c r="AU19" s="11">
        <f>'Scen 2 Total Costs '!W42</f>
        <v>565.75550357988334</v>
      </c>
      <c r="AV19" s="11"/>
      <c r="AW19" s="11"/>
      <c r="AX19" s="11"/>
      <c r="AY19" s="24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</row>
    <row r="20" spans="1:127" x14ac:dyDescent="0.25">
      <c r="AW20" s="11"/>
      <c r="AX20" s="11"/>
      <c r="AY20" s="24"/>
    </row>
    <row r="21" spans="1:127" x14ac:dyDescent="0.25">
      <c r="AW21" s="11"/>
      <c r="AX21" s="11"/>
      <c r="AY21" s="24"/>
    </row>
    <row r="22" spans="1:127" x14ac:dyDescent="0.25">
      <c r="A22" s="8" t="s">
        <v>42</v>
      </c>
      <c r="AW22" s="11"/>
      <c r="AX22" s="11"/>
      <c r="AY22" s="24"/>
    </row>
    <row r="23" spans="1:127" x14ac:dyDescent="0.25">
      <c r="B23" s="42">
        <v>2024</v>
      </c>
      <c r="C23" s="42"/>
      <c r="D23" s="42">
        <v>2025</v>
      </c>
      <c r="E23" s="42"/>
      <c r="F23" s="42">
        <v>2026</v>
      </c>
      <c r="G23" s="42"/>
      <c r="H23" s="42">
        <v>2027</v>
      </c>
      <c r="I23" s="42"/>
      <c r="J23" s="25"/>
      <c r="K23" s="28"/>
      <c r="L23" s="42">
        <v>2028</v>
      </c>
      <c r="M23" s="42"/>
      <c r="N23" s="42">
        <v>2029</v>
      </c>
      <c r="O23" s="42"/>
      <c r="P23" s="42">
        <v>2030</v>
      </c>
      <c r="Q23" s="42"/>
      <c r="R23" s="42">
        <v>2031</v>
      </c>
      <c r="S23" s="42"/>
      <c r="T23" s="42">
        <v>2032</v>
      </c>
      <c r="U23" s="42"/>
      <c r="V23" s="42">
        <v>2033</v>
      </c>
      <c r="W23" s="42"/>
      <c r="X23" s="42">
        <v>2034</v>
      </c>
      <c r="Y23" s="42"/>
      <c r="Z23" s="42">
        <v>2035</v>
      </c>
      <c r="AA23" s="42"/>
      <c r="AB23" s="42">
        <v>2036</v>
      </c>
      <c r="AC23" s="42"/>
      <c r="AD23" s="42">
        <v>2037</v>
      </c>
      <c r="AE23" s="42"/>
      <c r="AF23" s="42">
        <v>2038</v>
      </c>
      <c r="AG23" s="42"/>
      <c r="AH23" s="42">
        <v>2039</v>
      </c>
      <c r="AI23" s="42"/>
      <c r="AJ23" s="42">
        <v>2040</v>
      </c>
      <c r="AK23" s="42"/>
      <c r="AL23" s="42">
        <v>2041</v>
      </c>
      <c r="AM23" s="42"/>
      <c r="AN23" s="42">
        <v>2042</v>
      </c>
      <c r="AO23" s="42"/>
      <c r="AP23" s="42">
        <v>2043</v>
      </c>
      <c r="AQ23" s="42"/>
      <c r="AR23" s="42">
        <v>2044</v>
      </c>
      <c r="AS23" s="42"/>
      <c r="AT23" s="42">
        <v>2045</v>
      </c>
      <c r="AU23" s="42"/>
      <c r="AW23" s="11"/>
      <c r="AX23" s="11"/>
      <c r="AY23" s="24"/>
    </row>
    <row r="24" spans="1:127" x14ac:dyDescent="0.25">
      <c r="B24" s="8" t="s">
        <v>58</v>
      </c>
      <c r="C24" s="8" t="s">
        <v>59</v>
      </c>
      <c r="D24" s="8" t="s">
        <v>58</v>
      </c>
      <c r="E24" s="8" t="s">
        <v>59</v>
      </c>
      <c r="F24" s="8" t="s">
        <v>58</v>
      </c>
      <c r="G24" s="8" t="s">
        <v>59</v>
      </c>
      <c r="H24" s="8" t="s">
        <v>58</v>
      </c>
      <c r="I24" s="8" t="s">
        <v>59</v>
      </c>
      <c r="J24" s="8"/>
      <c r="K24" s="8"/>
      <c r="L24" s="8" t="s">
        <v>58</v>
      </c>
      <c r="M24" s="8" t="s">
        <v>59</v>
      </c>
      <c r="N24" s="8" t="s">
        <v>58</v>
      </c>
      <c r="O24" s="8" t="s">
        <v>59</v>
      </c>
      <c r="P24" s="8" t="s">
        <v>58</v>
      </c>
      <c r="Q24" s="8" t="s">
        <v>59</v>
      </c>
      <c r="R24" s="8" t="s">
        <v>58</v>
      </c>
      <c r="S24" s="8" t="s">
        <v>59</v>
      </c>
      <c r="T24" s="8" t="s">
        <v>58</v>
      </c>
      <c r="U24" s="8" t="s">
        <v>59</v>
      </c>
      <c r="V24" s="8" t="s">
        <v>58</v>
      </c>
      <c r="W24" s="8" t="s">
        <v>59</v>
      </c>
      <c r="X24" s="8" t="s">
        <v>58</v>
      </c>
      <c r="Y24" s="8" t="s">
        <v>59</v>
      </c>
      <c r="Z24" s="8" t="s">
        <v>58</v>
      </c>
      <c r="AA24" s="8" t="s">
        <v>59</v>
      </c>
      <c r="AB24" s="8" t="s">
        <v>58</v>
      </c>
      <c r="AC24" s="8" t="s">
        <v>59</v>
      </c>
      <c r="AD24" s="8" t="s">
        <v>58</v>
      </c>
      <c r="AE24" s="8" t="s">
        <v>59</v>
      </c>
      <c r="AF24" s="8" t="s">
        <v>58</v>
      </c>
      <c r="AG24" s="8" t="s">
        <v>59</v>
      </c>
      <c r="AH24" s="8" t="s">
        <v>58</v>
      </c>
      <c r="AI24" s="8" t="s">
        <v>59</v>
      </c>
      <c r="AJ24" s="8" t="s">
        <v>58</v>
      </c>
      <c r="AK24" s="8" t="s">
        <v>59</v>
      </c>
      <c r="AL24" s="8" t="s">
        <v>58</v>
      </c>
      <c r="AM24" s="8" t="s">
        <v>59</v>
      </c>
      <c r="AN24" s="8" t="s">
        <v>58</v>
      </c>
      <c r="AO24" s="8" t="s">
        <v>59</v>
      </c>
      <c r="AP24" s="8" t="s">
        <v>58</v>
      </c>
      <c r="AQ24" s="8" t="s">
        <v>59</v>
      </c>
      <c r="AR24" s="8" t="s">
        <v>58</v>
      </c>
      <c r="AS24" s="8" t="s">
        <v>59</v>
      </c>
      <c r="AT24" s="8" t="s">
        <v>58</v>
      </c>
      <c r="AU24" s="8" t="s">
        <v>59</v>
      </c>
      <c r="AW24" s="11"/>
      <c r="AX24" s="11"/>
      <c r="AY24" s="24"/>
    </row>
    <row r="25" spans="1:127" x14ac:dyDescent="0.25">
      <c r="A25" t="s">
        <v>56</v>
      </c>
      <c r="B25" s="11">
        <f>'Scen 3 Total Costs '!B33</f>
        <v>730.08826606929165</v>
      </c>
      <c r="C25" s="11"/>
      <c r="D25" s="11">
        <f>'Scen 3 Total Costs '!C33</f>
        <v>742.23804088658926</v>
      </c>
      <c r="E25" s="11"/>
      <c r="F25" s="11">
        <f>'Scen 3 Total Costs '!D33</f>
        <v>737.91330576880694</v>
      </c>
      <c r="G25" s="11"/>
      <c r="H25" s="11">
        <f>'Scen 3 Total Costs '!E33</f>
        <v>758.71254504439275</v>
      </c>
      <c r="I25" s="11"/>
      <c r="J25" s="11"/>
      <c r="K25" s="11"/>
      <c r="L25" s="11">
        <f>'Scen 3 Total Costs '!F33</f>
        <v>760.40572646768032</v>
      </c>
      <c r="M25" s="11"/>
      <c r="N25" s="11">
        <f>'Scen 3 Total Costs '!G33</f>
        <v>753.36573326160647</v>
      </c>
      <c r="O25" s="11"/>
      <c r="P25" s="11">
        <f>'Scen 3 Total Costs '!H33</f>
        <v>750.55697794348544</v>
      </c>
      <c r="Q25" s="11"/>
      <c r="R25" s="11">
        <f>'Scen 3 Total Costs '!I33</f>
        <v>756.68634620752425</v>
      </c>
      <c r="S25" s="11"/>
      <c r="T25" s="11">
        <f>'Scen 3 Total Costs '!J33</f>
        <v>763.82143401354745</v>
      </c>
      <c r="U25" s="11"/>
      <c r="V25" s="11">
        <f>'Scen 3 Total Costs '!K33</f>
        <v>762.64419277398702</v>
      </c>
      <c r="W25" s="11"/>
      <c r="X25" s="11">
        <f>'Scen 3 Total Costs '!L33</f>
        <v>761.87386135301824</v>
      </c>
      <c r="Y25" s="11"/>
      <c r="Z25" s="11">
        <f>'Scen 3 Total Costs '!M33</f>
        <v>800.39661400008038</v>
      </c>
      <c r="AA25" s="11"/>
      <c r="AB25" s="11">
        <f>'Scen 3 Total Costs '!N33</f>
        <v>843.31433454663659</v>
      </c>
      <c r="AC25" s="11"/>
      <c r="AD25" s="11">
        <f>'Scen 3 Total Costs '!O33</f>
        <v>872.34506261226795</v>
      </c>
      <c r="AE25" s="11"/>
      <c r="AF25" s="11">
        <f>'Scen 3 Total Costs '!P33</f>
        <v>883.49115468112689</v>
      </c>
      <c r="AG25" s="11"/>
      <c r="AH25" s="11">
        <f>'Scen 3 Total Costs '!Q33</f>
        <v>890.04549483010589</v>
      </c>
      <c r="AI25" s="11"/>
      <c r="AJ25" s="11">
        <f>'Scen 3 Total Costs '!R33</f>
        <v>897.73793047036543</v>
      </c>
      <c r="AK25" s="11"/>
      <c r="AL25" s="11">
        <f>'Scen 3 Total Costs '!S33</f>
        <v>896.28818499788417</v>
      </c>
      <c r="AM25" s="11"/>
      <c r="AN25" s="11">
        <f>'Scen 3 Total Costs '!T33</f>
        <v>894.76469953453272</v>
      </c>
      <c r="AO25" s="11"/>
      <c r="AP25" s="11">
        <f>'Scen 3 Total Costs '!U33</f>
        <v>938.67189889034307</v>
      </c>
      <c r="AQ25" s="11"/>
      <c r="AR25" s="11">
        <f>'Scen 3 Total Costs '!V33</f>
        <v>930.14806767023072</v>
      </c>
      <c r="AS25" s="11"/>
      <c r="AT25" s="11">
        <f>'Scen 3 Total Costs '!W33</f>
        <v>965.60436679744748</v>
      </c>
      <c r="AU25" s="11"/>
      <c r="AV25" s="11"/>
      <c r="AW25" s="11"/>
      <c r="AX25" s="11"/>
      <c r="AY25" s="24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</row>
    <row r="26" spans="1:127" x14ac:dyDescent="0.25">
      <c r="A26" t="s">
        <v>50</v>
      </c>
      <c r="B26" s="11">
        <f>'Scen 3 Total Costs '!B34</f>
        <v>58.748924803983876</v>
      </c>
      <c r="C26" s="11"/>
      <c r="D26" s="11">
        <f>'Scen 3 Total Costs '!C34</f>
        <v>61.065738968531967</v>
      </c>
      <c r="E26" s="11"/>
      <c r="F26" s="11">
        <f>'Scen 3 Total Costs '!D34</f>
        <v>62.109802694989433</v>
      </c>
      <c r="G26" s="11"/>
      <c r="H26" s="11">
        <f>'Scen 3 Total Costs '!E34</f>
        <v>64.80612980383539</v>
      </c>
      <c r="I26" s="11"/>
      <c r="J26" s="11"/>
      <c r="K26" s="11"/>
      <c r="L26" s="11">
        <f>'Scen 3 Total Costs '!F34</f>
        <v>65.146466350747204</v>
      </c>
      <c r="M26" s="11"/>
      <c r="N26" s="11">
        <f>'Scen 3 Total Costs '!G34</f>
        <v>66.41049165596111</v>
      </c>
      <c r="O26" s="11"/>
      <c r="P26" s="11">
        <f>'Scen 3 Total Costs '!H34</f>
        <v>66.235407291202037</v>
      </c>
      <c r="Q26" s="11"/>
      <c r="R26" s="11">
        <f>'Scen 3 Total Costs '!I34</f>
        <v>66.862723187676465</v>
      </c>
      <c r="S26" s="11"/>
      <c r="T26" s="11">
        <f>'Scen 3 Total Costs '!J34</f>
        <v>68.751686258584996</v>
      </c>
      <c r="U26" s="11"/>
      <c r="V26" s="11">
        <f>'Scen 3 Total Costs '!K34</f>
        <v>69.828633455222942</v>
      </c>
      <c r="W26" s="11"/>
      <c r="X26" s="11">
        <f>'Scen 3 Total Costs '!L34</f>
        <v>69.898142212418747</v>
      </c>
      <c r="Y26" s="11"/>
      <c r="Z26" s="11">
        <f>'Scen 3 Total Costs '!M34</f>
        <v>74.096840992393879</v>
      </c>
      <c r="AA26" s="11"/>
      <c r="AB26" s="11">
        <f>'Scen 3 Total Costs '!N34</f>
        <v>78.249200236285972</v>
      </c>
      <c r="AC26" s="11"/>
      <c r="AD26" s="11">
        <f>'Scen 3 Total Costs '!O34</f>
        <v>82.023143571700928</v>
      </c>
      <c r="AE26" s="11"/>
      <c r="AF26" s="11">
        <f>'Scen 3 Total Costs '!P34</f>
        <v>83.530157757815161</v>
      </c>
      <c r="AG26" s="11"/>
      <c r="AH26" s="11">
        <f>'Scen 3 Total Costs '!Q34</f>
        <v>84.231295983183827</v>
      </c>
      <c r="AI26" s="11"/>
      <c r="AJ26" s="11">
        <f>'Scen 3 Total Costs '!R34</f>
        <v>85.084990688104952</v>
      </c>
      <c r="AK26" s="11"/>
      <c r="AL26" s="11">
        <f>'Scen 3 Total Costs '!S34</f>
        <v>85.346192800049195</v>
      </c>
      <c r="AM26" s="11"/>
      <c r="AN26" s="11">
        <f>'Scen 3 Total Costs '!T34</f>
        <v>87.105069942045176</v>
      </c>
      <c r="AO26" s="11"/>
      <c r="AP26" s="11">
        <f>'Scen 3 Total Costs '!U34</f>
        <v>90.382836795969965</v>
      </c>
      <c r="AQ26" s="11"/>
      <c r="AR26" s="11">
        <f>'Scen 3 Total Costs '!V34</f>
        <v>90.024271837692396</v>
      </c>
      <c r="AS26" s="11"/>
      <c r="AT26" s="11">
        <f>'Scen 3 Total Costs '!W34</f>
        <v>94.677992324038769</v>
      </c>
      <c r="AU26" s="11"/>
      <c r="AV26" s="11"/>
      <c r="AW26" s="11"/>
      <c r="AX26" s="11"/>
      <c r="AY26" s="24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</row>
    <row r="27" spans="1:127" x14ac:dyDescent="0.25">
      <c r="A27" t="s">
        <v>39</v>
      </c>
      <c r="B27" s="11">
        <f>'Scen 3 Total Costs '!B35</f>
        <v>143.56453373760829</v>
      </c>
      <c r="C27" s="11"/>
      <c r="D27" s="11">
        <f>'Scen 3 Total Costs '!C35</f>
        <v>133.90953626364416</v>
      </c>
      <c r="E27" s="11"/>
      <c r="F27" s="11">
        <f>'Scen 3 Total Costs '!D35</f>
        <v>135.96753055057732</v>
      </c>
      <c r="G27" s="11"/>
      <c r="H27" s="11">
        <f>'Scen 3 Total Costs '!E35</f>
        <v>143.89648913121184</v>
      </c>
      <c r="I27" s="11"/>
      <c r="J27" s="11"/>
      <c r="K27" s="11"/>
      <c r="L27" s="11">
        <f>'Scen 3 Total Costs '!F35</f>
        <v>144.07484485598198</v>
      </c>
      <c r="M27" s="11"/>
      <c r="N27" s="11">
        <f>'Scen 3 Total Costs '!G35</f>
        <v>144.40425607166668</v>
      </c>
      <c r="O27" s="11"/>
      <c r="P27" s="11">
        <f>'Scen 3 Total Costs '!H35</f>
        <v>150.99155905387374</v>
      </c>
      <c r="Q27" s="11"/>
      <c r="R27" s="11">
        <f>'Scen 3 Total Costs '!I35</f>
        <v>157.30567353040189</v>
      </c>
      <c r="S27" s="11"/>
      <c r="T27" s="11">
        <f>'Scen 3 Total Costs '!J35</f>
        <v>162.17930158431676</v>
      </c>
      <c r="U27" s="11"/>
      <c r="V27" s="11">
        <f>'Scen 3 Total Costs '!K35</f>
        <v>170.63287633601033</v>
      </c>
      <c r="W27" s="11"/>
      <c r="X27" s="11">
        <f>'Scen 3 Total Costs '!L35</f>
        <v>178.79896116730802</v>
      </c>
      <c r="Y27" s="11"/>
      <c r="Z27" s="11">
        <f>'Scen 3 Total Costs '!M35</f>
        <v>185.67409010656502</v>
      </c>
      <c r="AA27" s="11"/>
      <c r="AB27" s="11">
        <f>'Scen 3 Total Costs '!N35</f>
        <v>195.94244264682996</v>
      </c>
      <c r="AC27" s="11"/>
      <c r="AD27" s="11">
        <f>'Scen 3 Total Costs '!O35</f>
        <v>208.24318105981067</v>
      </c>
      <c r="AE27" s="11"/>
      <c r="AF27" s="11">
        <f>'Scen 3 Total Costs '!P35</f>
        <v>220.83961446055432</v>
      </c>
      <c r="AG27" s="11"/>
      <c r="AH27" s="11">
        <f>'Scen 3 Total Costs '!Q35</f>
        <v>236.38613513730391</v>
      </c>
      <c r="AI27" s="11"/>
      <c r="AJ27" s="11">
        <f>'Scen 3 Total Costs '!R35</f>
        <v>256.10055643978632</v>
      </c>
      <c r="AK27" s="11"/>
      <c r="AL27" s="11">
        <f>'Scen 3 Total Costs '!S35</f>
        <v>278.25041170162541</v>
      </c>
      <c r="AM27" s="11"/>
      <c r="AN27" s="11">
        <f>'Scen 3 Total Costs '!T35</f>
        <v>303.00551187168151</v>
      </c>
      <c r="AO27" s="11"/>
      <c r="AP27" s="11">
        <f>'Scen 3 Total Costs '!U35</f>
        <v>336.5988694053699</v>
      </c>
      <c r="AQ27" s="11"/>
      <c r="AR27" s="11">
        <f>'Scen 3 Total Costs '!V35</f>
        <v>380.1996409040637</v>
      </c>
      <c r="AS27" s="11"/>
      <c r="AT27" s="11">
        <f>'Scen 3 Total Costs '!W35</f>
        <v>446.49153848926488</v>
      </c>
      <c r="AU27" s="11"/>
      <c r="AW27" s="11"/>
      <c r="AX27" s="11"/>
      <c r="AY27" s="24"/>
    </row>
    <row r="28" spans="1:127" x14ac:dyDescent="0.25">
      <c r="A28" t="s">
        <v>57</v>
      </c>
      <c r="C28" s="11">
        <f>'Scen 3 Total Costs '!B41</f>
        <v>819.32611947089629</v>
      </c>
      <c r="D28" s="11"/>
      <c r="E28" s="11">
        <f>'Scen 3 Total Costs '!C41</f>
        <v>744.71103680768249</v>
      </c>
      <c r="F28" s="11"/>
      <c r="G28" s="11">
        <f>'Scen 3 Total Costs '!D41</f>
        <v>732.86721070909846</v>
      </c>
      <c r="H28" s="11"/>
      <c r="I28" s="11">
        <f>'Scen 3 Total Costs '!E41</f>
        <v>774.07887101518918</v>
      </c>
      <c r="J28" s="11"/>
      <c r="K28" s="11"/>
      <c r="L28" s="11"/>
      <c r="M28" s="11">
        <f>'Scen 3 Total Costs '!F41</f>
        <v>780.01361566580863</v>
      </c>
      <c r="N28" s="11"/>
      <c r="O28" s="11">
        <f>'Scen 3 Total Costs '!G41</f>
        <v>773.67859527171845</v>
      </c>
      <c r="P28" s="11"/>
      <c r="Q28" s="11">
        <f>'Scen 3 Total Costs '!H41</f>
        <v>795.89111845714615</v>
      </c>
      <c r="R28" s="11"/>
      <c r="S28" s="11">
        <f>'Scen 3 Total Costs '!I41</f>
        <v>850.97661638615443</v>
      </c>
      <c r="T28" s="11"/>
      <c r="U28" s="11">
        <f>'Scen 3 Total Costs '!J41</f>
        <v>861.63132060940666</v>
      </c>
      <c r="V28" s="11"/>
      <c r="W28" s="11">
        <f>'Scen 3 Total Costs '!K41</f>
        <v>895.83444372990539</v>
      </c>
      <c r="X28" s="11"/>
      <c r="Y28" s="11">
        <f>'Scen 3 Total Costs '!L41</f>
        <v>922.2320543704177</v>
      </c>
      <c r="Z28" s="11"/>
      <c r="AA28" s="11">
        <f>'Scen 3 Total Costs '!M41</f>
        <v>937.55747424252843</v>
      </c>
      <c r="AB28" s="11"/>
      <c r="AC28" s="11">
        <f>'Scen 3 Total Costs '!N41</f>
        <v>969.74629859053755</v>
      </c>
      <c r="AD28" s="11"/>
      <c r="AE28" s="11">
        <f>'Scen 3 Total Costs '!O41</f>
        <v>1038.7549678029754</v>
      </c>
      <c r="AF28" s="11"/>
      <c r="AG28" s="11">
        <f>'Scen 3 Total Costs '!P41</f>
        <v>1107.275129631681</v>
      </c>
      <c r="AH28" s="11"/>
      <c r="AI28" s="11">
        <f>'Scen 3 Total Costs '!Q41</f>
        <v>1192.812638898615</v>
      </c>
      <c r="AJ28" s="11"/>
      <c r="AK28" s="11">
        <f>'Scen 3 Total Costs '!R41</f>
        <v>1304.5885767577361</v>
      </c>
      <c r="AL28" s="11"/>
      <c r="AM28" s="11">
        <f>'Scen 3 Total Costs '!S41</f>
        <v>1434.7745373896087</v>
      </c>
      <c r="AN28" s="11"/>
      <c r="AO28" s="11">
        <f>'Scen 3 Total Costs '!T41</f>
        <v>1587.8890473866434</v>
      </c>
      <c r="AP28" s="11"/>
      <c r="AQ28" s="11">
        <f>'Scen 3 Total Costs '!U41</f>
        <v>1783.7289534629526</v>
      </c>
      <c r="AR28" s="11"/>
      <c r="AS28" s="11">
        <f>'Scen 3 Total Costs '!V41</f>
        <v>2053.5908237739382</v>
      </c>
      <c r="AT28" s="11"/>
      <c r="AU28" s="11">
        <f>'Scen 3 Total Costs '!W41</f>
        <v>2476.049986940362</v>
      </c>
      <c r="AV28" s="11"/>
      <c r="AW28" s="11"/>
      <c r="AX28" s="11"/>
      <c r="AY28" s="24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</row>
    <row r="29" spans="1:127" x14ac:dyDescent="0.25">
      <c r="A29" t="s">
        <v>40</v>
      </c>
      <c r="C29" s="11">
        <f>'Scen 3 Total Costs '!B42</f>
        <v>138.50863702672874</v>
      </c>
      <c r="D29" s="11"/>
      <c r="E29" s="11">
        <f>'Scen 3 Total Costs '!C42</f>
        <v>148.64874272221107</v>
      </c>
      <c r="F29" s="11"/>
      <c r="G29" s="11">
        <f>'Scen 3 Total Costs '!D42</f>
        <v>173.09910541060239</v>
      </c>
      <c r="H29" s="11"/>
      <c r="I29" s="11">
        <f>'Scen 3 Total Costs '!E42</f>
        <v>184.65429626069903</v>
      </c>
      <c r="J29" s="11"/>
      <c r="K29" s="11"/>
      <c r="L29" s="11"/>
      <c r="M29" s="11">
        <f>'Scen 3 Total Costs '!F42</f>
        <v>179.89867492631413</v>
      </c>
      <c r="N29" s="11"/>
      <c r="O29" s="11">
        <f>'Scen 3 Total Costs '!G42</f>
        <v>187.31352889013033</v>
      </c>
      <c r="P29" s="11"/>
      <c r="Q29" s="11">
        <f>'Scen 3 Total Costs '!H42</f>
        <v>208.9425363478326</v>
      </c>
      <c r="R29" s="11"/>
      <c r="S29" s="11">
        <f>'Scen 3 Total Costs '!I42</f>
        <v>195.88017654329474</v>
      </c>
      <c r="T29" s="11"/>
      <c r="U29" s="11">
        <f>'Scen 3 Total Costs '!J42</f>
        <v>216.53403441782351</v>
      </c>
      <c r="V29" s="11"/>
      <c r="W29" s="11">
        <f>'Scen 3 Total Costs '!K42</f>
        <v>238.49781837790627</v>
      </c>
      <c r="X29" s="11"/>
      <c r="Y29" s="11">
        <f>'Scen 3 Total Costs '!L42</f>
        <v>266.35690310813322</v>
      </c>
      <c r="Z29" s="11"/>
      <c r="AA29" s="11">
        <f>'Scen 3 Total Costs '!M42</f>
        <v>296.70661021537404</v>
      </c>
      <c r="AB29" s="11"/>
      <c r="AC29" s="11">
        <f>'Scen 3 Total Costs '!N42</f>
        <v>332.74765603999697</v>
      </c>
      <c r="AD29" s="11"/>
      <c r="AE29" s="11">
        <f>'Scen 3 Total Costs '!O42</f>
        <v>345.47768985979985</v>
      </c>
      <c r="AF29" s="11"/>
      <c r="AG29" s="11">
        <f>'Scen 3 Total Costs '!P42</f>
        <v>360.65984391914435</v>
      </c>
      <c r="AH29" s="11"/>
      <c r="AI29" s="11">
        <f>'Scen 3 Total Costs '!Q42</f>
        <v>378.43127531067876</v>
      </c>
      <c r="AJ29" s="11"/>
      <c r="AK29" s="11">
        <f>'Scen 3 Total Costs '!R42</f>
        <v>397.66857499695266</v>
      </c>
      <c r="AL29" s="11"/>
      <c r="AM29" s="11">
        <f>'Scen 3 Total Costs '!S42</f>
        <v>414.68844238492824</v>
      </c>
      <c r="AN29" s="11"/>
      <c r="AO29" s="11">
        <f>'Scen 3 Total Costs '!T42</f>
        <v>426.09694264344114</v>
      </c>
      <c r="AP29" s="11"/>
      <c r="AQ29" s="11">
        <f>'Scen 3 Total Costs '!U42</f>
        <v>453.52155653606485</v>
      </c>
      <c r="AR29" s="11"/>
      <c r="AS29" s="11">
        <f>'Scen 3 Total Costs '!V42</f>
        <v>473.44208106594573</v>
      </c>
      <c r="AT29" s="11"/>
      <c r="AU29" s="11">
        <f>'Scen 3 Total Costs '!W42</f>
        <v>491.77135088117302</v>
      </c>
      <c r="AV29" s="11"/>
      <c r="AW29" s="11"/>
      <c r="AX29" s="11"/>
      <c r="AY29" s="24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</row>
    <row r="30" spans="1:127" x14ac:dyDescent="0.25">
      <c r="AW30" s="11"/>
      <c r="AX30" s="11"/>
      <c r="AY30" s="24"/>
    </row>
    <row r="31" spans="1:127" x14ac:dyDescent="0.25">
      <c r="A31" s="8" t="s">
        <v>43</v>
      </c>
      <c r="AW31" s="11"/>
      <c r="AX31" s="11"/>
      <c r="AY31" s="24"/>
    </row>
    <row r="32" spans="1:127" x14ac:dyDescent="0.25">
      <c r="B32" s="42">
        <v>2024</v>
      </c>
      <c r="C32" s="42"/>
      <c r="D32" s="42">
        <v>2025</v>
      </c>
      <c r="E32" s="42"/>
      <c r="F32" s="42">
        <v>2026</v>
      </c>
      <c r="G32" s="42"/>
      <c r="H32" s="42">
        <v>2027</v>
      </c>
      <c r="I32" s="42"/>
      <c r="J32" s="25"/>
      <c r="K32" s="28"/>
      <c r="L32" s="42">
        <v>2028</v>
      </c>
      <c r="M32" s="42"/>
      <c r="N32" s="42">
        <v>2029</v>
      </c>
      <c r="O32" s="42"/>
      <c r="P32" s="42">
        <v>2030</v>
      </c>
      <c r="Q32" s="42"/>
      <c r="R32" s="42">
        <v>2031</v>
      </c>
      <c r="S32" s="42"/>
      <c r="T32" s="42">
        <v>2032</v>
      </c>
      <c r="U32" s="42"/>
      <c r="V32" s="42">
        <v>2033</v>
      </c>
      <c r="W32" s="42"/>
      <c r="X32" s="42">
        <v>2034</v>
      </c>
      <c r="Y32" s="42"/>
      <c r="Z32" s="42">
        <v>2035</v>
      </c>
      <c r="AA32" s="42"/>
      <c r="AB32" s="42">
        <v>2036</v>
      </c>
      <c r="AC32" s="42"/>
      <c r="AD32" s="42">
        <v>2037</v>
      </c>
      <c r="AE32" s="42"/>
      <c r="AF32" s="42">
        <v>2038</v>
      </c>
      <c r="AG32" s="42"/>
      <c r="AH32" s="42">
        <v>2039</v>
      </c>
      <c r="AI32" s="42"/>
      <c r="AJ32" s="42">
        <v>2040</v>
      </c>
      <c r="AK32" s="42"/>
      <c r="AL32" s="42">
        <v>2041</v>
      </c>
      <c r="AM32" s="42"/>
      <c r="AN32" s="42">
        <v>2042</v>
      </c>
      <c r="AO32" s="42"/>
      <c r="AP32" s="42">
        <v>2043</v>
      </c>
      <c r="AQ32" s="42"/>
      <c r="AR32" s="42">
        <v>2044</v>
      </c>
      <c r="AS32" s="42"/>
      <c r="AT32" s="42">
        <v>2045</v>
      </c>
      <c r="AU32" s="42"/>
      <c r="AW32" s="11"/>
      <c r="AX32" s="11"/>
      <c r="AY32" s="24"/>
    </row>
    <row r="33" spans="1:150" x14ac:dyDescent="0.25">
      <c r="B33" s="8" t="s">
        <v>58</v>
      </c>
      <c r="C33" s="8" t="s">
        <v>59</v>
      </c>
      <c r="D33" s="8" t="s">
        <v>58</v>
      </c>
      <c r="E33" s="8" t="s">
        <v>59</v>
      </c>
      <c r="F33" s="8" t="s">
        <v>58</v>
      </c>
      <c r="G33" s="8" t="s">
        <v>59</v>
      </c>
      <c r="H33" s="8" t="s">
        <v>58</v>
      </c>
      <c r="I33" s="8" t="s">
        <v>59</v>
      </c>
      <c r="J33" s="8"/>
      <c r="K33" s="8"/>
      <c r="L33" s="8" t="s">
        <v>58</v>
      </c>
      <c r="M33" s="8" t="s">
        <v>59</v>
      </c>
      <c r="N33" s="8" t="s">
        <v>58</v>
      </c>
      <c r="O33" s="8" t="s">
        <v>59</v>
      </c>
      <c r="P33" s="8" t="s">
        <v>58</v>
      </c>
      <c r="Q33" s="8" t="s">
        <v>59</v>
      </c>
      <c r="R33" s="8" t="s">
        <v>58</v>
      </c>
      <c r="S33" s="8" t="s">
        <v>59</v>
      </c>
      <c r="T33" s="8" t="s">
        <v>58</v>
      </c>
      <c r="U33" s="8" t="s">
        <v>59</v>
      </c>
      <c r="V33" s="8" t="s">
        <v>58</v>
      </c>
      <c r="W33" s="8" t="s">
        <v>59</v>
      </c>
      <c r="X33" s="8" t="s">
        <v>58</v>
      </c>
      <c r="Y33" s="8" t="s">
        <v>59</v>
      </c>
      <c r="Z33" s="8" t="s">
        <v>58</v>
      </c>
      <c r="AA33" s="8" t="s">
        <v>59</v>
      </c>
      <c r="AB33" s="8" t="s">
        <v>58</v>
      </c>
      <c r="AC33" s="8" t="s">
        <v>59</v>
      </c>
      <c r="AD33" s="8" t="s">
        <v>58</v>
      </c>
      <c r="AE33" s="8" t="s">
        <v>59</v>
      </c>
      <c r="AF33" s="8" t="s">
        <v>58</v>
      </c>
      <c r="AG33" s="8" t="s">
        <v>59</v>
      </c>
      <c r="AH33" s="8" t="s">
        <v>58</v>
      </c>
      <c r="AI33" s="8" t="s">
        <v>59</v>
      </c>
      <c r="AJ33" s="8" t="s">
        <v>58</v>
      </c>
      <c r="AK33" s="8" t="s">
        <v>59</v>
      </c>
      <c r="AL33" s="8" t="s">
        <v>58</v>
      </c>
      <c r="AM33" s="8" t="s">
        <v>59</v>
      </c>
      <c r="AN33" s="8" t="s">
        <v>58</v>
      </c>
      <c r="AO33" s="8" t="s">
        <v>59</v>
      </c>
      <c r="AP33" s="8" t="s">
        <v>58</v>
      </c>
      <c r="AQ33" s="8" t="s">
        <v>59</v>
      </c>
      <c r="AR33" s="8" t="s">
        <v>58</v>
      </c>
      <c r="AS33" s="8" t="s">
        <v>59</v>
      </c>
      <c r="AT33" s="8" t="s">
        <v>58</v>
      </c>
      <c r="AU33" s="8" t="s">
        <v>59</v>
      </c>
      <c r="AW33" s="11"/>
      <c r="AX33" s="11"/>
      <c r="AY33" s="24"/>
    </row>
    <row r="34" spans="1:150" x14ac:dyDescent="0.25">
      <c r="A34" t="s">
        <v>1</v>
      </c>
      <c r="B34" s="11">
        <f>'Scen 4 Total Costs  HHP'!B33</f>
        <v>715.68547944355612</v>
      </c>
      <c r="C34" s="11"/>
      <c r="D34" s="11">
        <f>'Scen 4 Total Costs  HHP'!C33</f>
        <v>740.11862479372405</v>
      </c>
      <c r="E34" s="11"/>
      <c r="F34" s="11">
        <f>'Scen 4 Total Costs  HHP'!D33</f>
        <v>716.76036795413177</v>
      </c>
      <c r="G34" s="11"/>
      <c r="H34" s="11">
        <f>'Scen 4 Total Costs  HHP'!E33</f>
        <v>737.76612079783024</v>
      </c>
      <c r="I34" s="11"/>
      <c r="J34" s="11"/>
      <c r="K34" s="11"/>
      <c r="L34" s="11">
        <f>'Scen 4 Total Costs  HHP'!F33</f>
        <v>748.27762457267761</v>
      </c>
      <c r="M34" s="11"/>
      <c r="N34" s="11">
        <f>'Scen 4 Total Costs  HHP'!G33</f>
        <v>736.2748566737173</v>
      </c>
      <c r="O34" s="11"/>
      <c r="P34" s="11">
        <f>'Scen 4 Total Costs  HHP'!H33</f>
        <v>738.8173900730302</v>
      </c>
      <c r="Q34" s="11"/>
      <c r="R34" s="11">
        <f>'Scen 4 Total Costs  HHP'!I33</f>
        <v>749.25627992529508</v>
      </c>
      <c r="S34" s="11"/>
      <c r="T34" s="11">
        <f>'Scen 4 Total Costs  HHP'!J33</f>
        <v>749.29999771609653</v>
      </c>
      <c r="U34" s="11"/>
      <c r="V34" s="11">
        <f>'Scen 4 Total Costs  HHP'!K33</f>
        <v>751.34981019000975</v>
      </c>
      <c r="W34" s="11"/>
      <c r="X34" s="11">
        <f>'Scen 4 Total Costs  HHP'!L33</f>
        <v>750.83212479440692</v>
      </c>
      <c r="Y34" s="11"/>
      <c r="Z34" s="11">
        <f>'Scen 4 Total Costs  HHP'!M33</f>
        <v>792.48261853801534</v>
      </c>
      <c r="AA34" s="11"/>
      <c r="AB34" s="11">
        <f>'Scen 4 Total Costs  HHP'!N33</f>
        <v>821.96159207937615</v>
      </c>
      <c r="AC34" s="11"/>
      <c r="AD34" s="11">
        <f>'Scen 4 Total Costs  HHP'!O33</f>
        <v>842.49793015065654</v>
      </c>
      <c r="AE34" s="11"/>
      <c r="AF34" s="11">
        <f>'Scen 4 Total Costs  HHP'!P33</f>
        <v>866.45469995294491</v>
      </c>
      <c r="AG34" s="11"/>
      <c r="AH34" s="11">
        <f>'Scen 4 Total Costs  HHP'!Q33</f>
        <v>868.63454511822079</v>
      </c>
      <c r="AI34" s="11"/>
      <c r="AJ34" s="11">
        <f>'Scen 4 Total Costs  HHP'!R33</f>
        <v>874.95026593136322</v>
      </c>
      <c r="AK34" s="11"/>
      <c r="AL34" s="11">
        <f>'Scen 4 Total Costs  HHP'!S33</f>
        <v>886.71731342149985</v>
      </c>
      <c r="AM34" s="11"/>
      <c r="AN34" s="11">
        <f>'Scen 4 Total Costs  HHP'!T33</f>
        <v>879.76536250635354</v>
      </c>
      <c r="AO34" s="11"/>
      <c r="AP34" s="11">
        <f>'Scen 4 Total Costs  HHP'!U33</f>
        <v>928.33749589075319</v>
      </c>
      <c r="AQ34" s="11"/>
      <c r="AR34" s="11">
        <f>'Scen 4 Total Costs  HHP'!V33</f>
        <v>917.22051312413521</v>
      </c>
      <c r="AS34" s="11"/>
      <c r="AT34" s="11">
        <f>'Scen 4 Total Costs  HHP'!W33</f>
        <v>967.93520702278659</v>
      </c>
      <c r="AU34" s="11"/>
      <c r="AV34" s="11"/>
      <c r="AW34" s="11"/>
      <c r="AX34" s="11"/>
      <c r="AY34" s="24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</row>
    <row r="35" spans="1:150" x14ac:dyDescent="0.25">
      <c r="A35" t="s">
        <v>50</v>
      </c>
      <c r="B35" s="11">
        <f>'Scen 4 Total Costs  HHP'!B34</f>
        <v>58.132841490057054</v>
      </c>
      <c r="C35" s="11"/>
      <c r="D35" s="11">
        <f>'Scen 4 Total Costs  HHP'!C34</f>
        <v>61.610338989766696</v>
      </c>
      <c r="E35" s="11"/>
      <c r="F35" s="11">
        <f>'Scen 4 Total Costs  HHP'!D34</f>
        <v>60.862517895372129</v>
      </c>
      <c r="G35" s="11"/>
      <c r="H35" s="11">
        <f>'Scen 4 Total Costs  HHP'!E34</f>
        <v>63.595934118802653</v>
      </c>
      <c r="I35" s="11"/>
      <c r="J35" s="11"/>
      <c r="K35" s="11"/>
      <c r="L35" s="11">
        <f>'Scen 4 Total Costs  HHP'!F34</f>
        <v>64.788854777954597</v>
      </c>
      <c r="M35" s="11"/>
      <c r="N35" s="11">
        <f>'Scen 4 Total Costs  HHP'!G34</f>
        <v>65.565274473543596</v>
      </c>
      <c r="O35" s="11"/>
      <c r="P35" s="11">
        <f>'Scen 4 Total Costs  HHP'!H34</f>
        <v>65.918708502317486</v>
      </c>
      <c r="Q35" s="11"/>
      <c r="R35" s="11">
        <f>'Scen 4 Total Costs  HHP'!I34</f>
        <v>66.981488468773122</v>
      </c>
      <c r="S35" s="11"/>
      <c r="T35" s="11">
        <f>'Scen 4 Total Costs  HHP'!J34</f>
        <v>68.178356438789052</v>
      </c>
      <c r="U35" s="11"/>
      <c r="V35" s="11">
        <f>'Scen 4 Total Costs  HHP'!K34</f>
        <v>69.590076168555854</v>
      </c>
      <c r="W35" s="11"/>
      <c r="X35" s="11">
        <f>'Scen 4 Total Costs  HHP'!L34</f>
        <v>69.685921159938815</v>
      </c>
      <c r="Y35" s="11"/>
      <c r="Z35" s="11">
        <f>'Scen 4 Total Costs  HHP'!M34</f>
        <v>74.256740943956189</v>
      </c>
      <c r="AA35" s="11"/>
      <c r="AB35" s="11">
        <f>'Scen 4 Total Costs  HHP'!N34</f>
        <v>77.07562325414699</v>
      </c>
      <c r="AC35" s="11"/>
      <c r="AD35" s="11">
        <f>'Scen 4 Total Costs  HHP'!O34</f>
        <v>80.001888760565535</v>
      </c>
      <c r="AE35" s="11"/>
      <c r="AF35" s="11">
        <f>'Scen 4 Total Costs  HHP'!P34</f>
        <v>82.854694408215835</v>
      </c>
      <c r="AG35" s="11"/>
      <c r="AH35" s="11">
        <f>'Scen 4 Total Costs  HHP'!Q34</f>
        <v>83.107866312774675</v>
      </c>
      <c r="AI35" s="11"/>
      <c r="AJ35" s="11">
        <f>'Scen 4 Total Costs  HHP'!R34</f>
        <v>83.827461207288337</v>
      </c>
      <c r="AK35" s="11"/>
      <c r="AL35" s="11">
        <f>'Scen 4 Total Costs  HHP'!S34</f>
        <v>85.471808186564857</v>
      </c>
      <c r="AM35" s="11"/>
      <c r="AN35" s="11">
        <f>'Scen 4 Total Costs  HHP'!T34</f>
        <v>86.674127322953368</v>
      </c>
      <c r="AO35" s="11"/>
      <c r="AP35" s="11">
        <f>'Scen 4 Total Costs  HHP'!U34</f>
        <v>90.49037615169749</v>
      </c>
      <c r="AQ35" s="11"/>
      <c r="AR35" s="11">
        <f>'Scen 4 Total Costs  HHP'!V34</f>
        <v>89.85278605611488</v>
      </c>
      <c r="AS35" s="11"/>
      <c r="AT35" s="11">
        <f>'Scen 4 Total Costs  HHP'!W34</f>
        <v>96.197239556147878</v>
      </c>
      <c r="AU35" s="11"/>
      <c r="AV35" s="11"/>
      <c r="AW35" s="11"/>
      <c r="AX35" s="11"/>
      <c r="AY35" s="24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</row>
    <row r="36" spans="1:150" x14ac:dyDescent="0.25">
      <c r="A36" t="s">
        <v>39</v>
      </c>
      <c r="B36" s="11">
        <f>'Scen 4 Total Costs  HHP'!B35</f>
        <v>148.67179181930558</v>
      </c>
      <c r="C36" s="11"/>
      <c r="D36" s="11">
        <f>'Scen 4 Total Costs  HHP'!C35</f>
        <v>133.83504883271391</v>
      </c>
      <c r="E36" s="11"/>
      <c r="F36" s="11">
        <f>'Scen 4 Total Costs  HHP'!D35</f>
        <v>135.84905173614783</v>
      </c>
      <c r="G36" s="11"/>
      <c r="H36" s="11">
        <f>'Scen 4 Total Costs  HHP'!E35</f>
        <v>143.6901204145062</v>
      </c>
      <c r="I36" s="11"/>
      <c r="J36" s="11"/>
      <c r="K36" s="11"/>
      <c r="L36" s="11">
        <f>'Scen 4 Total Costs  HHP'!F35</f>
        <v>143.24165466843766</v>
      </c>
      <c r="M36" s="11"/>
      <c r="N36" s="11">
        <f>'Scen 4 Total Costs  HHP'!G35</f>
        <v>144.12020404858063</v>
      </c>
      <c r="O36" s="11"/>
      <c r="P36" s="11">
        <f>'Scen 4 Total Costs  HHP'!H35</f>
        <v>149.72013383232232</v>
      </c>
      <c r="Q36" s="11"/>
      <c r="R36" s="11">
        <f>'Scen 4 Total Costs  HHP'!I35</f>
        <v>155.49098077396735</v>
      </c>
      <c r="S36" s="11"/>
      <c r="T36" s="11">
        <f>'Scen 4 Total Costs  HHP'!J35</f>
        <v>159.77485422016244</v>
      </c>
      <c r="U36" s="11"/>
      <c r="V36" s="11">
        <f>'Scen 4 Total Costs  HHP'!K35</f>
        <v>167.4621537263472</v>
      </c>
      <c r="W36" s="11"/>
      <c r="X36" s="11">
        <f>'Scen 4 Total Costs  HHP'!L35</f>
        <v>174.85168842205647</v>
      </c>
      <c r="Y36" s="11"/>
      <c r="Z36" s="11">
        <f>'Scen 4 Total Costs  HHP'!M35</f>
        <v>181.03314883422649</v>
      </c>
      <c r="AA36" s="11"/>
      <c r="AB36" s="11">
        <f>'Scen 4 Total Costs  HHP'!N35</f>
        <v>190.26766842506376</v>
      </c>
      <c r="AC36" s="11"/>
      <c r="AD36" s="11">
        <f>'Scen 4 Total Costs  HHP'!O35</f>
        <v>201.33878845108921</v>
      </c>
      <c r="AE36" s="11"/>
      <c r="AF36" s="11">
        <f>'Scen 4 Total Costs  HHP'!P35</f>
        <v>212.53291452058684</v>
      </c>
      <c r="AG36" s="11"/>
      <c r="AH36" s="11">
        <f>'Scen 4 Total Costs  HHP'!Q35</f>
        <v>226.43271910581862</v>
      </c>
      <c r="AI36" s="11"/>
      <c r="AJ36" s="11">
        <f>'Scen 4 Total Costs  HHP'!R35</f>
        <v>244.21933138358384</v>
      </c>
      <c r="AK36" s="11"/>
      <c r="AL36" s="11">
        <f>'Scen 4 Total Costs  HHP'!S35</f>
        <v>265.37690970285615</v>
      </c>
      <c r="AM36" s="11"/>
      <c r="AN36" s="11">
        <f>'Scen 4 Total Costs  HHP'!T35</f>
        <v>289.28266665547051</v>
      </c>
      <c r="AO36" s="11"/>
      <c r="AP36" s="11">
        <f>'Scen 4 Total Costs  HHP'!U35</f>
        <v>321.92699548931569</v>
      </c>
      <c r="AQ36" s="11"/>
      <c r="AR36" s="11">
        <f>'Scen 4 Total Costs  HHP'!V35</f>
        <v>360.17156267617202</v>
      </c>
      <c r="AS36" s="11"/>
      <c r="AT36" s="11">
        <f>'Scen 4 Total Costs  HHP'!W35</f>
        <v>417.44226207403659</v>
      </c>
      <c r="AU36" s="11"/>
      <c r="AV36" s="11"/>
      <c r="AW36" s="11"/>
      <c r="AX36" s="11"/>
      <c r="AY36" s="24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</row>
    <row r="37" spans="1:150" x14ac:dyDescent="0.25">
      <c r="A37" t="s">
        <v>57</v>
      </c>
      <c r="C37" s="11">
        <f>'Scen 4 Total Costs  HHP'!B41</f>
        <v>819.14630215163083</v>
      </c>
      <c r="D37" s="11"/>
      <c r="E37" s="11">
        <f>'Scen 4 Total Costs  HHP'!C41</f>
        <v>744.21774902118057</v>
      </c>
      <c r="F37" s="11"/>
      <c r="G37" s="11">
        <f>'Scen 4 Total Costs  HHP'!D41</f>
        <v>732.08310760873474</v>
      </c>
      <c r="H37" s="11"/>
      <c r="I37" s="11">
        <f>'Scen 4 Total Costs  HHP'!E41</f>
        <v>772.70970536691232</v>
      </c>
      <c r="J37" s="11"/>
      <c r="K37" s="11"/>
      <c r="L37" s="11"/>
      <c r="M37" s="11">
        <f>'Scen 4 Total Costs  HHP'!F41</f>
        <v>774.46735877628942</v>
      </c>
      <c r="N37" s="11"/>
      <c r="O37" s="11">
        <f>'Scen 4 Total Costs  HHP'!G41</f>
        <v>771.79124795274004</v>
      </c>
      <c r="P37" s="11"/>
      <c r="Q37" s="11">
        <f>'Scen 4 Total Costs  HHP'!H41</f>
        <v>787.4299113526688</v>
      </c>
      <c r="R37" s="11"/>
      <c r="S37" s="11">
        <f>'Scen 4 Total Costs  HHP'!I41</f>
        <v>838.89997988272773</v>
      </c>
      <c r="T37" s="11"/>
      <c r="U37" s="11">
        <f>'Scen 4 Total Costs  HHP'!J41</f>
        <v>845.64659370102265</v>
      </c>
      <c r="V37" s="11"/>
      <c r="W37" s="11">
        <f>'Scen 4 Total Costs  HHP'!K41</f>
        <v>874.75613204949377</v>
      </c>
      <c r="X37" s="11"/>
      <c r="Y37" s="11">
        <f>'Scen 4 Total Costs  HHP'!L41</f>
        <v>895.99205405647911</v>
      </c>
      <c r="Z37" s="11"/>
      <c r="AA37" s="11">
        <f>'Scen 4 Total Costs  HHP'!M41</f>
        <v>906.70692785106246</v>
      </c>
      <c r="AB37" s="11"/>
      <c r="AC37" s="11">
        <f>'Scen 4 Total Costs  HHP'!N41</f>
        <v>932.02420521505599</v>
      </c>
      <c r="AD37" s="11"/>
      <c r="AE37" s="11">
        <f>'Scen 4 Total Costs  HHP'!O41</f>
        <v>992.86013618506661</v>
      </c>
      <c r="AF37" s="11"/>
      <c r="AG37" s="11">
        <f>'Scen 4 Total Costs  HHP'!P41</f>
        <v>1052.0599664171627</v>
      </c>
      <c r="AH37" s="11"/>
      <c r="AI37" s="11">
        <f>'Scen 4 Total Costs  HHP'!Q41</f>
        <v>1126.6529026011353</v>
      </c>
      <c r="AJ37" s="11"/>
      <c r="AK37" s="11">
        <f>'Scen 4 Total Costs  HHP'!R41</f>
        <v>1225.6160801545009</v>
      </c>
      <c r="AL37" s="11"/>
      <c r="AM37" s="11">
        <f>'Scen 4 Total Costs  HHP'!S41</f>
        <v>1349.2074928660295</v>
      </c>
      <c r="AN37" s="11"/>
      <c r="AO37" s="11">
        <f>'Scen 4 Total Costs  HHP'!T41</f>
        <v>1496.6774458613734</v>
      </c>
      <c r="AP37" s="11"/>
      <c r="AQ37" s="11">
        <f>'Scen 4 Total Costs  HHP'!U41</f>
        <v>1686.2103329776223</v>
      </c>
      <c r="AR37" s="11"/>
      <c r="AS37" s="11">
        <f>'Scen 4 Total Costs  HHP'!V41</f>
        <v>1920.4723058757049</v>
      </c>
      <c r="AT37" s="11"/>
      <c r="AU37" s="11">
        <f>'Scen 4 Total Costs  HHP'!W41</f>
        <v>2282.9599617965528</v>
      </c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</row>
    <row r="38" spans="1:150" x14ac:dyDescent="0.25">
      <c r="A38" t="s">
        <v>40</v>
      </c>
      <c r="C38" s="11">
        <f>'Scen 4 Total Costs  HHP'!B42</f>
        <v>138.50734117959649</v>
      </c>
      <c r="D38" s="11"/>
      <c r="E38" s="11">
        <f>'Scen 4 Total Costs  HHP'!C42</f>
        <v>148.64509745427699</v>
      </c>
      <c r="F38" s="11"/>
      <c r="G38" s="11">
        <f>'Scen 4 Total Costs  HHP'!D42</f>
        <v>173.09377139599994</v>
      </c>
      <c r="H38" s="11"/>
      <c r="I38" s="11">
        <f>'Scen 4 Total Costs  HHP'!E42</f>
        <v>184.64849762327017</v>
      </c>
      <c r="J38" s="11"/>
      <c r="K38" s="11"/>
      <c r="L38" s="11"/>
      <c r="M38" s="11">
        <f>'Scen 4 Total Costs  HHP'!F42</f>
        <v>179.89372332954963</v>
      </c>
      <c r="N38" s="11"/>
      <c r="O38" s="11">
        <f>'Scen 4 Total Costs  HHP'!G42</f>
        <v>187.3105457959773</v>
      </c>
      <c r="P38" s="11"/>
      <c r="Q38" s="11">
        <f>'Scen 4 Total Costs  HHP'!H42</f>
        <v>208.94253634783254</v>
      </c>
      <c r="R38" s="11"/>
      <c r="S38" s="11">
        <f>'Scen 4 Total Costs  HHP'!I42</f>
        <v>195.88017654329474</v>
      </c>
      <c r="T38" s="11"/>
      <c r="U38" s="11">
        <f>'Scen 4 Total Costs  HHP'!J42</f>
        <v>216.53403441782351</v>
      </c>
      <c r="V38" s="11"/>
      <c r="W38" s="11">
        <f>'Scen 4 Total Costs  HHP'!K42</f>
        <v>238.49781837790619</v>
      </c>
      <c r="X38" s="11"/>
      <c r="Y38" s="11">
        <f>'Scen 4 Total Costs  HHP'!L42</f>
        <v>266.35690310813322</v>
      </c>
      <c r="Z38" s="11"/>
      <c r="AA38" s="11">
        <f>'Scen 4 Total Costs  HHP'!M42</f>
        <v>296.70661021537416</v>
      </c>
      <c r="AB38" s="11"/>
      <c r="AC38" s="11">
        <f>'Scen 4 Total Costs  HHP'!N42</f>
        <v>332.74765603999703</v>
      </c>
      <c r="AD38" s="11"/>
      <c r="AE38" s="11">
        <f>'Scen 4 Total Costs  HHP'!O42</f>
        <v>345.47768985979985</v>
      </c>
      <c r="AF38" s="11"/>
      <c r="AG38" s="11">
        <f>'Scen 4 Total Costs  HHP'!P42</f>
        <v>360.65984391914435</v>
      </c>
      <c r="AH38" s="11"/>
      <c r="AI38" s="11">
        <f>'Scen 4 Total Costs  HHP'!Q42</f>
        <v>378.4312753106787</v>
      </c>
      <c r="AJ38" s="11"/>
      <c r="AK38" s="11">
        <f>'Scen 4 Total Costs  HHP'!R42</f>
        <v>397.66857499695271</v>
      </c>
      <c r="AL38" s="11"/>
      <c r="AM38" s="11">
        <f>'Scen 4 Total Costs  HHP'!S42</f>
        <v>414.68844238492824</v>
      </c>
      <c r="AN38" s="11"/>
      <c r="AO38" s="11">
        <f>'Scen 4 Total Costs  HHP'!T42</f>
        <v>426.09694264344108</v>
      </c>
      <c r="AP38" s="11"/>
      <c r="AQ38" s="11">
        <f>'Scen 4 Total Costs  HHP'!U42</f>
        <v>453.52155653606485</v>
      </c>
      <c r="AR38" s="11"/>
      <c r="AS38" s="11">
        <f>'Scen 4 Total Costs  HHP'!V42</f>
        <v>473.44208106594573</v>
      </c>
      <c r="AT38" s="11"/>
      <c r="AU38" s="11">
        <f>'Scen 4 Total Costs  HHP'!W42</f>
        <v>491.77135088117296</v>
      </c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</row>
    <row r="40" spans="1:150" x14ac:dyDescent="0.25">
      <c r="B40" s="42" t="s">
        <v>51</v>
      </c>
      <c r="C40" s="42"/>
      <c r="D40" s="42"/>
      <c r="E40" s="42"/>
      <c r="F40" s="42"/>
      <c r="G40" s="42"/>
      <c r="H40" s="42"/>
      <c r="I40" s="42"/>
      <c r="J40" s="27" t="s">
        <v>61</v>
      </c>
      <c r="K40" s="27"/>
      <c r="L40" s="42" t="s">
        <v>15</v>
      </c>
      <c r="M40" s="42"/>
      <c r="N40" s="42"/>
      <c r="O40" s="42"/>
      <c r="P40" s="42"/>
      <c r="Q40" s="42"/>
      <c r="R40" s="42"/>
      <c r="S40" s="42"/>
      <c r="T40" s="25" t="s">
        <v>61</v>
      </c>
      <c r="U40" s="42" t="s">
        <v>42</v>
      </c>
      <c r="V40" s="42"/>
      <c r="W40" s="42"/>
      <c r="X40" s="42"/>
      <c r="Y40" s="42"/>
      <c r="Z40" s="42"/>
      <c r="AA40" s="42"/>
      <c r="AB40" s="42"/>
      <c r="AC40" s="26" t="s">
        <v>61</v>
      </c>
      <c r="AD40" s="42" t="s">
        <v>60</v>
      </c>
      <c r="AE40" s="42"/>
      <c r="AF40" s="42"/>
      <c r="AG40" s="42"/>
      <c r="AH40" s="42"/>
      <c r="AI40" s="42"/>
      <c r="AJ40" s="42"/>
      <c r="AK40" s="42"/>
    </row>
    <row r="41" spans="1:150" x14ac:dyDescent="0.25">
      <c r="B41" s="42">
        <v>2030</v>
      </c>
      <c r="C41" s="42"/>
      <c r="D41" s="42">
        <v>2035</v>
      </c>
      <c r="E41" s="42"/>
      <c r="F41" s="42">
        <v>2040</v>
      </c>
      <c r="G41" s="42"/>
      <c r="H41" s="42">
        <v>2045</v>
      </c>
      <c r="I41" s="42"/>
      <c r="J41" s="25"/>
      <c r="K41" s="28"/>
      <c r="L41" s="42">
        <v>2030</v>
      </c>
      <c r="M41" s="42"/>
      <c r="N41" s="42">
        <v>2035</v>
      </c>
      <c r="O41" s="42"/>
      <c r="P41" s="42">
        <v>2040</v>
      </c>
      <c r="Q41" s="42"/>
      <c r="R41" s="42">
        <v>2045</v>
      </c>
      <c r="S41" s="42"/>
      <c r="T41" s="25"/>
      <c r="U41" s="42">
        <v>2030</v>
      </c>
      <c r="V41" s="42"/>
      <c r="W41" s="42">
        <v>2035</v>
      </c>
      <c r="X41" s="42"/>
      <c r="Y41" s="42">
        <v>2040</v>
      </c>
      <c r="Z41" s="42"/>
      <c r="AA41" s="42">
        <v>2045</v>
      </c>
      <c r="AB41" s="42"/>
      <c r="AC41" s="25"/>
      <c r="AD41" s="42">
        <v>2030</v>
      </c>
      <c r="AE41" s="42"/>
      <c r="AF41" s="42">
        <v>2035</v>
      </c>
      <c r="AG41" s="42"/>
      <c r="AH41" s="42">
        <v>2040</v>
      </c>
      <c r="AI41" s="42"/>
      <c r="AJ41" s="42">
        <v>2045</v>
      </c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Y41" s="11"/>
      <c r="AZ41" s="11"/>
      <c r="BA41" s="24"/>
    </row>
    <row r="42" spans="1:150" x14ac:dyDescent="0.25">
      <c r="B42" s="8" t="s">
        <v>58</v>
      </c>
      <c r="C42" s="8" t="s">
        <v>59</v>
      </c>
      <c r="D42" s="8" t="s">
        <v>58</v>
      </c>
      <c r="E42" s="8" t="s">
        <v>59</v>
      </c>
      <c r="F42" s="8" t="s">
        <v>58</v>
      </c>
      <c r="G42" s="8" t="s">
        <v>59</v>
      </c>
      <c r="H42" s="8" t="s">
        <v>58</v>
      </c>
      <c r="I42" s="8" t="s">
        <v>59</v>
      </c>
      <c r="J42" s="8"/>
      <c r="K42" s="8"/>
      <c r="L42" s="8" t="s">
        <v>58</v>
      </c>
      <c r="M42" s="8" t="s">
        <v>59</v>
      </c>
      <c r="N42" s="8" t="s">
        <v>58</v>
      </c>
      <c r="O42" s="8" t="s">
        <v>59</v>
      </c>
      <c r="P42" s="8" t="s">
        <v>58</v>
      </c>
      <c r="Q42" s="8" t="s">
        <v>59</v>
      </c>
      <c r="R42" s="8" t="s">
        <v>58</v>
      </c>
      <c r="S42" s="8" t="s">
        <v>59</v>
      </c>
      <c r="T42" s="8"/>
      <c r="U42" s="8" t="s">
        <v>58</v>
      </c>
      <c r="V42" s="8" t="s">
        <v>59</v>
      </c>
      <c r="W42" s="8" t="s">
        <v>58</v>
      </c>
      <c r="X42" s="8" t="s">
        <v>59</v>
      </c>
      <c r="Y42" s="8" t="s">
        <v>58</v>
      </c>
      <c r="Z42" s="8" t="s">
        <v>59</v>
      </c>
      <c r="AA42" s="8" t="s">
        <v>58</v>
      </c>
      <c r="AB42" s="8" t="s">
        <v>59</v>
      </c>
      <c r="AC42" s="8"/>
      <c r="AD42" s="8" t="s">
        <v>58</v>
      </c>
      <c r="AE42" s="8" t="s">
        <v>59</v>
      </c>
      <c r="AF42" s="8" t="s">
        <v>58</v>
      </c>
      <c r="AG42" s="8" t="s">
        <v>59</v>
      </c>
      <c r="AH42" s="8" t="s">
        <v>58</v>
      </c>
      <c r="AI42" s="8" t="s">
        <v>59</v>
      </c>
      <c r="AJ42" s="8" t="s">
        <v>58</v>
      </c>
      <c r="AK42" s="8" t="s">
        <v>59</v>
      </c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Y42" s="11"/>
      <c r="AZ42" s="11"/>
      <c r="BA42" s="24"/>
    </row>
    <row r="43" spans="1:150" x14ac:dyDescent="0.25">
      <c r="A43" t="s">
        <v>1</v>
      </c>
      <c r="B43" s="11">
        <f>$P5</f>
        <v>889.34403290432908</v>
      </c>
      <c r="C43" s="11"/>
      <c r="D43" s="11">
        <f>$Z5</f>
        <v>973.92370284629123</v>
      </c>
      <c r="E43" s="11"/>
      <c r="F43" s="11">
        <f>$AJ5</f>
        <v>1110.6482310326187</v>
      </c>
      <c r="G43" s="11"/>
      <c r="H43" s="11">
        <f>$AT5</f>
        <v>1206.5909778472621</v>
      </c>
      <c r="I43" s="11"/>
      <c r="J43" s="11"/>
      <c r="K43" s="11"/>
      <c r="L43" s="11">
        <f>$P15</f>
        <v>770.23406244814487</v>
      </c>
      <c r="M43" s="11"/>
      <c r="N43" s="11">
        <f>$Z15</f>
        <v>840.71257721586358</v>
      </c>
      <c r="O43" s="11"/>
      <c r="P43" s="11">
        <f>$AJ15</f>
        <v>953.60921444080134</v>
      </c>
      <c r="Q43" s="11"/>
      <c r="R43" s="11">
        <f>$AT15</f>
        <v>995.24795787451762</v>
      </c>
      <c r="S43" s="11"/>
      <c r="T43" s="11"/>
      <c r="U43" s="11">
        <f>$P25</f>
        <v>750.55697794348544</v>
      </c>
      <c r="V43" s="11"/>
      <c r="W43" s="11">
        <f>$Z25</f>
        <v>800.39661400008038</v>
      </c>
      <c r="X43" s="11"/>
      <c r="Y43" s="11">
        <f>$AJ25</f>
        <v>897.73793047036543</v>
      </c>
      <c r="Z43" s="11"/>
      <c r="AA43" s="11">
        <f>$AT25</f>
        <v>965.60436679744748</v>
      </c>
      <c r="AB43" s="11"/>
      <c r="AC43" s="11"/>
      <c r="AD43" s="11">
        <f>$P34</f>
        <v>738.8173900730302</v>
      </c>
      <c r="AE43" s="11"/>
      <c r="AF43" s="11">
        <f>$Z34</f>
        <v>792.48261853801534</v>
      </c>
      <c r="AG43" s="11"/>
      <c r="AH43" s="11">
        <f>AJ34</f>
        <v>874.95026593136322</v>
      </c>
      <c r="AI43" s="11"/>
      <c r="AJ43" s="11">
        <f>$AT34</f>
        <v>967.93520702278659</v>
      </c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24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</row>
    <row r="44" spans="1:150" x14ac:dyDescent="0.25">
      <c r="A44" t="s">
        <v>50</v>
      </c>
      <c r="B44" s="11">
        <f t="shared" ref="B44:B45" si="0">$P6</f>
        <v>69.425814945222484</v>
      </c>
      <c r="C44" s="11"/>
      <c r="D44" s="11">
        <f t="shared" ref="D44:D45" si="1">$Z6</f>
        <v>79.921917797958145</v>
      </c>
      <c r="E44" s="11"/>
      <c r="F44" s="11">
        <f>$AJ6</f>
        <v>93.363820822322452</v>
      </c>
      <c r="G44" s="11"/>
      <c r="H44" s="11">
        <f t="shared" ref="H44:H45" si="2">$AT6</f>
        <v>104.93837740932841</v>
      </c>
      <c r="I44" s="11"/>
      <c r="J44" s="11"/>
      <c r="K44" s="11"/>
      <c r="L44" s="11">
        <f t="shared" ref="L44:L45" si="3">$P16</f>
        <v>69.117945742800089</v>
      </c>
      <c r="M44" s="11"/>
      <c r="N44" s="11">
        <f t="shared" ref="N44:N45" si="4">$Z16</f>
        <v>78.988591468950816</v>
      </c>
      <c r="O44" s="11"/>
      <c r="P44" s="11">
        <f t="shared" ref="P44:P45" si="5">$AJ16</f>
        <v>91.916366224386948</v>
      </c>
      <c r="Q44" s="11"/>
      <c r="R44" s="11">
        <f t="shared" ref="R44:R45" si="6">$AT16</f>
        <v>99.231906002180779</v>
      </c>
      <c r="S44" s="11"/>
      <c r="T44" s="11"/>
      <c r="U44" s="11">
        <f t="shared" ref="U44:U45" si="7">$P26</f>
        <v>66.235407291202037</v>
      </c>
      <c r="V44" s="11"/>
      <c r="W44" s="11">
        <f t="shared" ref="W44:W45" si="8">$Z26</f>
        <v>74.096840992393879</v>
      </c>
      <c r="X44" s="11"/>
      <c r="Y44" s="11">
        <f t="shared" ref="Y44:Y45" si="9">$AJ26</f>
        <v>85.084990688104952</v>
      </c>
      <c r="Z44" s="11"/>
      <c r="AA44" s="11">
        <f t="shared" ref="AA44:AA45" si="10">$AT26</f>
        <v>94.677992324038769</v>
      </c>
      <c r="AB44" s="11"/>
      <c r="AC44" s="11"/>
      <c r="AD44" s="11">
        <f t="shared" ref="AD44:AD45" si="11">$P35</f>
        <v>65.918708502317486</v>
      </c>
      <c r="AE44" s="11"/>
      <c r="AF44" s="11">
        <f t="shared" ref="AF44:AF45" si="12">$Z35</f>
        <v>74.256740943956189</v>
      </c>
      <c r="AG44" s="11"/>
      <c r="AH44" s="11">
        <f t="shared" ref="AH44:AI47" si="13">AJ35</f>
        <v>83.827461207288337</v>
      </c>
      <c r="AI44" s="11"/>
      <c r="AJ44" s="11">
        <f t="shared" ref="AJ44:AJ47" si="14">$AT35</f>
        <v>96.197239556147878</v>
      </c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24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</row>
    <row r="45" spans="1:150" x14ac:dyDescent="0.25">
      <c r="A45" t="s">
        <v>39</v>
      </c>
      <c r="B45" s="11">
        <f t="shared" si="0"/>
        <v>0</v>
      </c>
      <c r="C45" s="11"/>
      <c r="D45" s="11">
        <f t="shared" si="1"/>
        <v>0</v>
      </c>
      <c r="E45" s="11"/>
      <c r="F45" s="11">
        <f>$AJ7</f>
        <v>0</v>
      </c>
      <c r="G45" s="11"/>
      <c r="H45" s="11">
        <f t="shared" si="2"/>
        <v>0</v>
      </c>
      <c r="I45" s="11"/>
      <c r="J45" s="11"/>
      <c r="K45" s="11"/>
      <c r="L45" s="11">
        <f t="shared" si="3"/>
        <v>0</v>
      </c>
      <c r="M45" s="11"/>
      <c r="N45" s="11">
        <f t="shared" si="4"/>
        <v>0</v>
      </c>
      <c r="O45" s="11"/>
      <c r="P45" s="11">
        <f t="shared" si="5"/>
        <v>0</v>
      </c>
      <c r="Q45" s="11"/>
      <c r="R45" s="11">
        <f t="shared" si="6"/>
        <v>0</v>
      </c>
      <c r="S45" s="11"/>
      <c r="T45" s="11"/>
      <c r="U45" s="11">
        <f t="shared" si="7"/>
        <v>150.99155905387374</v>
      </c>
      <c r="V45" s="11"/>
      <c r="W45" s="11">
        <f t="shared" si="8"/>
        <v>185.67409010656502</v>
      </c>
      <c r="X45" s="11"/>
      <c r="Y45" s="11">
        <f t="shared" si="9"/>
        <v>256.10055643978632</v>
      </c>
      <c r="Z45" s="11"/>
      <c r="AA45" s="11">
        <f t="shared" si="10"/>
        <v>446.49153848926488</v>
      </c>
      <c r="AB45" s="11"/>
      <c r="AC45" s="11"/>
      <c r="AD45" s="11">
        <f t="shared" si="11"/>
        <v>149.72013383232232</v>
      </c>
      <c r="AE45" s="11"/>
      <c r="AF45" s="11">
        <f t="shared" si="12"/>
        <v>181.03314883422649</v>
      </c>
      <c r="AG45" s="11"/>
      <c r="AH45" s="11">
        <f t="shared" si="13"/>
        <v>244.21933138358384</v>
      </c>
      <c r="AI45" s="11"/>
      <c r="AJ45" s="11">
        <f t="shared" si="14"/>
        <v>417.44226207403659</v>
      </c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24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</row>
    <row r="46" spans="1:150" x14ac:dyDescent="0.25">
      <c r="A46" t="s">
        <v>57</v>
      </c>
      <c r="B46" s="11"/>
      <c r="C46" s="11">
        <f>$Q8</f>
        <v>840.49159737938999</v>
      </c>
      <c r="D46" s="11"/>
      <c r="E46" s="11">
        <f>$AA8</f>
        <v>893.21350466932165</v>
      </c>
      <c r="F46" s="11"/>
      <c r="G46" s="11">
        <f>$AK8</f>
        <v>1083.2859962381383</v>
      </c>
      <c r="H46" s="11"/>
      <c r="I46" s="11">
        <f>$AU8</f>
        <v>1812.5398955493595</v>
      </c>
      <c r="J46" s="11"/>
      <c r="K46" s="11"/>
      <c r="L46" s="11"/>
      <c r="M46" s="11">
        <f>$S18</f>
        <v>913.44643835491934</v>
      </c>
      <c r="N46" s="11"/>
      <c r="O46" s="11">
        <f>$AA18</f>
        <v>889.17766583652394</v>
      </c>
      <c r="P46" s="11"/>
      <c r="Q46" s="11">
        <f>$AK18</f>
        <v>1077.8417308580472</v>
      </c>
      <c r="R46" s="11"/>
      <c r="S46" s="11">
        <f>$AU18</f>
        <v>1801.5091281054217</v>
      </c>
      <c r="T46" s="11"/>
      <c r="U46" s="11"/>
      <c r="V46" s="11">
        <f>$S28</f>
        <v>850.97661638615443</v>
      </c>
      <c r="W46" s="11"/>
      <c r="X46" s="11">
        <f>$AA28</f>
        <v>937.55747424252843</v>
      </c>
      <c r="Y46" s="11"/>
      <c r="Z46" s="11">
        <f>$AK28</f>
        <v>1304.5885767577361</v>
      </c>
      <c r="AA46" s="11"/>
      <c r="AB46" s="11">
        <f>$AU28</f>
        <v>2476.049986940362</v>
      </c>
      <c r="AC46" s="11"/>
      <c r="AD46" s="11"/>
      <c r="AE46" s="11">
        <f>AK37</f>
        <v>1225.6160801545009</v>
      </c>
      <c r="AF46" s="11"/>
      <c r="AG46" s="11">
        <f>$AA37</f>
        <v>906.70692785106246</v>
      </c>
      <c r="AH46" s="11"/>
      <c r="AJ46" s="11">
        <f t="shared" si="14"/>
        <v>0</v>
      </c>
      <c r="AK46" s="11">
        <f>AU37</f>
        <v>2282.9599617965528</v>
      </c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</row>
    <row r="47" spans="1:150" x14ac:dyDescent="0.25">
      <c r="A47" t="s">
        <v>40</v>
      </c>
      <c r="B47" s="11"/>
      <c r="C47" s="11">
        <f>$Q9</f>
        <v>240.33933437999335</v>
      </c>
      <c r="D47" s="11"/>
      <c r="E47" s="11">
        <f>$AA9</f>
        <v>341.34108558742469</v>
      </c>
      <c r="F47" s="11"/>
      <c r="G47" s="11">
        <f>$AK9</f>
        <v>457.49687016983904</v>
      </c>
      <c r="H47" s="11"/>
      <c r="I47" s="11">
        <f>$AU9</f>
        <v>565.75550357988311</v>
      </c>
      <c r="J47" s="11"/>
      <c r="K47" s="11"/>
      <c r="L47" s="11"/>
      <c r="M47" s="11">
        <f>$S19</f>
        <v>225.31406216214029</v>
      </c>
      <c r="N47" s="11"/>
      <c r="O47" s="11">
        <f>$AA9</f>
        <v>341.34108558742469</v>
      </c>
      <c r="P47" s="11"/>
      <c r="Q47" s="11">
        <f>$AK9</f>
        <v>457.49687016983904</v>
      </c>
      <c r="R47" s="11"/>
      <c r="S47" s="11">
        <f>$AU19</f>
        <v>565.75550357988334</v>
      </c>
      <c r="T47" s="11"/>
      <c r="U47" s="11"/>
      <c r="V47" s="11">
        <f>$S29</f>
        <v>195.88017654329474</v>
      </c>
      <c r="W47" s="11"/>
      <c r="X47" s="11">
        <f>$AA29</f>
        <v>296.70661021537404</v>
      </c>
      <c r="Y47" s="11"/>
      <c r="Z47" s="11">
        <f>$AK29</f>
        <v>397.66857499695266</v>
      </c>
      <c r="AA47" s="11"/>
      <c r="AB47" s="11">
        <f>$AU29</f>
        <v>491.77135088117302</v>
      </c>
      <c r="AC47" s="11"/>
      <c r="AD47" s="11"/>
      <c r="AE47" s="11">
        <f>$S38</f>
        <v>195.88017654329474</v>
      </c>
      <c r="AF47" s="11"/>
      <c r="AG47" s="11">
        <f>$AA38</f>
        <v>296.70661021537416</v>
      </c>
      <c r="AH47" s="11"/>
      <c r="AI47" s="11">
        <f t="shared" si="13"/>
        <v>397.66857499695271</v>
      </c>
      <c r="AJ47" s="11">
        <f t="shared" si="14"/>
        <v>0</v>
      </c>
      <c r="AK47" s="11">
        <f>AU38</f>
        <v>491.77135088117296</v>
      </c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</row>
    <row r="48" spans="1:150" x14ac:dyDescent="0.25">
      <c r="A48" t="s">
        <v>7</v>
      </c>
      <c r="B48" s="11">
        <f>SUM(B43:B47)</f>
        <v>958.76984784955152</v>
      </c>
      <c r="C48" s="11">
        <f t="shared" ref="C48:I48" si="15">SUM(C43:C47)</f>
        <v>1080.8309317593832</v>
      </c>
      <c r="D48" s="11">
        <f t="shared" si="15"/>
        <v>1053.8456206442493</v>
      </c>
      <c r="E48" s="11">
        <f t="shared" si="15"/>
        <v>1234.5545902567465</v>
      </c>
      <c r="F48" s="11">
        <f t="shared" si="15"/>
        <v>1204.0120518549411</v>
      </c>
      <c r="G48" s="11">
        <f t="shared" si="15"/>
        <v>1540.7828664079773</v>
      </c>
      <c r="H48" s="11">
        <f t="shared" si="15"/>
        <v>1311.5293552565906</v>
      </c>
      <c r="I48" s="11">
        <f t="shared" si="15"/>
        <v>2378.2953991292425</v>
      </c>
      <c r="L48" s="11">
        <f>SUM(L43:L47)</f>
        <v>839.35200819094496</v>
      </c>
      <c r="M48" s="11">
        <f t="shared" ref="M48" si="16">SUM(M43:M47)</f>
        <v>1138.7605005170597</v>
      </c>
      <c r="N48" s="11">
        <f t="shared" ref="N48" si="17">SUM(N43:N47)</f>
        <v>919.70116868481443</v>
      </c>
      <c r="O48" s="11">
        <f t="shared" ref="O48" si="18">SUM(O43:O47)</f>
        <v>1230.5187514239487</v>
      </c>
      <c r="P48" s="11">
        <f t="shared" ref="P48" si="19">SUM(P43:P47)</f>
        <v>1045.5255806651883</v>
      </c>
      <c r="Q48" s="11">
        <f t="shared" ref="Q48" si="20">SUM(Q43:Q47)</f>
        <v>1535.3386010278862</v>
      </c>
      <c r="R48" s="11">
        <f t="shared" ref="R48" si="21">SUM(R43:R47)</f>
        <v>1094.4798638766983</v>
      </c>
      <c r="S48" s="11">
        <f t="shared" ref="S48" si="22">SUM(S43:S47)</f>
        <v>2367.2646316853052</v>
      </c>
      <c r="U48" s="11">
        <f>SUM(U43:U47)</f>
        <v>967.7839442885612</v>
      </c>
      <c r="V48" s="11">
        <f t="shared" ref="V48" si="23">SUM(V43:V47)</f>
        <v>1046.8567929294491</v>
      </c>
      <c r="W48" s="11">
        <f t="shared" ref="W48" si="24">SUM(W43:W47)</f>
        <v>1060.1675450990392</v>
      </c>
      <c r="X48" s="11">
        <f t="shared" ref="X48" si="25">SUM(X43:X47)</f>
        <v>1234.2640844579025</v>
      </c>
      <c r="Y48" s="11">
        <f t="shared" ref="Y48" si="26">SUM(Y43:Y47)</f>
        <v>1238.9234775982568</v>
      </c>
      <c r="Z48" s="11">
        <f t="shared" ref="Z48" si="27">SUM(Z43:Z47)</f>
        <v>1702.2571517546887</v>
      </c>
      <c r="AA48" s="11">
        <f t="shared" ref="AA48" si="28">SUM(AA43:AA47)</f>
        <v>1506.7738976107512</v>
      </c>
      <c r="AB48" s="11">
        <f t="shared" ref="AB48" si="29">SUM(AB43:AB47)</f>
        <v>2967.8213378215351</v>
      </c>
      <c r="AD48" s="11">
        <f>SUM(AD43:AD47)</f>
        <v>954.45623240766997</v>
      </c>
      <c r="AE48" s="11">
        <f t="shared" ref="AE48" si="30">SUM(AE43:AE47)</f>
        <v>1421.4962566977956</v>
      </c>
      <c r="AF48" s="11">
        <f t="shared" ref="AF48" si="31">SUM(AF43:AF47)</f>
        <v>1047.7725083161981</v>
      </c>
      <c r="AG48" s="11">
        <f t="shared" ref="AG48" si="32">SUM(AG43:AG47)</f>
        <v>1203.4135380664366</v>
      </c>
      <c r="AH48" s="11">
        <f t="shared" ref="AH48" si="33">SUM(AH43:AH47)</f>
        <v>1202.9970585222354</v>
      </c>
      <c r="AI48" s="11">
        <f t="shared" ref="AI48" si="34">SUM(AI43:AI47)</f>
        <v>397.66857499695271</v>
      </c>
      <c r="AJ48" s="11">
        <f>SUM(AJ43:AJ47)</f>
        <v>1481.5747086529709</v>
      </c>
      <c r="AK48" s="11">
        <f t="shared" ref="AK48" si="35">SUM(AK43:AK47)</f>
        <v>2774.7313126777258</v>
      </c>
    </row>
    <row r="51" spans="1:134" x14ac:dyDescent="0.25">
      <c r="B51" s="42" t="s">
        <v>51</v>
      </c>
      <c r="C51" s="42"/>
      <c r="D51" s="42"/>
      <c r="E51" s="42"/>
      <c r="F51" s="27" t="s">
        <v>61</v>
      </c>
      <c r="G51" s="42" t="s">
        <v>15</v>
      </c>
      <c r="H51" s="42"/>
      <c r="I51" s="42"/>
      <c r="J51" s="42"/>
      <c r="K51" s="28"/>
      <c r="L51" t="s">
        <v>61</v>
      </c>
      <c r="M51" s="42" t="s">
        <v>42</v>
      </c>
      <c r="N51" s="42"/>
      <c r="O51" s="42"/>
      <c r="P51" s="42"/>
      <c r="Q51" s="25" t="s">
        <v>61</v>
      </c>
      <c r="R51" s="26" t="s">
        <v>60</v>
      </c>
      <c r="S51" s="26"/>
      <c r="T51" s="26"/>
      <c r="U51" s="26"/>
      <c r="V51" s="26"/>
      <c r="W51" s="26"/>
      <c r="X51" s="26"/>
      <c r="Y51" s="26" t="s">
        <v>61</v>
      </c>
      <c r="AA51" s="26"/>
      <c r="AB51" s="26"/>
      <c r="AC51" s="26"/>
      <c r="AD51" s="26"/>
      <c r="AE51" s="26"/>
      <c r="AF51" s="26"/>
      <c r="AG51" s="26"/>
    </row>
    <row r="52" spans="1:134" x14ac:dyDescent="0.25">
      <c r="B52" s="42">
        <v>2030</v>
      </c>
      <c r="C52" s="42"/>
      <c r="D52" s="42">
        <v>2045</v>
      </c>
      <c r="E52" s="42"/>
      <c r="F52" s="25"/>
      <c r="G52" s="42">
        <v>2030</v>
      </c>
      <c r="H52" s="42"/>
      <c r="I52" s="42">
        <v>2045</v>
      </c>
      <c r="J52" s="42"/>
      <c r="K52" s="28"/>
      <c r="L52" s="25"/>
      <c r="M52" s="42">
        <v>2030</v>
      </c>
      <c r="N52" s="42"/>
      <c r="O52" s="42">
        <v>2045</v>
      </c>
      <c r="P52" s="42"/>
      <c r="Q52" s="25"/>
      <c r="R52" s="42">
        <v>2030</v>
      </c>
      <c r="S52" s="42"/>
      <c r="T52" s="42">
        <v>2045</v>
      </c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I52" s="11"/>
      <c r="AJ52" s="11"/>
      <c r="AK52" s="24"/>
    </row>
    <row r="53" spans="1:134" x14ac:dyDescent="0.25">
      <c r="B53" s="8" t="s">
        <v>63</v>
      </c>
      <c r="C53" s="8" t="s">
        <v>59</v>
      </c>
      <c r="D53" s="8" t="s">
        <v>63</v>
      </c>
      <c r="E53" s="8" t="s">
        <v>59</v>
      </c>
      <c r="F53" s="8"/>
      <c r="G53" s="8" t="s">
        <v>63</v>
      </c>
      <c r="H53" s="8" t="s">
        <v>59</v>
      </c>
      <c r="I53" s="8" t="s">
        <v>63</v>
      </c>
      <c r="J53" s="8" t="s">
        <v>59</v>
      </c>
      <c r="K53" s="8"/>
      <c r="L53" s="8"/>
      <c r="M53" s="8" t="s">
        <v>63</v>
      </c>
      <c r="N53" s="8" t="s">
        <v>59</v>
      </c>
      <c r="O53" s="8" t="s">
        <v>63</v>
      </c>
      <c r="P53" s="8" t="s">
        <v>59</v>
      </c>
      <c r="Q53" s="8"/>
      <c r="R53" s="8" t="s">
        <v>63</v>
      </c>
      <c r="S53" s="8" t="s">
        <v>59</v>
      </c>
      <c r="T53" s="8" t="s">
        <v>63</v>
      </c>
      <c r="U53" s="8" t="s">
        <v>59</v>
      </c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I53" s="11"/>
      <c r="AJ53" s="11"/>
      <c r="AK53" s="24"/>
    </row>
    <row r="54" spans="1:134" x14ac:dyDescent="0.25">
      <c r="A54" t="s">
        <v>1</v>
      </c>
      <c r="B54" s="11">
        <f>$P5</f>
        <v>889.34403290432908</v>
      </c>
      <c r="C54" s="11"/>
      <c r="D54" s="11">
        <f>AT5</f>
        <v>1206.5909778472621</v>
      </c>
      <c r="E54" s="11"/>
      <c r="F54" s="11"/>
      <c r="G54" s="11">
        <f>P15</f>
        <v>770.23406244814487</v>
      </c>
      <c r="H54" s="11"/>
      <c r="I54" s="11">
        <f>AT15</f>
        <v>995.24795787451762</v>
      </c>
      <c r="J54" s="11"/>
      <c r="K54" s="11"/>
      <c r="L54" s="11"/>
      <c r="M54" s="11">
        <f>P25</f>
        <v>750.55697794348544</v>
      </c>
      <c r="N54" s="11"/>
      <c r="O54" s="11">
        <f>AT25</f>
        <v>965.60436679744748</v>
      </c>
      <c r="P54" s="11"/>
      <c r="Q54" s="11"/>
      <c r="R54" s="11">
        <f>P34</f>
        <v>738.8173900730302</v>
      </c>
      <c r="S54" s="11"/>
      <c r="T54" s="11">
        <f>AT34</f>
        <v>967.93520702278659</v>
      </c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24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</row>
    <row r="55" spans="1:134" x14ac:dyDescent="0.25">
      <c r="A55" t="s">
        <v>50</v>
      </c>
      <c r="B55" s="11">
        <f>$P6</f>
        <v>69.425814945222484</v>
      </c>
      <c r="C55" s="11"/>
      <c r="D55" s="11">
        <f>AT6</f>
        <v>104.93837740932841</v>
      </c>
      <c r="E55" s="11"/>
      <c r="F55" s="11"/>
      <c r="G55" s="11">
        <f>P16</f>
        <v>69.117945742800089</v>
      </c>
      <c r="H55" s="11"/>
      <c r="I55" s="11">
        <f t="shared" ref="I55:J58" si="36">AT16</f>
        <v>99.231906002180779</v>
      </c>
      <c r="J55" s="11"/>
      <c r="K55" s="11"/>
      <c r="L55" s="11"/>
      <c r="M55" s="11">
        <f t="shared" ref="M55:M56" si="37">P26</f>
        <v>66.235407291202037</v>
      </c>
      <c r="N55" s="11"/>
      <c r="O55" s="11">
        <f t="shared" ref="O55:O56" si="38">AT26</f>
        <v>94.677992324038769</v>
      </c>
      <c r="P55" s="11"/>
      <c r="Q55" s="11"/>
      <c r="R55" s="11">
        <f t="shared" ref="R55:S58" si="39">P35</f>
        <v>65.918708502317486</v>
      </c>
      <c r="S55" s="11"/>
      <c r="T55" s="11">
        <f t="shared" ref="T55:U58" si="40">AT35</f>
        <v>96.197239556147878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24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</row>
    <row r="56" spans="1:134" x14ac:dyDescent="0.25">
      <c r="A56" t="s">
        <v>39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>
        <f t="shared" si="37"/>
        <v>150.99155905387374</v>
      </c>
      <c r="N56" s="11"/>
      <c r="O56" s="11">
        <f t="shared" si="38"/>
        <v>446.49153848926488</v>
      </c>
      <c r="P56" s="11"/>
      <c r="Q56" s="11"/>
      <c r="R56" s="11">
        <f t="shared" si="39"/>
        <v>149.72013383232232</v>
      </c>
      <c r="S56" s="11"/>
      <c r="T56" s="11">
        <f t="shared" si="40"/>
        <v>417.44226207403659</v>
      </c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24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</row>
    <row r="57" spans="1:134" x14ac:dyDescent="0.25">
      <c r="A57" t="s">
        <v>57</v>
      </c>
      <c r="B57" s="11"/>
      <c r="C57" s="11">
        <f>Q8</f>
        <v>840.49159737938999</v>
      </c>
      <c r="D57" s="11"/>
      <c r="E57" s="11">
        <f>AU8</f>
        <v>1812.5398955493595</v>
      </c>
      <c r="F57" s="11"/>
      <c r="G57" s="11"/>
      <c r="H57" s="11">
        <f>Q18</f>
        <v>840.19309167937843</v>
      </c>
      <c r="I57" s="11"/>
      <c r="J57" s="11">
        <f t="shared" si="36"/>
        <v>1801.5091281054217</v>
      </c>
      <c r="K57" s="11"/>
      <c r="L57" s="11"/>
      <c r="M57" s="11"/>
      <c r="N57" s="11">
        <f t="shared" ref="N57:N58" si="41">Q28</f>
        <v>795.89111845714615</v>
      </c>
      <c r="O57" s="11"/>
      <c r="P57" s="11">
        <f t="shared" ref="P57:P58" si="42">AU28</f>
        <v>2476.049986940362</v>
      </c>
      <c r="Q57" s="11"/>
      <c r="R57" s="11"/>
      <c r="S57" s="11">
        <f t="shared" si="39"/>
        <v>787.4299113526688</v>
      </c>
      <c r="T57" s="11"/>
      <c r="U57" s="11">
        <f t="shared" si="40"/>
        <v>2282.9599617965528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</row>
    <row r="58" spans="1:134" x14ac:dyDescent="0.25">
      <c r="A58" t="s">
        <v>40</v>
      </c>
      <c r="B58" s="11"/>
      <c r="C58" s="11">
        <f>Q9</f>
        <v>240.33933437999335</v>
      </c>
      <c r="D58" s="11"/>
      <c r="E58" s="11">
        <f>AU9</f>
        <v>565.75550357988311</v>
      </c>
      <c r="F58" s="11"/>
      <c r="G58" s="11"/>
      <c r="H58" s="11">
        <f>Q19</f>
        <v>240.33933437999329</v>
      </c>
      <c r="I58" s="11"/>
      <c r="J58" s="11">
        <f t="shared" si="36"/>
        <v>565.75550357988334</v>
      </c>
      <c r="K58" s="11"/>
      <c r="L58" s="11"/>
      <c r="M58" s="11"/>
      <c r="N58" s="11">
        <f t="shared" si="41"/>
        <v>208.9425363478326</v>
      </c>
      <c r="O58" s="11"/>
      <c r="P58" s="11">
        <f t="shared" si="42"/>
        <v>491.77135088117302</v>
      </c>
      <c r="Q58" s="11"/>
      <c r="R58" s="11"/>
      <c r="S58" s="11">
        <f t="shared" si="39"/>
        <v>208.94253634783254</v>
      </c>
      <c r="T58" s="11"/>
      <c r="U58" s="11">
        <f t="shared" si="40"/>
        <v>491.77135088117296</v>
      </c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</row>
    <row r="59" spans="1:134" x14ac:dyDescent="0.25">
      <c r="A59" t="s">
        <v>7</v>
      </c>
      <c r="B59" s="11">
        <f t="shared" ref="B59:C59" si="43">B48</f>
        <v>958.76984784955152</v>
      </c>
      <c r="C59" s="11">
        <f t="shared" si="43"/>
        <v>1080.8309317593832</v>
      </c>
      <c r="D59" s="11">
        <f t="shared" ref="D59:E59" si="44">H48</f>
        <v>1311.5293552565906</v>
      </c>
      <c r="E59" s="11">
        <f t="shared" si="44"/>
        <v>2378.2953991292425</v>
      </c>
      <c r="G59" s="11">
        <f t="shared" ref="G59:H59" si="45">L48</f>
        <v>839.35200819094496</v>
      </c>
      <c r="H59" s="11">
        <f t="shared" si="45"/>
        <v>1138.7605005170597</v>
      </c>
      <c r="I59" s="11">
        <f t="shared" ref="I59:J59" si="46">R48</f>
        <v>1094.4798638766983</v>
      </c>
      <c r="J59" s="11">
        <f t="shared" si="46"/>
        <v>2367.2646316853052</v>
      </c>
      <c r="K59" s="11"/>
      <c r="M59" s="11">
        <f t="shared" ref="M59:N59" si="47">U48</f>
        <v>967.7839442885612</v>
      </c>
      <c r="N59" s="11">
        <f t="shared" si="47"/>
        <v>1046.8567929294491</v>
      </c>
      <c r="O59" s="11">
        <f t="shared" ref="O59:P59" si="48">AA48</f>
        <v>1506.7738976107512</v>
      </c>
      <c r="P59" s="11">
        <f t="shared" si="48"/>
        <v>2967.8213378215351</v>
      </c>
      <c r="R59" s="11">
        <f t="shared" ref="R59:S59" si="49">AD48</f>
        <v>954.45623240766997</v>
      </c>
      <c r="S59" s="11">
        <f t="shared" si="49"/>
        <v>1421.4962566977956</v>
      </c>
      <c r="T59" s="11">
        <f t="shared" ref="T59:U59" si="50">AJ48</f>
        <v>1481.5747086529709</v>
      </c>
      <c r="U59" s="11">
        <f t="shared" si="50"/>
        <v>2774.7313126777258</v>
      </c>
    </row>
    <row r="61" spans="1:134" x14ac:dyDescent="0.25">
      <c r="A61" t="s">
        <v>64</v>
      </c>
      <c r="B61" s="11">
        <v>288.47345782698841</v>
      </c>
      <c r="D61" s="11">
        <v>288.47345782698841</v>
      </c>
      <c r="G61" s="11">
        <v>288.47345782698841</v>
      </c>
      <c r="I61" s="11">
        <v>288.47345782698841</v>
      </c>
      <c r="M61" s="11"/>
      <c r="N61" s="11"/>
      <c r="R61" s="11"/>
      <c r="S61" s="11"/>
    </row>
    <row r="62" spans="1:134" x14ac:dyDescent="0.25">
      <c r="A62" t="s">
        <v>68</v>
      </c>
      <c r="N62" s="11" t="e">
        <f>#REF!</f>
        <v>#REF!</v>
      </c>
      <c r="P62" s="11" t="e">
        <f>#REF!</f>
        <v>#REF!</v>
      </c>
      <c r="S62" s="2" t="e">
        <f>#REF!</f>
        <v>#REF!</v>
      </c>
      <c r="U62" s="2" t="e">
        <f>#REF!</f>
        <v>#REF!</v>
      </c>
    </row>
    <row r="65" spans="1:12" x14ac:dyDescent="0.25">
      <c r="B65" s="42">
        <v>2030</v>
      </c>
      <c r="C65" s="42"/>
      <c r="D65" s="42"/>
      <c r="E65" s="42"/>
      <c r="F65" s="42"/>
      <c r="G65" s="42"/>
      <c r="H65" s="42"/>
      <c r="I65" s="42"/>
      <c r="J65" s="42"/>
      <c r="K65" s="42"/>
    </row>
    <row r="66" spans="1:12" x14ac:dyDescent="0.25">
      <c r="B66" s="42" t="s">
        <v>51</v>
      </c>
      <c r="C66" s="42"/>
      <c r="D66" s="42" t="s">
        <v>15</v>
      </c>
      <c r="E66" s="42"/>
      <c r="F66" s="42" t="s">
        <v>42</v>
      </c>
      <c r="G66" s="42"/>
      <c r="H66" s="42" t="s">
        <v>60</v>
      </c>
      <c r="I66" s="42"/>
      <c r="J66" s="42" t="s">
        <v>6</v>
      </c>
      <c r="K66" s="42"/>
      <c r="L66" s="30" t="s">
        <v>61</v>
      </c>
    </row>
    <row r="67" spans="1:12" x14ac:dyDescent="0.25">
      <c r="B67" t="s">
        <v>63</v>
      </c>
      <c r="C67" t="s">
        <v>65</v>
      </c>
      <c r="D67" t="s">
        <v>67</v>
      </c>
      <c r="E67" t="s">
        <v>65</v>
      </c>
      <c r="F67" t="s">
        <v>67</v>
      </c>
      <c r="G67" t="s">
        <v>65</v>
      </c>
      <c r="H67" t="s">
        <v>67</v>
      </c>
      <c r="I67" t="s">
        <v>65</v>
      </c>
      <c r="J67" t="s">
        <v>66</v>
      </c>
      <c r="K67" t="s">
        <v>65</v>
      </c>
      <c r="L67" s="29" t="s">
        <v>61</v>
      </c>
    </row>
    <row r="68" spans="1:12" x14ac:dyDescent="0.25">
      <c r="A68" t="s">
        <v>1</v>
      </c>
      <c r="B68" s="11">
        <f>'Scen 1 Total Costs'!H$36</f>
        <v>958.76984784955152</v>
      </c>
      <c r="C68" s="11"/>
      <c r="D68" s="11">
        <f>'Scen 2 Total Costs '!H$36</f>
        <v>839.35200819094496</v>
      </c>
      <c r="E68" s="11"/>
      <c r="F68" s="11">
        <f>'Scen 3 Total Costs '!H$36</f>
        <v>967.7839442885612</v>
      </c>
      <c r="G68" s="11"/>
      <c r="H68" s="11">
        <f>'Scen 4 Total Costs  HHP'!H$36</f>
        <v>954.45623240766997</v>
      </c>
      <c r="I68" s="11"/>
      <c r="J68" s="11">
        <f>Reference!H36</f>
        <v>897.73372007935529</v>
      </c>
      <c r="K68" s="11"/>
    </row>
    <row r="69" spans="1:12" x14ac:dyDescent="0.25">
      <c r="A69" t="s">
        <v>57</v>
      </c>
      <c r="B69" s="11"/>
      <c r="C69" s="11">
        <f>'Scen 1 Total Costs'!H$41</f>
        <v>840.49159737938999</v>
      </c>
      <c r="D69" s="11"/>
      <c r="E69" s="11">
        <f>'Scen 2 Total Costs '!H$41</f>
        <v>840.19309167937843</v>
      </c>
      <c r="F69" s="11"/>
      <c r="G69" s="11">
        <f>'Scen 3 Total Costs '!H$41</f>
        <v>795.89111845714615</v>
      </c>
      <c r="H69" s="11"/>
      <c r="I69" s="11">
        <f>'Scen 4 Total Costs  HHP'!H$41</f>
        <v>787.4299113526688</v>
      </c>
      <c r="J69" s="11"/>
      <c r="K69" s="11">
        <f>Reference!H41</f>
        <v>775.30761680553701</v>
      </c>
    </row>
    <row r="70" spans="1:12" x14ac:dyDescent="0.25">
      <c r="A70" t="s">
        <v>40</v>
      </c>
      <c r="B70" s="11"/>
      <c r="C70" s="11">
        <f>'Scen 1 Total Costs'!H$42</f>
        <v>240.33933437999335</v>
      </c>
      <c r="D70" s="11"/>
      <c r="E70" s="11">
        <f>'Scen 2 Total Costs '!H$42</f>
        <v>240.33933437999329</v>
      </c>
      <c r="F70" s="11"/>
      <c r="G70" s="11">
        <f>'Scen 3 Total Costs '!H$42</f>
        <v>208.9425363478326</v>
      </c>
      <c r="H70" s="11"/>
      <c r="I70" s="11">
        <f>'Scen 4 Total Costs  HHP'!H$42</f>
        <v>208.94253634783254</v>
      </c>
      <c r="J70" s="11"/>
      <c r="K70" s="11">
        <f>Reference!H42</f>
        <v>208.94253634783254</v>
      </c>
    </row>
    <row r="71" spans="1:12" x14ac:dyDescent="0.25">
      <c r="A71" t="s">
        <v>62</v>
      </c>
      <c r="B71" s="11">
        <f>'Scen 1 Total Costs'!H$37</f>
        <v>2994.4021522608937</v>
      </c>
      <c r="C71" s="11"/>
      <c r="D71" s="11">
        <f>'Scen 2 Total Costs '!H$37</f>
        <v>3769.2080216349705</v>
      </c>
      <c r="E71" s="11"/>
      <c r="F71" s="11">
        <f>'Scen 3 Total Costs '!H$37</f>
        <v>2047.6546644258142</v>
      </c>
      <c r="G71" s="11"/>
      <c r="H71" s="11">
        <f>'Scen 4 Total Costs  HHP'!H$37</f>
        <v>2047.6546644258142</v>
      </c>
      <c r="I71" s="11"/>
      <c r="J71" s="11">
        <f>Reference!H37</f>
        <v>2994.4021522608937</v>
      </c>
      <c r="K71" s="11"/>
    </row>
    <row r="72" spans="1:12" x14ac:dyDescent="0.25">
      <c r="A72" t="s">
        <v>69</v>
      </c>
      <c r="B72" s="11"/>
      <c r="C72" s="11">
        <f>'Scen 1 Total Costs'!H$44</f>
        <v>976.88942933500732</v>
      </c>
      <c r="D72" s="11"/>
      <c r="E72" s="11">
        <f>'Scen 2 Total Costs '!H$44</f>
        <v>976.88942933500732</v>
      </c>
      <c r="F72" s="11">
        <f>'Scen 3 Total Costs '!H$38</f>
        <v>976.88942933500732</v>
      </c>
      <c r="G72" s="11">
        <f>'Scen 3 Total Costs '!H$44</f>
        <v>976.88942933500732</v>
      </c>
      <c r="H72" s="11">
        <f>'Scen 4 Total Costs  HHP'!H$38</f>
        <v>976.88942933500732</v>
      </c>
      <c r="I72" s="11">
        <f>'Scen 4 Total Costs  HHP'!H$44</f>
        <v>976.88942933500732</v>
      </c>
      <c r="J72" s="11"/>
      <c r="K72" s="11">
        <f>Reference!H44</f>
        <v>976.88942933500732</v>
      </c>
    </row>
    <row r="73" spans="1:12" x14ac:dyDescent="0.25">
      <c r="A73" t="s">
        <v>7</v>
      </c>
      <c r="B73" s="13">
        <f t="shared" ref="B73:K73" si="51">SUM(B68:B72)</f>
        <v>3953.172000110445</v>
      </c>
      <c r="C73" s="13">
        <f t="shared" si="51"/>
        <v>2057.7203610943907</v>
      </c>
      <c r="D73" s="13">
        <f t="shared" si="51"/>
        <v>4608.5600298259151</v>
      </c>
      <c r="E73" s="13">
        <f t="shared" si="51"/>
        <v>2057.4218553943792</v>
      </c>
      <c r="F73" s="13">
        <f t="shared" si="51"/>
        <v>3992.3280380493825</v>
      </c>
      <c r="G73" s="13">
        <f t="shared" si="51"/>
        <v>1981.723084139986</v>
      </c>
      <c r="H73" s="13">
        <f t="shared" si="51"/>
        <v>3979.0003261684915</v>
      </c>
      <c r="I73" s="13">
        <f t="shared" si="51"/>
        <v>1973.2618770355086</v>
      </c>
      <c r="J73" s="13">
        <f t="shared" si="51"/>
        <v>3892.1358723402491</v>
      </c>
      <c r="K73" s="13">
        <f t="shared" si="51"/>
        <v>1961.1395824883768</v>
      </c>
    </row>
    <row r="75" spans="1:12" x14ac:dyDescent="0.25">
      <c r="B75" s="42">
        <v>2045</v>
      </c>
      <c r="C75" s="42"/>
      <c r="D75" s="42"/>
      <c r="E75" s="42"/>
      <c r="F75" s="42"/>
      <c r="G75" s="42"/>
      <c r="H75" s="42"/>
      <c r="I75" s="42"/>
      <c r="J75" s="42"/>
      <c r="K75" s="42"/>
    </row>
    <row r="76" spans="1:12" x14ac:dyDescent="0.25">
      <c r="B76" s="42" t="s">
        <v>51</v>
      </c>
      <c r="C76" s="42"/>
      <c r="D76" s="42" t="s">
        <v>15</v>
      </c>
      <c r="E76" s="42"/>
      <c r="F76" s="42" t="s">
        <v>42</v>
      </c>
      <c r="G76" s="42"/>
      <c r="H76" s="42" t="s">
        <v>60</v>
      </c>
      <c r="I76" s="42"/>
      <c r="J76" s="42" t="s">
        <v>6</v>
      </c>
      <c r="K76" s="42"/>
    </row>
    <row r="77" spans="1:12" x14ac:dyDescent="0.25">
      <c r="B77" t="s">
        <v>63</v>
      </c>
      <c r="C77" t="s">
        <v>65</v>
      </c>
      <c r="D77" t="s">
        <v>67</v>
      </c>
      <c r="E77" t="s">
        <v>65</v>
      </c>
      <c r="F77" t="s">
        <v>67</v>
      </c>
      <c r="G77" t="s">
        <v>65</v>
      </c>
      <c r="H77" t="s">
        <v>67</v>
      </c>
      <c r="I77" t="s">
        <v>65</v>
      </c>
      <c r="J77" t="s">
        <v>66</v>
      </c>
      <c r="K77" t="s">
        <v>65</v>
      </c>
    </row>
    <row r="78" spans="1:12" x14ac:dyDescent="0.25">
      <c r="A78" t="s">
        <v>1</v>
      </c>
      <c r="B78" s="11">
        <f>'Scen 1 Total Costs'!W$36</f>
        <v>1311.5293552565906</v>
      </c>
      <c r="C78" s="11"/>
      <c r="D78" s="11">
        <f>'Scen 2 Total Costs '!W$36</f>
        <v>1094.4798638766983</v>
      </c>
      <c r="E78" s="11"/>
      <c r="F78" s="11">
        <f>'Scen 3 Total Costs '!W$36</f>
        <v>1506.7738976107512</v>
      </c>
      <c r="G78" s="11"/>
      <c r="H78" s="11">
        <f>'Scen 4 Total Costs  HHP'!W$36</f>
        <v>1481.5747086529709</v>
      </c>
      <c r="I78" s="11"/>
      <c r="J78" s="11">
        <f>Reference!W36</f>
        <v>1227.218484082807</v>
      </c>
      <c r="K78" s="11"/>
    </row>
    <row r="79" spans="1:12" x14ac:dyDescent="0.25">
      <c r="A79" t="s">
        <v>57</v>
      </c>
      <c r="B79" s="11"/>
      <c r="C79" s="11">
        <f>'Scen 1 Total Costs'!W$41</f>
        <v>1812.5398955493595</v>
      </c>
      <c r="D79" s="11"/>
      <c r="E79" s="11">
        <f>'Scen 2 Total Costs '!W$41</f>
        <v>1801.5091281054217</v>
      </c>
      <c r="F79" s="11"/>
      <c r="G79" s="11">
        <f>'Scen 3 Total Costs '!W$41</f>
        <v>2476.049986940362</v>
      </c>
      <c r="H79" s="11"/>
      <c r="I79" s="11">
        <f>'Scen 4 Total Costs  HHP'!W$41</f>
        <v>2282.9599617965528</v>
      </c>
      <c r="J79" s="11"/>
      <c r="K79" s="11">
        <f>Reference!W41</f>
        <v>980.01878020849131</v>
      </c>
    </row>
    <row r="80" spans="1:12" x14ac:dyDescent="0.25">
      <c r="A80" t="s">
        <v>40</v>
      </c>
      <c r="B80" s="11"/>
      <c r="C80" s="11">
        <f>'Scen 1 Total Costs'!W$42</f>
        <v>565.75550357988311</v>
      </c>
      <c r="D80" s="11"/>
      <c r="E80" s="11">
        <f>'Scen 2 Total Costs '!W$42</f>
        <v>565.75550357988334</v>
      </c>
      <c r="F80" s="11"/>
      <c r="G80" s="11">
        <f>'Scen 3 Total Costs '!W$42</f>
        <v>491.77135088117302</v>
      </c>
      <c r="H80" s="11"/>
      <c r="I80" s="11">
        <f>'Scen 4 Total Costs  HHP'!W$42</f>
        <v>491.77135088117296</v>
      </c>
      <c r="J80" s="11"/>
      <c r="K80" s="11">
        <f>Reference!W42</f>
        <v>491.77135088117296</v>
      </c>
    </row>
    <row r="81" spans="1:11" x14ac:dyDescent="0.25">
      <c r="A81" t="s">
        <v>62</v>
      </c>
      <c r="B81" s="11">
        <f>'Scen 1 Total Costs'!W$37</f>
        <v>4336.7871468774447</v>
      </c>
      <c r="C81" s="11"/>
      <c r="D81" s="11">
        <f>'Scen 2 Total Costs '!W$37</f>
        <v>5458.9370668838956</v>
      </c>
      <c r="E81" s="11"/>
      <c r="F81" s="11">
        <f>'Scen 3 Total Costs '!W$37</f>
        <v>2965.6144961092086</v>
      </c>
      <c r="G81" s="11"/>
      <c r="H81" s="11">
        <f>'Scen 4 Total Costs  HHP'!W$37</f>
        <v>2965.6144961092086</v>
      </c>
      <c r="I81" s="11"/>
      <c r="J81" s="11">
        <f>Reference!W37</f>
        <v>4336.7871468774447</v>
      </c>
      <c r="K81" s="11"/>
    </row>
    <row r="82" spans="1:11" x14ac:dyDescent="0.25">
      <c r="A82" t="s">
        <v>69</v>
      </c>
      <c r="B82" s="11"/>
      <c r="C82" s="11">
        <f>'Scen 1 Total Costs'!W$44</f>
        <v>1414.8271693772754</v>
      </c>
      <c r="D82" s="11"/>
      <c r="E82" s="11">
        <f>'Scen 2 Total Costs '!W$44</f>
        <v>1414.8271693772754</v>
      </c>
      <c r="F82" s="11">
        <f>'Scen 3 Total Costs '!W$38</f>
        <v>1414.8271693772754</v>
      </c>
      <c r="G82" s="11">
        <f>'Scen 3 Total Costs '!W$44</f>
        <v>1414.8271693772754</v>
      </c>
      <c r="H82" s="11">
        <f>'Scen 4 Total Costs  HHP'!W$38</f>
        <v>1414.8271693772754</v>
      </c>
      <c r="I82" s="11">
        <f>'Scen 4 Total Costs  HHP'!W$44</f>
        <v>1414.8271693772754</v>
      </c>
      <c r="J82" s="11"/>
      <c r="K82" s="11">
        <f>Reference!W44</f>
        <v>1414.8271693772754</v>
      </c>
    </row>
    <row r="83" spans="1:11" x14ac:dyDescent="0.25">
      <c r="A83" t="s">
        <v>7</v>
      </c>
      <c r="B83" s="13">
        <f t="shared" ref="B83:K83" si="52">SUM(B78:B82)</f>
        <v>5648.3165021340355</v>
      </c>
      <c r="C83" s="13">
        <f t="shared" si="52"/>
        <v>3793.1225685065178</v>
      </c>
      <c r="D83" s="13">
        <f t="shared" si="52"/>
        <v>6553.4169307605935</v>
      </c>
      <c r="E83" s="13">
        <f t="shared" si="52"/>
        <v>3782.0918010625805</v>
      </c>
      <c r="F83" s="13">
        <f t="shared" si="52"/>
        <v>5887.2155630972356</v>
      </c>
      <c r="G83" s="13">
        <f t="shared" si="52"/>
        <v>4382.64850719881</v>
      </c>
      <c r="H83" s="13">
        <f t="shared" si="52"/>
        <v>5862.0163741394554</v>
      </c>
      <c r="I83" s="13">
        <f t="shared" si="52"/>
        <v>4189.5584820550012</v>
      </c>
      <c r="J83" s="13">
        <f t="shared" si="52"/>
        <v>5564.0056309602514</v>
      </c>
      <c r="K83" s="13">
        <f t="shared" si="52"/>
        <v>2886.6173004669399</v>
      </c>
    </row>
    <row r="87" spans="1:11" x14ac:dyDescent="0.25"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</row>
  </sheetData>
  <mergeCells count="143">
    <mergeCell ref="B75:K75"/>
    <mergeCell ref="B76:C76"/>
    <mergeCell ref="D76:E76"/>
    <mergeCell ref="F76:G76"/>
    <mergeCell ref="H76:I76"/>
    <mergeCell ref="J76:K76"/>
    <mergeCell ref="J66:K66"/>
    <mergeCell ref="B65:K65"/>
    <mergeCell ref="B66:C66"/>
    <mergeCell ref="D66:E66"/>
    <mergeCell ref="F66:G66"/>
    <mergeCell ref="H66:I66"/>
    <mergeCell ref="AT13:AU13"/>
    <mergeCell ref="AJ13:AK13"/>
    <mergeCell ref="AL13:AM13"/>
    <mergeCell ref="X23:Y23"/>
    <mergeCell ref="AN23:AO23"/>
    <mergeCell ref="AP23:AQ23"/>
    <mergeCell ref="AR23:AS23"/>
    <mergeCell ref="AT23:AU23"/>
    <mergeCell ref="AB23:AC23"/>
    <mergeCell ref="AD23:AE23"/>
    <mergeCell ref="AF23:AG23"/>
    <mergeCell ref="AH23:AI23"/>
    <mergeCell ref="AJ23:AK23"/>
    <mergeCell ref="AL23:AM23"/>
    <mergeCell ref="V23:W23"/>
    <mergeCell ref="B23:C23"/>
    <mergeCell ref="D23:E23"/>
    <mergeCell ref="F23:G23"/>
    <mergeCell ref="H23:I23"/>
    <mergeCell ref="L23:M23"/>
    <mergeCell ref="AN13:AO13"/>
    <mergeCell ref="AP13:AQ13"/>
    <mergeCell ref="AR13:AS13"/>
    <mergeCell ref="AN3:AO3"/>
    <mergeCell ref="AP3:AQ3"/>
    <mergeCell ref="AR3:AS3"/>
    <mergeCell ref="AT3:AU3"/>
    <mergeCell ref="B13:C13"/>
    <mergeCell ref="D13:E13"/>
    <mergeCell ref="F13:G13"/>
    <mergeCell ref="H13:I13"/>
    <mergeCell ref="L13:M13"/>
    <mergeCell ref="N13:O13"/>
    <mergeCell ref="AB3:AC3"/>
    <mergeCell ref="AD3:AE3"/>
    <mergeCell ref="AF3:AG3"/>
    <mergeCell ref="AH3:AI3"/>
    <mergeCell ref="AJ3:AK3"/>
    <mergeCell ref="AL3:AM3"/>
    <mergeCell ref="AB13:AC13"/>
    <mergeCell ref="AD13:AE13"/>
    <mergeCell ref="AF13:AG13"/>
    <mergeCell ref="AH13:AI13"/>
    <mergeCell ref="P13:Q13"/>
    <mergeCell ref="R13:S13"/>
    <mergeCell ref="T13:U13"/>
    <mergeCell ref="V13:W13"/>
    <mergeCell ref="B32:C32"/>
    <mergeCell ref="D32:E32"/>
    <mergeCell ref="F32:G32"/>
    <mergeCell ref="H32:I32"/>
    <mergeCell ref="L32:M32"/>
    <mergeCell ref="Z3:AA3"/>
    <mergeCell ref="B3:C3"/>
    <mergeCell ref="D3:E3"/>
    <mergeCell ref="F3:G3"/>
    <mergeCell ref="H3:I3"/>
    <mergeCell ref="L3:M3"/>
    <mergeCell ref="N3:O3"/>
    <mergeCell ref="P3:Q3"/>
    <mergeCell ref="R3:S3"/>
    <mergeCell ref="T3:U3"/>
    <mergeCell ref="V3:W3"/>
    <mergeCell ref="X3:Y3"/>
    <mergeCell ref="N23:O23"/>
    <mergeCell ref="X13:Y13"/>
    <mergeCell ref="Z13:AA13"/>
    <mergeCell ref="Z23:AA23"/>
    <mergeCell ref="P23:Q23"/>
    <mergeCell ref="R23:S23"/>
    <mergeCell ref="T23:U23"/>
    <mergeCell ref="L41:M41"/>
    <mergeCell ref="AR32:AS32"/>
    <mergeCell ref="AT32:AU32"/>
    <mergeCell ref="AH32:AI32"/>
    <mergeCell ref="AJ32:AK32"/>
    <mergeCell ref="AL32:AM32"/>
    <mergeCell ref="AN32:AO32"/>
    <mergeCell ref="AP32:AQ32"/>
    <mergeCell ref="X32:Y32"/>
    <mergeCell ref="Z32:AA32"/>
    <mergeCell ref="AB32:AC32"/>
    <mergeCell ref="AD32:AE32"/>
    <mergeCell ref="AF32:AG32"/>
    <mergeCell ref="N32:O32"/>
    <mergeCell ref="P32:Q32"/>
    <mergeCell ref="R32:S32"/>
    <mergeCell ref="T32:U32"/>
    <mergeCell ref="V32:W32"/>
    <mergeCell ref="AT41:AU41"/>
    <mergeCell ref="AV41:AW41"/>
    <mergeCell ref="B40:I40"/>
    <mergeCell ref="L40:S40"/>
    <mergeCell ref="AD40:AK40"/>
    <mergeCell ref="U40:AB40"/>
    <mergeCell ref="AJ41:AK41"/>
    <mergeCell ref="AL41:AM41"/>
    <mergeCell ref="AN41:AO41"/>
    <mergeCell ref="AP41:AQ41"/>
    <mergeCell ref="AR41:AS41"/>
    <mergeCell ref="Y41:Z41"/>
    <mergeCell ref="AA41:AB41"/>
    <mergeCell ref="AD41:AE41"/>
    <mergeCell ref="AF41:AG41"/>
    <mergeCell ref="AH41:AI41"/>
    <mergeCell ref="N41:O41"/>
    <mergeCell ref="P41:Q41"/>
    <mergeCell ref="R41:S41"/>
    <mergeCell ref="U41:V41"/>
    <mergeCell ref="W41:X41"/>
    <mergeCell ref="B41:C41"/>
    <mergeCell ref="D41:E41"/>
    <mergeCell ref="F41:G41"/>
    <mergeCell ref="H41:I41"/>
    <mergeCell ref="B51:E51"/>
    <mergeCell ref="G51:J51"/>
    <mergeCell ref="M51:P51"/>
    <mergeCell ref="X52:Y52"/>
    <mergeCell ref="Z52:AA52"/>
    <mergeCell ref="AB52:AC52"/>
    <mergeCell ref="AD52:AE52"/>
    <mergeCell ref="AF52:AG52"/>
    <mergeCell ref="R52:S52"/>
    <mergeCell ref="T52:U52"/>
    <mergeCell ref="V52:W52"/>
    <mergeCell ref="B52:C52"/>
    <mergeCell ref="D52:E52"/>
    <mergeCell ref="G52:H52"/>
    <mergeCell ref="I52:J52"/>
    <mergeCell ref="M52:N52"/>
    <mergeCell ref="O52:P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4"/>
  <sheetViews>
    <sheetView topLeftCell="A2" workbookViewId="0">
      <selection activeCell="D16" sqref="D16"/>
    </sheetView>
  </sheetViews>
  <sheetFormatPr defaultRowHeight="15" x14ac:dyDescent="0.25"/>
  <cols>
    <col min="2" max="2" width="21" bestFit="1" customWidth="1"/>
    <col min="3" max="5" width="9.7109375" style="17" customWidth="1"/>
    <col min="6" max="6" width="9.7109375" customWidth="1"/>
    <col min="8" max="8" width="17.5703125" bestFit="1" customWidth="1"/>
  </cols>
  <sheetData>
    <row r="4" spans="2:6" x14ac:dyDescent="0.25">
      <c r="B4" s="43">
        <v>2030</v>
      </c>
      <c r="C4" s="44"/>
      <c r="D4" s="44"/>
      <c r="E4" s="44"/>
      <c r="F4" s="45"/>
    </row>
    <row r="5" spans="2:6" ht="36.75" x14ac:dyDescent="0.25">
      <c r="B5" s="19" t="s">
        <v>14</v>
      </c>
      <c r="C5" s="20" t="s">
        <v>51</v>
      </c>
      <c r="D5" s="20" t="s">
        <v>15</v>
      </c>
      <c r="E5" s="21" t="s">
        <v>42</v>
      </c>
      <c r="F5" s="21" t="s">
        <v>74</v>
      </c>
    </row>
    <row r="6" spans="2:6" x14ac:dyDescent="0.25">
      <c r="B6" s="10" t="s">
        <v>52</v>
      </c>
      <c r="C6" s="10">
        <v>20092.682182836048</v>
      </c>
      <c r="D6" s="10">
        <v>25291.692634713698</v>
      </c>
      <c r="E6" s="10">
        <v>13739.929475219342</v>
      </c>
      <c r="F6" s="10">
        <v>13739.929475219342</v>
      </c>
    </row>
    <row r="7" spans="2:6" ht="15.75" thickBot="1" x14ac:dyDescent="0.3">
      <c r="B7" s="10" t="s">
        <v>74</v>
      </c>
      <c r="C7" s="37"/>
      <c r="D7" s="37"/>
      <c r="E7" s="37">
        <v>6555.0075886033555</v>
      </c>
      <c r="F7" s="37">
        <v>6555.0075886033555</v>
      </c>
    </row>
    <row r="8" spans="2:6" x14ac:dyDescent="0.25">
      <c r="B8" s="10" t="s">
        <v>7</v>
      </c>
      <c r="C8" s="38">
        <f>SUM(C6:C7)</f>
        <v>20092.682182836048</v>
      </c>
      <c r="D8" s="39">
        <f t="shared" ref="D8:F8" si="0">SUM(D6:D7)</f>
        <v>25291.692634713698</v>
      </c>
      <c r="E8" s="40">
        <f t="shared" si="0"/>
        <v>20294.937063822697</v>
      </c>
      <c r="F8" s="40">
        <f t="shared" si="0"/>
        <v>20294.937063822697</v>
      </c>
    </row>
    <row r="9" spans="2:6" x14ac:dyDescent="0.25">
      <c r="B9" s="10" t="s">
        <v>53</v>
      </c>
      <c r="C9" s="10">
        <v>10</v>
      </c>
      <c r="D9" s="9">
        <v>10</v>
      </c>
      <c r="E9" s="18">
        <v>10</v>
      </c>
      <c r="F9" s="18">
        <v>10</v>
      </c>
    </row>
    <row r="10" spans="2:6" x14ac:dyDescent="0.25">
      <c r="B10" s="10" t="s">
        <v>54</v>
      </c>
      <c r="C10" s="22">
        <v>0.08</v>
      </c>
      <c r="D10" s="23">
        <v>0.08</v>
      </c>
      <c r="E10" s="22">
        <v>0.08</v>
      </c>
      <c r="F10" s="22">
        <v>0.08</v>
      </c>
    </row>
    <row r="11" spans="2:6" x14ac:dyDescent="0.25">
      <c r="B11" s="33" t="s">
        <v>75</v>
      </c>
      <c r="C11" s="34"/>
      <c r="D11" s="35"/>
      <c r="E11" s="34"/>
      <c r="F11" s="36"/>
    </row>
    <row r="12" spans="2:6" x14ac:dyDescent="0.25">
      <c r="B12" s="10" t="s">
        <v>52</v>
      </c>
      <c r="C12" s="10">
        <f>-PMT(0.08,10,C6)</f>
        <v>2994.4021522608937</v>
      </c>
      <c r="D12" s="10">
        <f t="shared" ref="D12:F12" si="1">-PMT(0.08,10,D6)</f>
        <v>3769.2080216349705</v>
      </c>
      <c r="E12" s="10">
        <f t="shared" si="1"/>
        <v>2047.6546644258142</v>
      </c>
      <c r="F12" s="10">
        <f t="shared" si="1"/>
        <v>2047.6546644258142</v>
      </c>
    </row>
    <row r="13" spans="2:6" x14ac:dyDescent="0.25">
      <c r="B13" s="10" t="s">
        <v>74</v>
      </c>
      <c r="C13" s="10">
        <f t="shared" ref="C13:F13" si="2">-PMT(0.08,10,C7)</f>
        <v>0</v>
      </c>
      <c r="D13" s="10">
        <f t="shared" si="2"/>
        <v>0</v>
      </c>
      <c r="E13" s="10">
        <f t="shared" si="2"/>
        <v>976.88942933500732</v>
      </c>
      <c r="F13" s="10">
        <f t="shared" si="2"/>
        <v>976.88942933500732</v>
      </c>
    </row>
    <row r="14" spans="2:6" x14ac:dyDescent="0.25">
      <c r="B14" s="10" t="s">
        <v>7</v>
      </c>
      <c r="C14" s="10">
        <f t="shared" ref="C14:F14" si="3">-PMT(0.08,10,C8)</f>
        <v>2994.4021522608937</v>
      </c>
      <c r="D14" s="9">
        <f t="shared" si="3"/>
        <v>3769.2080216349705</v>
      </c>
      <c r="E14" s="18">
        <f t="shared" si="3"/>
        <v>3024.5440937608214</v>
      </c>
      <c r="F14" s="18">
        <f t="shared" si="3"/>
        <v>3024.5440937608214</v>
      </c>
    </row>
  </sheetData>
  <mergeCells count="1">
    <mergeCell ref="B4:F4"/>
  </mergeCells>
  <conditionalFormatting sqref="D8:D11">
    <cfRule type="cellIs" dxfId="1" priority="12" operator="lessThan">
      <formula>0</formula>
    </cfRule>
  </conditionalFormatting>
  <conditionalFormatting sqref="D1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W18" sqref="W18"/>
    </sheetView>
  </sheetViews>
  <sheetFormatPr defaultRowHeight="15" x14ac:dyDescent="0.25"/>
  <cols>
    <col min="1" max="1" width="43.5703125" customWidth="1"/>
    <col min="2" max="2" width="10.5703125" bestFit="1" customWidth="1"/>
    <col min="3" max="23" width="9.5703125" bestFit="1" customWidth="1"/>
  </cols>
  <sheetData>
    <row r="1" spans="1:23" x14ac:dyDescent="0.25">
      <c r="A1" s="8" t="s">
        <v>16</v>
      </c>
    </row>
    <row r="4" spans="1:23" x14ac:dyDescent="0.25">
      <c r="A4" t="s">
        <v>27</v>
      </c>
      <c r="B4" s="1">
        <v>0.08</v>
      </c>
    </row>
    <row r="5" spans="1:23" x14ac:dyDescent="0.25">
      <c r="A5" t="s">
        <v>28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19</v>
      </c>
    </row>
    <row r="10" spans="1:23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</row>
    <row r="11" spans="1:23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3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3" x14ac:dyDescent="0.25">
      <c r="A15" s="8" t="s">
        <v>16</v>
      </c>
    </row>
    <row r="17" spans="1:28" x14ac:dyDescent="0.25">
      <c r="A17" t="s">
        <v>22</v>
      </c>
      <c r="B17" s="1">
        <f>'%  Rate increase'!C5</f>
        <v>4.4034585161067952E-2</v>
      </c>
      <c r="C17" s="1">
        <f>'%  Rate increase'!D5</f>
        <v>8.9923400938721088E-2</v>
      </c>
      <c r="D17" s="1">
        <f>'%  Rate increase'!E5</f>
        <v>0.10665495090883614</v>
      </c>
      <c r="E17" s="1">
        <f>'%  Rate increase'!F5</f>
        <v>0.16555190073341297</v>
      </c>
      <c r="F17" s="1">
        <f>'%  Rate increase'!G5</f>
        <v>0.1820476345889388</v>
      </c>
      <c r="G17" s="1">
        <f>'%  Rate increase'!H5</f>
        <v>0.20135911306856991</v>
      </c>
      <c r="H17" s="1">
        <f>'%  Rate increase'!I5</f>
        <v>0.21176414512570108</v>
      </c>
      <c r="I17" s="1">
        <f>'%  Rate increase'!J5</f>
        <v>0.25323430892278331</v>
      </c>
      <c r="J17" s="1">
        <f>'%  Rate increase'!K5</f>
        <v>0.29545141462147861</v>
      </c>
      <c r="K17" s="1">
        <f>'%  Rate increase'!L5</f>
        <v>0.3211373700735618</v>
      </c>
      <c r="L17" s="1">
        <f>'%  Rate increase'!M5</f>
        <v>0.30882392703329042</v>
      </c>
      <c r="M17" s="1">
        <f>'%  Rate increase'!N5</f>
        <v>0.37712417036309431</v>
      </c>
      <c r="N17" s="1">
        <f>'%  Rate increase'!O5</f>
        <v>0.42474289390385667</v>
      </c>
      <c r="O17" s="1">
        <f>'%  Rate increase'!P5</f>
        <v>0.4529870400513536</v>
      </c>
      <c r="P17" s="1">
        <f>'%  Rate increase'!Q5</f>
        <v>0.48890689995237357</v>
      </c>
      <c r="Q17" s="1">
        <f>'%  Rate increase'!R5</f>
        <v>0.5549263240088087</v>
      </c>
      <c r="R17" s="1">
        <f>'%  Rate increase'!S5</f>
        <v>0.58889357225764094</v>
      </c>
      <c r="S17" s="1">
        <f>'%  Rate increase'!T5</f>
        <v>0.60421096665708229</v>
      </c>
      <c r="T17" s="1">
        <f>'%  Rate increase'!U5</f>
        <v>0.7095501071764998</v>
      </c>
      <c r="U17" s="1">
        <f>'%  Rate increase'!V5</f>
        <v>0.73881152578497922</v>
      </c>
      <c r="V17" s="1">
        <f>'%  Rate increase'!W5</f>
        <v>0.72675194734513182</v>
      </c>
      <c r="W17" s="1">
        <f>'%  Rate increase'!X5</f>
        <v>0.77124401186295533</v>
      </c>
      <c r="X17">
        <v>0.77124401186295533</v>
      </c>
    </row>
    <row r="18" spans="1:28" x14ac:dyDescent="0.25">
      <c r="A18" t="s">
        <v>23</v>
      </c>
      <c r="B18" s="1">
        <f>'%  Rate increase'!C19</f>
        <v>0.26939437228279539</v>
      </c>
      <c r="C18" s="1">
        <f>'%  Rate increase'!D19</f>
        <v>0.11972748453444138</v>
      </c>
      <c r="D18" s="1">
        <f>'%  Rate increase'!E19</f>
        <v>0.14396580638114842</v>
      </c>
      <c r="E18" s="1">
        <f>'%  Rate increase'!F19</f>
        <v>0.23251766517541594</v>
      </c>
      <c r="F18" s="1">
        <f>'%  Rate increase'!G19</f>
        <v>0.21575640994120882</v>
      </c>
      <c r="G18" s="1">
        <f>'%  Rate increase'!H19</f>
        <v>0.23205305823756373</v>
      </c>
      <c r="H18" s="1">
        <f>'%  Rate increase'!I19</f>
        <v>0.25267219451764622</v>
      </c>
      <c r="I18" s="1">
        <f>'%  Rate increase'!J19</f>
        <v>0.32332482085393055</v>
      </c>
      <c r="J18" s="1">
        <f>'%  Rate increase'!K19</f>
        <v>0.34332101199433152</v>
      </c>
      <c r="K18" s="1">
        <f>'%  Rate increase'!L19</f>
        <v>0.39114947443884218</v>
      </c>
      <c r="L18" s="1">
        <f>'%  Rate increase'!M19</f>
        <v>0.48842013604574852</v>
      </c>
      <c r="M18" s="1">
        <f>'%  Rate increase'!N19</f>
        <v>0.49149778235150565</v>
      </c>
      <c r="N18" s="1">
        <f>'%  Rate increase'!O19</f>
        <v>0.53294260952545924</v>
      </c>
      <c r="O18" s="1">
        <f>'%  Rate increase'!P19</f>
        <v>0.61257872530336233</v>
      </c>
      <c r="P18" s="1">
        <f>'%  Rate increase'!Q19</f>
        <v>0.67899110452037048</v>
      </c>
      <c r="Q18" s="1">
        <f>'%  Rate increase'!R19</f>
        <v>0.7798225670960468</v>
      </c>
      <c r="R18" s="1">
        <f>'%  Rate increase'!S19</f>
        <v>0.90546156506233366</v>
      </c>
      <c r="S18" s="1">
        <f>'%  Rate increase'!T19</f>
        <v>1.0258432475204753</v>
      </c>
      <c r="T18" s="1">
        <f>'%  Rate increase'!U19</f>
        <v>1.176615326552314</v>
      </c>
      <c r="U18" s="1">
        <f>'%  Rate increase'!V19</f>
        <v>1.3851733120680052</v>
      </c>
      <c r="V18" s="1">
        <f>'%  Rate increase'!W19</f>
        <v>1.6663479837875927</v>
      </c>
      <c r="W18" s="1">
        <f>'%  Rate increase'!X19</f>
        <v>2.0623969545021019</v>
      </c>
      <c r="X18">
        <v>1.2515355364186234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0.13253861532655054</v>
      </c>
      <c r="C21">
        <f t="shared" si="0"/>
        <v>0.13836413125158764</v>
      </c>
      <c r="D21">
        <f t="shared" si="0"/>
        <v>0.14048817627540638</v>
      </c>
      <c r="E21">
        <f t="shared" si="0"/>
        <v>0.1479650551907753</v>
      </c>
      <c r="F21">
        <f t="shared" si="0"/>
        <v>0.15005916371465089</v>
      </c>
      <c r="G21">
        <f t="shared" si="0"/>
        <v>0.15251072677010649</v>
      </c>
      <c r="H21">
        <f t="shared" si="0"/>
        <v>0.15383162989044497</v>
      </c>
      <c r="I21">
        <f t="shared" si="0"/>
        <v>0.15909620461349647</v>
      </c>
      <c r="J21">
        <f t="shared" si="0"/>
        <v>0.1644556024839573</v>
      </c>
      <c r="K21">
        <f t="shared" si="0"/>
        <v>0.16771639577313111</v>
      </c>
      <c r="L21">
        <f t="shared" si="0"/>
        <v>0.16615322275793054</v>
      </c>
      <c r="M21">
        <f t="shared" si="0"/>
        <v>0.17482383559591627</v>
      </c>
      <c r="N21">
        <f t="shared" si="0"/>
        <v>0.18086896070136169</v>
      </c>
      <c r="O21">
        <f t="shared" si="0"/>
        <v>0.18445451243947047</v>
      </c>
      <c r="P21">
        <f t="shared" si="0"/>
        <v>0.18901448445732313</v>
      </c>
      <c r="Q21">
        <f t="shared" si="0"/>
        <v>0.19739555072989912</v>
      </c>
      <c r="R21">
        <f t="shared" si="0"/>
        <v>0.20170764164464489</v>
      </c>
      <c r="S21">
        <f t="shared" si="0"/>
        <v>0.203652161752472</v>
      </c>
      <c r="T21">
        <f t="shared" si="0"/>
        <v>0.21702480670367216</v>
      </c>
      <c r="U21">
        <f t="shared" si="0"/>
        <v>0.22073949964582226</v>
      </c>
      <c r="V21">
        <f t="shared" si="0"/>
        <v>0.21920855435860967</v>
      </c>
      <c r="W21">
        <f t="shared" si="0"/>
        <v>0.2248567548186568</v>
      </c>
    </row>
    <row r="22" spans="1:28" x14ac:dyDescent="0.25">
      <c r="A22" t="s">
        <v>21</v>
      </c>
      <c r="B22">
        <f>B11*(1+B18)</f>
        <v>1.5992762148653057</v>
      </c>
      <c r="C22">
        <f t="shared" ref="C22:W22" si="1">C11*(1+C18)</f>
        <v>1.4107148828196852</v>
      </c>
      <c r="D22">
        <f t="shared" si="1"/>
        <v>1.4412520999872533</v>
      </c>
      <c r="E22">
        <f t="shared" si="1"/>
        <v>1.5528162321781855</v>
      </c>
      <c r="F22">
        <f t="shared" si="1"/>
        <v>1.5316991724112132</v>
      </c>
      <c r="G22">
        <f t="shared" si="1"/>
        <v>1.5522308862516614</v>
      </c>
      <c r="H22">
        <f t="shared" si="1"/>
        <v>1.5782083877624811</v>
      </c>
      <c r="I22">
        <f t="shared" si="1"/>
        <v>1.667221752942434</v>
      </c>
      <c r="J22">
        <f t="shared" si="1"/>
        <v>1.6924144224366542</v>
      </c>
      <c r="K22">
        <f t="shared" si="1"/>
        <v>1.7526722304522422</v>
      </c>
      <c r="L22">
        <f t="shared" si="1"/>
        <v>1.8752209504630166</v>
      </c>
      <c r="M22">
        <f t="shared" si="1"/>
        <v>1.8790983952052003</v>
      </c>
      <c r="N22">
        <f t="shared" si="1"/>
        <v>1.9313136308922079</v>
      </c>
      <c r="O22">
        <f t="shared" si="1"/>
        <v>2.0316450555375085</v>
      </c>
      <c r="P22">
        <f t="shared" si="1"/>
        <v>2.1153162461253254</v>
      </c>
      <c r="Q22">
        <f t="shared" si="1"/>
        <v>2.242351124590531</v>
      </c>
      <c r="R22">
        <f t="shared" si="1"/>
        <v>2.4006403572311728</v>
      </c>
      <c r="S22">
        <f t="shared" si="1"/>
        <v>2.5523060378616549</v>
      </c>
      <c r="T22">
        <f t="shared" si="1"/>
        <v>2.7422597710169283</v>
      </c>
      <c r="U22">
        <f t="shared" si="1"/>
        <v>3.0050164311521455</v>
      </c>
      <c r="V22">
        <f t="shared" si="1"/>
        <v>3.3592609232677275</v>
      </c>
      <c r="W22">
        <f t="shared" si="1"/>
        <v>3.8582324900366509</v>
      </c>
    </row>
    <row r="23" spans="1:28" x14ac:dyDescent="0.25">
      <c r="A23" t="s">
        <v>34</v>
      </c>
      <c r="B23" s="14">
        <v>0.21393528558361943</v>
      </c>
      <c r="C23" s="14">
        <v>0.23423167101600412</v>
      </c>
      <c r="D23" s="14">
        <v>0.27775888293151541</v>
      </c>
      <c r="E23" s="14">
        <v>0.30030062820769376</v>
      </c>
      <c r="F23" s="14">
        <v>0.2941998633631206</v>
      </c>
      <c r="G23" s="14">
        <v>0.31367261403936503</v>
      </c>
      <c r="H23" s="14">
        <v>0.35093883999999997</v>
      </c>
      <c r="I23" s="14">
        <v>0.32925478146881565</v>
      </c>
      <c r="J23" s="14">
        <v>0.3690251921287635</v>
      </c>
      <c r="K23" s="14">
        <v>0.41359943754854384</v>
      </c>
      <c r="L23" s="14">
        <v>0.4635577689253863</v>
      </c>
      <c r="M23" s="14">
        <v>0.51955052551506686</v>
      </c>
      <c r="N23" s="14">
        <v>0.58230660051008698</v>
      </c>
      <c r="O23" s="14">
        <v>0.61250160645547658</v>
      </c>
      <c r="P23" s="14">
        <v>0.64426234836065677</v>
      </c>
      <c r="Q23" s="14">
        <v>0.67767001611180344</v>
      </c>
      <c r="R23" s="14">
        <v>0.71281000962653196</v>
      </c>
      <c r="S23" s="14">
        <v>0.74977215716144308</v>
      </c>
      <c r="T23" s="14">
        <v>0.7886509449398158</v>
      </c>
      <c r="U23" s="14">
        <v>0.82954575868644864</v>
      </c>
      <c r="V23" s="14">
        <v>0.87256113768707866</v>
      </c>
      <c r="W23" s="14">
        <v>0.91780704202183594</v>
      </c>
      <c r="X23" s="14"/>
      <c r="Y23" s="14"/>
      <c r="Z23" s="14"/>
      <c r="AA23" s="14"/>
      <c r="AB23" s="14"/>
    </row>
    <row r="24" spans="1:28" x14ac:dyDescent="0.25">
      <c r="A24" t="s">
        <v>35</v>
      </c>
      <c r="B24" s="15">
        <f>B22-B23</f>
        <v>1.3853409292816863</v>
      </c>
      <c r="C24" s="15">
        <f t="shared" ref="C24:W24" si="2">C22-C23</f>
        <v>1.176483211803681</v>
      </c>
      <c r="D24" s="15">
        <f t="shared" si="2"/>
        <v>1.1634932170557379</v>
      </c>
      <c r="E24" s="15">
        <f t="shared" si="2"/>
        <v>1.2525156039704917</v>
      </c>
      <c r="F24" s="15">
        <f t="shared" si="2"/>
        <v>1.2374993090480926</v>
      </c>
      <c r="G24" s="15">
        <f t="shared" si="2"/>
        <v>1.2385582722122963</v>
      </c>
      <c r="H24" s="15">
        <f t="shared" si="2"/>
        <v>1.2272695477624811</v>
      </c>
      <c r="I24" s="15">
        <f t="shared" si="2"/>
        <v>1.3379669714736184</v>
      </c>
      <c r="J24" s="15">
        <f t="shared" si="2"/>
        <v>1.3233892303078907</v>
      </c>
      <c r="K24" s="15">
        <f t="shared" si="2"/>
        <v>1.3390727929036983</v>
      </c>
      <c r="L24" s="15">
        <f t="shared" si="2"/>
        <v>1.4116631815376304</v>
      </c>
      <c r="M24" s="15">
        <f t="shared" si="2"/>
        <v>1.3595478696901333</v>
      </c>
      <c r="N24" s="15">
        <f t="shared" si="2"/>
        <v>1.3490070303821209</v>
      </c>
      <c r="O24" s="15">
        <f t="shared" si="2"/>
        <v>1.419143449082032</v>
      </c>
      <c r="P24" s="15">
        <f t="shared" si="2"/>
        <v>1.4710538977646688</v>
      </c>
      <c r="Q24" s="15">
        <f t="shared" si="2"/>
        <v>1.5646811084787275</v>
      </c>
      <c r="R24" s="15">
        <f t="shared" si="2"/>
        <v>1.6878303476046408</v>
      </c>
      <c r="S24" s="15">
        <f t="shared" si="2"/>
        <v>1.8025338807002118</v>
      </c>
      <c r="T24" s="15">
        <f t="shared" si="2"/>
        <v>1.9536088260771125</v>
      </c>
      <c r="U24" s="15">
        <f t="shared" si="2"/>
        <v>2.1754706724656967</v>
      </c>
      <c r="V24" s="15">
        <f t="shared" si="2"/>
        <v>2.4866997855806487</v>
      </c>
      <c r="W24" s="15">
        <f t="shared" si="2"/>
        <v>2.9404254480148149</v>
      </c>
    </row>
    <row r="26" spans="1:28" x14ac:dyDescent="0.25">
      <c r="A26" t="s">
        <v>17</v>
      </c>
      <c r="B26" s="2">
        <v>6318.2850741582342</v>
      </c>
      <c r="C26" s="2">
        <v>6207.3932914689049</v>
      </c>
      <c r="D26" s="2">
        <v>6079.9181909652416</v>
      </c>
      <c r="E26" s="2">
        <v>6018.7066877845664</v>
      </c>
      <c r="F26" s="2">
        <v>6003.9225449443329</v>
      </c>
      <c r="G26" s="2">
        <v>5848.2675301559239</v>
      </c>
      <c r="H26" s="2">
        <v>5840.2823072937144</v>
      </c>
      <c r="I26" s="2">
        <v>5838.2102187995924</v>
      </c>
      <c r="J26" s="2">
        <v>5748.2141094993203</v>
      </c>
      <c r="K26" s="2">
        <v>5660.3459163684547</v>
      </c>
      <c r="L26" s="2">
        <v>5649.5571538004488</v>
      </c>
      <c r="M26" s="2">
        <v>5629.8865628211961</v>
      </c>
      <c r="N26" s="2">
        <v>5644.184075778996</v>
      </c>
      <c r="O26" s="2">
        <v>5592.8261598946538</v>
      </c>
      <c r="P26" s="2">
        <v>5570.6495015019191</v>
      </c>
      <c r="Q26" s="2">
        <v>5568.9725960770356</v>
      </c>
      <c r="R26" s="2">
        <v>5565.22814275158</v>
      </c>
      <c r="S26" s="2">
        <v>5540.7905219650256</v>
      </c>
      <c r="T26" s="2">
        <v>5429.7880004237204</v>
      </c>
      <c r="U26" s="2">
        <v>5504.4077011146592</v>
      </c>
      <c r="V26" s="2">
        <v>5474.7413570035469</v>
      </c>
      <c r="W26" s="2">
        <v>5425.0431412652488</v>
      </c>
    </row>
    <row r="27" spans="1:28" x14ac:dyDescent="0.25">
      <c r="A27" t="s">
        <v>45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18</v>
      </c>
      <c r="B30" s="2">
        <v>743.7622687377517</v>
      </c>
      <c r="C30" s="2">
        <v>729.02323013171815</v>
      </c>
      <c r="D30" s="2">
        <v>716.05637493135691</v>
      </c>
      <c r="E30" s="2">
        <v>706.61888455933183</v>
      </c>
      <c r="F30" s="2">
        <v>702.80069226274554</v>
      </c>
      <c r="G30" s="2">
        <v>686.64700852030876</v>
      </c>
      <c r="H30" s="2">
        <v>684.84677951290132</v>
      </c>
      <c r="I30" s="2">
        <v>684.31523198237994</v>
      </c>
      <c r="J30" s="2">
        <v>675.0363507943074</v>
      </c>
      <c r="K30" s="2">
        <v>663.38110417556788</v>
      </c>
      <c r="L30" s="2">
        <v>661.02843265821411</v>
      </c>
      <c r="M30" s="2">
        <v>656.99305231003154</v>
      </c>
      <c r="N30" s="2">
        <v>657.39423207321124</v>
      </c>
      <c r="O30" s="2">
        <v>648.89814927943189</v>
      </c>
      <c r="P30" s="2">
        <v>644.02081880903449</v>
      </c>
      <c r="Q30" s="2">
        <v>642.4431377181121</v>
      </c>
      <c r="R30" s="2">
        <v>641.82161304039334</v>
      </c>
      <c r="S30" s="2">
        <v>636.29733904016382</v>
      </c>
      <c r="T30" s="2">
        <v>621.57220505597604</v>
      </c>
      <c r="U30" s="2">
        <v>628.96445142736502</v>
      </c>
      <c r="V30" s="2">
        <v>624.2231418900277</v>
      </c>
      <c r="W30" s="2">
        <v>616.42096614728632</v>
      </c>
    </row>
    <row r="32" spans="1:28" x14ac:dyDescent="0.25">
      <c r="A32" t="s">
        <v>26</v>
      </c>
    </row>
    <row r="33" spans="1:24" x14ac:dyDescent="0.25">
      <c r="A33" t="s">
        <v>44</v>
      </c>
      <c r="B33" s="11">
        <f t="shared" ref="B33:W33" si="3">(B10*B26-(B13))*(1+B17)</f>
        <v>829.59693592448752</v>
      </c>
      <c r="C33" s="11">
        <f t="shared" si="3"/>
        <v>850.71705383799701</v>
      </c>
      <c r="D33" s="11">
        <f t="shared" si="3"/>
        <v>845.86777297006756</v>
      </c>
      <c r="E33" s="11">
        <f t="shared" si="3"/>
        <v>881.8282834986386</v>
      </c>
      <c r="F33" s="11">
        <f t="shared" si="3"/>
        <v>892.09005931881381</v>
      </c>
      <c r="G33" s="11">
        <f t="shared" si="3"/>
        <v>882.925351613212</v>
      </c>
      <c r="H33" s="11">
        <f t="shared" si="3"/>
        <v>889.34403290432908</v>
      </c>
      <c r="I33" s="11">
        <f t="shared" si="3"/>
        <v>919.45036257291429</v>
      </c>
      <c r="J33" s="11">
        <f t="shared" si="3"/>
        <v>935.62308348898</v>
      </c>
      <c r="K33" s="11">
        <f t="shared" si="3"/>
        <v>939.43749702062723</v>
      </c>
      <c r="L33" s="11">
        <f t="shared" si="3"/>
        <v>928.88903704558652</v>
      </c>
      <c r="M33" s="11">
        <f t="shared" si="3"/>
        <v>973.92370284629123</v>
      </c>
      <c r="N33" s="11">
        <f t="shared" si="3"/>
        <v>1010.1863835179827</v>
      </c>
      <c r="O33" s="11">
        <f t="shared" si="3"/>
        <v>1020.7391495520997</v>
      </c>
      <c r="P33" s="11">
        <f t="shared" si="3"/>
        <v>1041.7815309381861</v>
      </c>
      <c r="Q33" s="11">
        <f t="shared" si="3"/>
        <v>1087.6440144355165</v>
      </c>
      <c r="R33" s="11">
        <f t="shared" si="3"/>
        <v>1110.6482310326187</v>
      </c>
      <c r="S33" s="11">
        <f t="shared" si="3"/>
        <v>1116.3784274755235</v>
      </c>
      <c r="T33" s="11">
        <f t="shared" si="3"/>
        <v>1165.5941609311244</v>
      </c>
      <c r="U33" s="11">
        <f t="shared" si="3"/>
        <v>1202.0165034625311</v>
      </c>
      <c r="V33" s="11">
        <f t="shared" si="3"/>
        <v>1187.1767662704253</v>
      </c>
      <c r="W33" s="11">
        <f t="shared" si="3"/>
        <v>1206.5909778472621</v>
      </c>
    </row>
    <row r="34" spans="1:24" x14ac:dyDescent="0.25">
      <c r="A34" t="s">
        <v>47</v>
      </c>
      <c r="B34" s="11">
        <f t="shared" ref="B34:W34" si="4">(B21*B27-(B13))</f>
        <v>58.779307663275269</v>
      </c>
      <c r="C34" s="11">
        <f t="shared" si="4"/>
        <v>61.692065625793823</v>
      </c>
      <c r="D34" s="11">
        <f t="shared" si="4"/>
        <v>62.754088137703185</v>
      </c>
      <c r="E34" s="11">
        <f t="shared" si="4"/>
        <v>66.492527595387656</v>
      </c>
      <c r="F34" s="11">
        <f t="shared" si="4"/>
        <v>67.539581857325445</v>
      </c>
      <c r="G34" s="11">
        <f t="shared" si="4"/>
        <v>68.765363385053249</v>
      </c>
      <c r="H34" s="11">
        <f t="shared" si="4"/>
        <v>69.425814945222484</v>
      </c>
      <c r="I34" s="11">
        <f t="shared" si="4"/>
        <v>72.058102306748239</v>
      </c>
      <c r="J34" s="11">
        <f t="shared" si="4"/>
        <v>74.737801241978659</v>
      </c>
      <c r="K34" s="11">
        <f t="shared" si="4"/>
        <v>76.368197886565554</v>
      </c>
      <c r="L34" s="11">
        <f t="shared" si="4"/>
        <v>75.586611378965273</v>
      </c>
      <c r="M34" s="11">
        <f t="shared" si="4"/>
        <v>79.921917797958145</v>
      </c>
      <c r="N34" s="11">
        <f t="shared" si="4"/>
        <v>82.944480350680848</v>
      </c>
      <c r="O34" s="11">
        <f t="shared" si="4"/>
        <v>84.737256219735244</v>
      </c>
      <c r="P34" s="11">
        <f t="shared" si="4"/>
        <v>87.017242228661573</v>
      </c>
      <c r="Q34" s="11">
        <f t="shared" si="4"/>
        <v>91.207775364949569</v>
      </c>
      <c r="R34" s="11">
        <f t="shared" si="4"/>
        <v>93.363820822322452</v>
      </c>
      <c r="S34" s="11">
        <f t="shared" si="4"/>
        <v>94.336080876236011</v>
      </c>
      <c r="T34" s="11">
        <f t="shared" si="4"/>
        <v>101.02240335183609</v>
      </c>
      <c r="U34" s="11">
        <f t="shared" si="4"/>
        <v>102.87974982291114</v>
      </c>
      <c r="V34" s="11">
        <f t="shared" si="4"/>
        <v>102.11427717930484</v>
      </c>
      <c r="W34" s="11">
        <f t="shared" si="4"/>
        <v>104.93837740932841</v>
      </c>
    </row>
    <row r="35" spans="1:24" ht="15.75" customHeight="1" x14ac:dyDescent="0.25">
      <c r="A35" t="s">
        <v>31</v>
      </c>
      <c r="B35" s="11">
        <f t="shared" ref="B35:W35" si="5">B28*B22</f>
        <v>0</v>
      </c>
      <c r="C35" s="11">
        <f t="shared" si="5"/>
        <v>0</v>
      </c>
      <c r="D35" s="11">
        <f t="shared" si="5"/>
        <v>0</v>
      </c>
      <c r="E35" s="11">
        <f t="shared" si="5"/>
        <v>0</v>
      </c>
      <c r="F35" s="11">
        <f t="shared" si="5"/>
        <v>0</v>
      </c>
      <c r="G35" s="11">
        <f t="shared" si="5"/>
        <v>0</v>
      </c>
      <c r="H35" s="11">
        <f t="shared" si="5"/>
        <v>0</v>
      </c>
      <c r="I35" s="11">
        <f t="shared" si="5"/>
        <v>0</v>
      </c>
      <c r="J35" s="11">
        <f t="shared" si="5"/>
        <v>0</v>
      </c>
      <c r="K35" s="11">
        <f t="shared" si="5"/>
        <v>0</v>
      </c>
      <c r="L35" s="11">
        <f t="shared" si="5"/>
        <v>0</v>
      </c>
      <c r="M35" s="11">
        <f t="shared" si="5"/>
        <v>0</v>
      </c>
      <c r="N35" s="11">
        <f t="shared" si="5"/>
        <v>0</v>
      </c>
      <c r="O35" s="11">
        <f t="shared" si="5"/>
        <v>0</v>
      </c>
      <c r="P35" s="11">
        <f t="shared" si="5"/>
        <v>0</v>
      </c>
      <c r="Q35" s="11">
        <f t="shared" si="5"/>
        <v>0</v>
      </c>
      <c r="R35" s="11">
        <f t="shared" si="5"/>
        <v>0</v>
      </c>
      <c r="S35" s="11">
        <f t="shared" si="5"/>
        <v>0</v>
      </c>
      <c r="T35" s="11">
        <f t="shared" si="5"/>
        <v>0</v>
      </c>
      <c r="U35" s="11">
        <f t="shared" si="5"/>
        <v>0</v>
      </c>
      <c r="V35" s="11">
        <f t="shared" si="5"/>
        <v>0</v>
      </c>
      <c r="W35" s="11">
        <f t="shared" si="5"/>
        <v>0</v>
      </c>
    </row>
    <row r="36" spans="1:24" x14ac:dyDescent="0.25">
      <c r="A36" t="s">
        <v>7</v>
      </c>
      <c r="B36" s="13">
        <f>SUM(B33:B35)</f>
        <v>888.37624358776281</v>
      </c>
      <c r="C36" s="13">
        <f t="shared" ref="C36:W36" si="6">SUM(C33:C35)</f>
        <v>912.40911946379083</v>
      </c>
      <c r="D36" s="13">
        <f t="shared" si="6"/>
        <v>908.62186110777077</v>
      </c>
      <c r="E36" s="13">
        <f t="shared" si="6"/>
        <v>948.32081109402623</v>
      </c>
      <c r="F36" s="13">
        <f t="shared" si="6"/>
        <v>959.62964117613922</v>
      </c>
      <c r="G36" s="13">
        <f t="shared" si="6"/>
        <v>951.69071499826521</v>
      </c>
      <c r="H36" s="13">
        <f t="shared" si="6"/>
        <v>958.76984784955152</v>
      </c>
      <c r="I36" s="13">
        <f t="shared" si="6"/>
        <v>991.50846487966248</v>
      </c>
      <c r="J36" s="13">
        <f t="shared" si="6"/>
        <v>1010.3608847309587</v>
      </c>
      <c r="K36" s="13">
        <f t="shared" si="6"/>
        <v>1015.8056949071928</v>
      </c>
      <c r="L36" s="13">
        <f t="shared" si="6"/>
        <v>1004.4756484245518</v>
      </c>
      <c r="M36" s="13">
        <f t="shared" si="6"/>
        <v>1053.8456206442493</v>
      </c>
      <c r="N36" s="13">
        <f t="shared" si="6"/>
        <v>1093.1308638686635</v>
      </c>
      <c r="O36" s="13">
        <f t="shared" si="6"/>
        <v>1105.4764057718348</v>
      </c>
      <c r="P36" s="13">
        <f t="shared" si="6"/>
        <v>1128.7987731668477</v>
      </c>
      <c r="Q36" s="13">
        <f t="shared" si="6"/>
        <v>1178.8517898004661</v>
      </c>
      <c r="R36" s="13">
        <f t="shared" si="6"/>
        <v>1204.0120518549411</v>
      </c>
      <c r="S36" s="13">
        <f t="shared" si="6"/>
        <v>1210.7145083517596</v>
      </c>
      <c r="T36" s="13">
        <f t="shared" si="6"/>
        <v>1266.6165642829606</v>
      </c>
      <c r="U36" s="13">
        <f t="shared" si="6"/>
        <v>1304.8962532854423</v>
      </c>
      <c r="V36" s="13">
        <f t="shared" si="6"/>
        <v>1289.2910434497301</v>
      </c>
      <c r="W36" s="13">
        <f t="shared" si="6"/>
        <v>1311.5293552565906</v>
      </c>
    </row>
    <row r="37" spans="1:24" x14ac:dyDescent="0.25">
      <c r="A37" t="s">
        <v>70</v>
      </c>
      <c r="B37" s="11">
        <v>2582.0635913199585</v>
      </c>
      <c r="C37" s="11">
        <v>2646.6151811029572</v>
      </c>
      <c r="D37" s="11">
        <v>2712.7805606305301</v>
      </c>
      <c r="E37" s="11">
        <v>2780.6000746462937</v>
      </c>
      <c r="F37" s="11">
        <v>2850.1150765124512</v>
      </c>
      <c r="G37" s="11">
        <v>2921.3679534252624</v>
      </c>
      <c r="H37" s="11">
        <v>2994.4021522608937</v>
      </c>
      <c r="I37" s="11">
        <v>3069.2622060674157</v>
      </c>
      <c r="J37" s="11">
        <v>3145.9937612191006</v>
      </c>
      <c r="K37" s="11">
        <v>3224.6436052495778</v>
      </c>
      <c r="L37" s="11">
        <v>3305.259695380817</v>
      </c>
      <c r="M37" s="11">
        <v>3387.8911877653372</v>
      </c>
      <c r="N37" s="11">
        <v>3472.5884674594704</v>
      </c>
      <c r="O37" s="11">
        <v>3559.4031791459565</v>
      </c>
      <c r="P37" s="11">
        <v>3648.388258624605</v>
      </c>
      <c r="Q37" s="11">
        <v>3739.5979650902195</v>
      </c>
      <c r="R37" s="11">
        <v>3833.0879142174749</v>
      </c>
      <c r="S37" s="11">
        <v>3928.9151120729116</v>
      </c>
      <c r="T37" s="11">
        <v>4027.1379898747341</v>
      </c>
      <c r="U37" s="11">
        <v>4127.8164396216016</v>
      </c>
      <c r="V37" s="11">
        <v>4231.0118506121416</v>
      </c>
      <c r="W37" s="11">
        <v>4336.7871468774447</v>
      </c>
    </row>
    <row r="38" spans="1:24" x14ac:dyDescent="0.25">
      <c r="A38" t="s">
        <v>71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4" x14ac:dyDescent="0.25">
      <c r="A39" t="s">
        <v>73</v>
      </c>
      <c r="B39" s="13">
        <f t="shared" ref="B39:W39" si="7">SUM(B36:B38)</f>
        <v>3470.4398349077214</v>
      </c>
      <c r="C39" s="13">
        <f t="shared" si="7"/>
        <v>3559.024300566748</v>
      </c>
      <c r="D39" s="13">
        <f t="shared" si="7"/>
        <v>3621.4024217383007</v>
      </c>
      <c r="E39" s="13">
        <f t="shared" si="7"/>
        <v>3728.92088574032</v>
      </c>
      <c r="F39" s="13">
        <f t="shared" si="7"/>
        <v>3809.7447176885903</v>
      </c>
      <c r="G39" s="13">
        <f t="shared" si="7"/>
        <v>3873.0586684235277</v>
      </c>
      <c r="H39" s="13">
        <f t="shared" si="7"/>
        <v>3953.172000110445</v>
      </c>
      <c r="I39" s="13">
        <f t="shared" si="7"/>
        <v>4060.7706709470781</v>
      </c>
      <c r="J39" s="13">
        <f t="shared" si="7"/>
        <v>4156.3546459500594</v>
      </c>
      <c r="K39" s="13">
        <f t="shared" si="7"/>
        <v>4240.4493001567707</v>
      </c>
      <c r="L39" s="13">
        <f t="shared" si="7"/>
        <v>4309.7353438053688</v>
      </c>
      <c r="M39" s="13">
        <f t="shared" si="7"/>
        <v>4441.736808409587</v>
      </c>
      <c r="N39" s="13">
        <f t="shared" si="7"/>
        <v>4565.7193313281341</v>
      </c>
      <c r="O39" s="13">
        <f t="shared" si="7"/>
        <v>4664.8795849177914</v>
      </c>
      <c r="P39" s="13">
        <f t="shared" si="7"/>
        <v>4777.1870317914527</v>
      </c>
      <c r="Q39" s="13">
        <f t="shared" si="7"/>
        <v>4918.4497548906857</v>
      </c>
      <c r="R39" s="13">
        <f t="shared" si="7"/>
        <v>5037.0999660724156</v>
      </c>
      <c r="S39" s="13">
        <f t="shared" si="7"/>
        <v>5139.629620424671</v>
      </c>
      <c r="T39" s="13">
        <f t="shared" si="7"/>
        <v>5293.7545541576947</v>
      </c>
      <c r="U39" s="13">
        <f t="shared" si="7"/>
        <v>5432.7126929070437</v>
      </c>
      <c r="V39" s="13">
        <f t="shared" si="7"/>
        <v>5520.3028940618715</v>
      </c>
      <c r="W39" s="13">
        <f t="shared" si="7"/>
        <v>5648.3165021340355</v>
      </c>
    </row>
    <row r="40" spans="1:24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4" x14ac:dyDescent="0.25">
      <c r="A41" t="s">
        <v>36</v>
      </c>
      <c r="B41" s="2">
        <f t="shared" ref="B41:V41" si="8">B$24*B30</f>
        <v>1030.3643125378121</v>
      </c>
      <c r="C41" s="2">
        <f t="shared" si="8"/>
        <v>857.6835912648578</v>
      </c>
      <c r="D41" s="2">
        <f t="shared" si="8"/>
        <v>833.12673526215417</v>
      </c>
      <c r="E41" s="2">
        <f t="shared" si="8"/>
        <v>885.05117897078662</v>
      </c>
      <c r="F41" s="2">
        <f t="shared" si="8"/>
        <v>869.71537107366873</v>
      </c>
      <c r="G41" s="2">
        <f t="shared" si="8"/>
        <v>850.4523324926555</v>
      </c>
      <c r="H41" s="2">
        <f t="shared" si="8"/>
        <v>840.49159737938999</v>
      </c>
      <c r="I41" s="2">
        <f t="shared" si="8"/>
        <v>915.59117846873153</v>
      </c>
      <c r="J41" s="2">
        <f t="shared" si="8"/>
        <v>893.3358367075258</v>
      </c>
      <c r="K41" s="2">
        <f t="shared" si="8"/>
        <v>888.31558792791691</v>
      </c>
      <c r="L41" s="2">
        <f t="shared" si="8"/>
        <v>933.14950033312778</v>
      </c>
      <c r="M41" s="2">
        <f t="shared" si="8"/>
        <v>893.21350466932165</v>
      </c>
      <c r="N41" s="2">
        <f t="shared" si="8"/>
        <v>886.82944079941751</v>
      </c>
      <c r="O41" s="2">
        <f t="shared" si="8"/>
        <v>920.87955767136032</v>
      </c>
      <c r="P41" s="2">
        <f t="shared" si="8"/>
        <v>947.38933575062367</v>
      </c>
      <c r="Q41" s="2">
        <f t="shared" si="8"/>
        <v>1005.2186408593275</v>
      </c>
      <c r="R41" s="2">
        <f t="shared" si="8"/>
        <v>1083.2859962381383</v>
      </c>
      <c r="S41" s="2">
        <f t="shared" si="8"/>
        <v>1146.947511819285</v>
      </c>
      <c r="T41" s="2">
        <f t="shared" si="8"/>
        <v>1214.3089458415677</v>
      </c>
      <c r="U41" s="2">
        <f t="shared" si="8"/>
        <v>1368.2937181037078</v>
      </c>
      <c r="V41" s="2">
        <f t="shared" si="8"/>
        <v>1552.2555530924108</v>
      </c>
      <c r="W41" s="2">
        <f>W$24*W30</f>
        <v>1812.5398955493595</v>
      </c>
    </row>
    <row r="42" spans="1:24" x14ac:dyDescent="0.25">
      <c r="A42" t="s">
        <v>34</v>
      </c>
      <c r="B42" s="2">
        <f t="shared" ref="B42:W42" si="9">B30*B23</f>
        <v>159.11699336873161</v>
      </c>
      <c r="C42" s="2">
        <f t="shared" si="9"/>
        <v>170.76032940323728</v>
      </c>
      <c r="D42" s="2">
        <f t="shared" si="9"/>
        <v>198.89101881692406</v>
      </c>
      <c r="E42" s="2">
        <f t="shared" si="9"/>
        <v>212.19809493658718</v>
      </c>
      <c r="F42" s="2">
        <f t="shared" si="9"/>
        <v>206.76386763520631</v>
      </c>
      <c r="G42" s="2">
        <f t="shared" si="9"/>
        <v>215.38236208487541</v>
      </c>
      <c r="H42" s="2">
        <f t="shared" si="9"/>
        <v>240.33933437999335</v>
      </c>
      <c r="I42" s="2">
        <f t="shared" si="9"/>
        <v>225.3140621621404</v>
      </c>
      <c r="J42" s="2">
        <f t="shared" si="9"/>
        <v>249.10541904576868</v>
      </c>
      <c r="K42" s="2">
        <f t="shared" si="9"/>
        <v>274.37405156734684</v>
      </c>
      <c r="L42" s="2">
        <f t="shared" si="9"/>
        <v>306.42486543928669</v>
      </c>
      <c r="M42" s="2">
        <f t="shared" si="9"/>
        <v>341.34108558742469</v>
      </c>
      <c r="N42" s="2">
        <f t="shared" si="9"/>
        <v>382.80500047349085</v>
      </c>
      <c r="O42" s="2">
        <f t="shared" si="9"/>
        <v>397.4511588596377</v>
      </c>
      <c r="P42" s="2">
        <f t="shared" si="9"/>
        <v>414.9183651190616</v>
      </c>
      <c r="Q42" s="2">
        <f t="shared" si="9"/>
        <v>435.3644514883506</v>
      </c>
      <c r="R42" s="2">
        <f t="shared" si="9"/>
        <v>457.49687016983904</v>
      </c>
      <c r="S42" s="2">
        <f t="shared" si="9"/>
        <v>477.07802848822973</v>
      </c>
      <c r="T42" s="2">
        <f t="shared" si="9"/>
        <v>490.20350686572044</v>
      </c>
      <c r="U42" s="2">
        <f t="shared" si="9"/>
        <v>521.75479304611952</v>
      </c>
      <c r="V42" s="2">
        <f t="shared" si="9"/>
        <v>544.67285485816535</v>
      </c>
      <c r="W42" s="2">
        <f t="shared" si="9"/>
        <v>565.75550357988311</v>
      </c>
    </row>
    <row r="43" spans="1:24" x14ac:dyDescent="0.25">
      <c r="A43" t="s">
        <v>38</v>
      </c>
      <c r="B43" s="12">
        <f>SUM(B41:B42)</f>
        <v>1189.4813059065436</v>
      </c>
      <c r="C43" s="12">
        <f t="shared" ref="C43:W43" si="10">SUM(C41:C42)</f>
        <v>1028.443920668095</v>
      </c>
      <c r="D43" s="12">
        <f t="shared" si="10"/>
        <v>1032.0177540790783</v>
      </c>
      <c r="E43" s="12">
        <f t="shared" si="10"/>
        <v>1097.2492739073739</v>
      </c>
      <c r="F43" s="12">
        <f t="shared" si="10"/>
        <v>1076.4792387088751</v>
      </c>
      <c r="G43" s="12">
        <f t="shared" si="10"/>
        <v>1065.8346945775309</v>
      </c>
      <c r="H43" s="12">
        <f t="shared" si="10"/>
        <v>1080.8309317593832</v>
      </c>
      <c r="I43" s="12">
        <f t="shared" si="10"/>
        <v>1140.905240630872</v>
      </c>
      <c r="J43" s="12">
        <f t="shared" si="10"/>
        <v>1142.4412557532944</v>
      </c>
      <c r="K43" s="12">
        <f t="shared" si="10"/>
        <v>1162.6896394952637</v>
      </c>
      <c r="L43" s="12">
        <f t="shared" si="10"/>
        <v>1239.5743657724145</v>
      </c>
      <c r="M43" s="12">
        <f t="shared" si="10"/>
        <v>1234.5545902567465</v>
      </c>
      <c r="N43" s="12">
        <f t="shared" si="10"/>
        <v>1269.6344412729084</v>
      </c>
      <c r="O43" s="12">
        <f t="shared" si="10"/>
        <v>1318.330716530998</v>
      </c>
      <c r="P43" s="12">
        <f t="shared" si="10"/>
        <v>1362.3077008696853</v>
      </c>
      <c r="Q43" s="12">
        <f t="shared" si="10"/>
        <v>1440.5830923476781</v>
      </c>
      <c r="R43" s="12">
        <f t="shared" si="10"/>
        <v>1540.7828664079773</v>
      </c>
      <c r="S43" s="12">
        <f t="shared" si="10"/>
        <v>1624.0255403075148</v>
      </c>
      <c r="T43" s="12">
        <f t="shared" si="10"/>
        <v>1704.512452707288</v>
      </c>
      <c r="U43" s="12">
        <f t="shared" si="10"/>
        <v>1890.0485111498274</v>
      </c>
      <c r="V43" s="12">
        <f t="shared" si="10"/>
        <v>2096.928407950576</v>
      </c>
      <c r="W43" s="12">
        <f t="shared" si="10"/>
        <v>2378.2953991292425</v>
      </c>
    </row>
    <row r="44" spans="1:24" x14ac:dyDescent="0.25">
      <c r="A44" t="s">
        <v>71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4" x14ac:dyDescent="0.25">
      <c r="A45" t="s">
        <v>72</v>
      </c>
      <c r="B45" s="12">
        <f>SUM(B43:B44)</f>
        <v>2031.8499992120665</v>
      </c>
      <c r="C45" s="12">
        <f t="shared" ref="C45:W45" si="11">SUM(C43:C44)</f>
        <v>1891.8718313062559</v>
      </c>
      <c r="D45" s="12">
        <f t="shared" si="11"/>
        <v>1917.0313624831931</v>
      </c>
      <c r="E45" s="12">
        <f t="shared" si="11"/>
        <v>2004.3882225215914</v>
      </c>
      <c r="F45" s="12">
        <f t="shared" si="11"/>
        <v>2006.2966610384478</v>
      </c>
      <c r="G45" s="12">
        <f t="shared" si="11"/>
        <v>2018.8975524653429</v>
      </c>
      <c r="H45" s="12">
        <f t="shared" si="11"/>
        <v>2057.7203610943907</v>
      </c>
      <c r="I45" s="12">
        <f t="shared" si="11"/>
        <v>2142.2169056992543</v>
      </c>
      <c r="J45" s="12">
        <f t="shared" si="11"/>
        <v>2168.7857124483862</v>
      </c>
      <c r="K45" s="12">
        <f t="shared" si="11"/>
        <v>2214.6927076077327</v>
      </c>
      <c r="L45" s="12">
        <f t="shared" si="11"/>
        <v>2317.8775105876953</v>
      </c>
      <c r="M45" s="12">
        <f t="shared" si="11"/>
        <v>2339.8153136924093</v>
      </c>
      <c r="N45" s="12">
        <f t="shared" si="11"/>
        <v>2402.5266827944624</v>
      </c>
      <c r="O45" s="12">
        <f t="shared" si="11"/>
        <v>2479.5452640905905</v>
      </c>
      <c r="P45" s="12">
        <f t="shared" si="11"/>
        <v>2552.5526121182679</v>
      </c>
      <c r="Q45" s="12">
        <f t="shared" si="11"/>
        <v>2660.5841263774751</v>
      </c>
      <c r="R45" s="12">
        <f t="shared" si="11"/>
        <v>2791.2839262885191</v>
      </c>
      <c r="S45" s="12">
        <f t="shared" si="11"/>
        <v>2905.7891266850702</v>
      </c>
      <c r="T45" s="12">
        <f t="shared" si="11"/>
        <v>3018.3201287442816</v>
      </c>
      <c r="U45" s="12">
        <f t="shared" si="11"/>
        <v>3236.7013790877459</v>
      </c>
      <c r="V45" s="12">
        <f t="shared" si="11"/>
        <v>3477.247597586942</v>
      </c>
      <c r="W45" s="12">
        <f t="shared" si="11"/>
        <v>3793.1225685065178</v>
      </c>
    </row>
    <row r="46" spans="1:24" x14ac:dyDescent="0.25">
      <c r="B46" s="2"/>
    </row>
    <row r="47" spans="1:24" x14ac:dyDescent="0.25">
      <c r="B47" s="2"/>
    </row>
    <row r="48" spans="1:24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t="s">
        <v>7</v>
      </c>
    </row>
    <row r="49" spans="1:24" x14ac:dyDescent="0.25">
      <c r="A49" t="s">
        <v>37</v>
      </c>
      <c r="B49" s="16">
        <f t="shared" ref="B49:W49" si="12">B43-B36</f>
        <v>301.10506231878082</v>
      </c>
      <c r="C49" s="16">
        <f t="shared" si="12"/>
        <v>116.03480120430413</v>
      </c>
      <c r="D49" s="16">
        <f t="shared" si="12"/>
        <v>123.39589297130749</v>
      </c>
      <c r="E49" s="16">
        <f t="shared" si="12"/>
        <v>148.92846281334766</v>
      </c>
      <c r="F49" s="16">
        <f t="shared" si="12"/>
        <v>116.84959753273586</v>
      </c>
      <c r="G49" s="16">
        <f t="shared" si="12"/>
        <v>114.14397957926565</v>
      </c>
      <c r="H49" s="16">
        <f t="shared" si="12"/>
        <v>122.06108390983172</v>
      </c>
      <c r="I49" s="16">
        <f t="shared" si="12"/>
        <v>149.39677575120947</v>
      </c>
      <c r="J49" s="16">
        <f t="shared" si="12"/>
        <v>132.08037102233573</v>
      </c>
      <c r="K49" s="16">
        <f t="shared" si="12"/>
        <v>146.8839445880709</v>
      </c>
      <c r="L49" s="16">
        <f t="shared" si="12"/>
        <v>235.0987173478627</v>
      </c>
      <c r="M49" s="16">
        <f t="shared" si="12"/>
        <v>180.70896961249719</v>
      </c>
      <c r="N49" s="16">
        <f t="shared" si="12"/>
        <v>176.50357740424488</v>
      </c>
      <c r="O49" s="16">
        <f t="shared" si="12"/>
        <v>212.85431075916313</v>
      </c>
      <c r="P49" s="16">
        <f t="shared" si="12"/>
        <v>233.50892770283758</v>
      </c>
      <c r="Q49" s="16">
        <f t="shared" si="12"/>
        <v>261.73130254721195</v>
      </c>
      <c r="R49" s="16">
        <f t="shared" si="12"/>
        <v>336.77081455303619</v>
      </c>
      <c r="S49" s="16">
        <f t="shared" si="12"/>
        <v>413.3110319557552</v>
      </c>
      <c r="T49" s="16">
        <f t="shared" si="12"/>
        <v>437.8958884243275</v>
      </c>
      <c r="U49" s="16">
        <f t="shared" si="12"/>
        <v>585.15225786438509</v>
      </c>
      <c r="V49" s="16">
        <f t="shared" si="12"/>
        <v>807.63736450084593</v>
      </c>
      <c r="W49" s="16">
        <f t="shared" si="12"/>
        <v>1066.7660438726518</v>
      </c>
      <c r="X49" s="16">
        <f>SUM(B49:W49)</f>
        <v>6418.8191782360091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H37" sqref="H37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</cols>
  <sheetData>
    <row r="1" spans="1:23" x14ac:dyDescent="0.25">
      <c r="A1" s="8" t="s">
        <v>30</v>
      </c>
    </row>
    <row r="4" spans="1:23" x14ac:dyDescent="0.25">
      <c r="A4" t="s">
        <v>27</v>
      </c>
      <c r="B4" s="1">
        <v>0.08</v>
      </c>
    </row>
    <row r="5" spans="1:23" x14ac:dyDescent="0.25">
      <c r="A5" t="s">
        <v>28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19</v>
      </c>
    </row>
    <row r="10" spans="1:23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</row>
    <row r="11" spans="1:23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3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3" x14ac:dyDescent="0.25">
      <c r="A15" s="8" t="s">
        <v>30</v>
      </c>
    </row>
    <row r="17" spans="1:28" x14ac:dyDescent="0.25">
      <c r="A17" t="s">
        <v>22</v>
      </c>
      <c r="B17" s="1">
        <f>'%  Rate increase'!C6</f>
        <v>4.1539453293604867E-2</v>
      </c>
      <c r="C17" s="1">
        <f>'%  Rate increase'!D6</f>
        <v>0.10490834381810399</v>
      </c>
      <c r="D17" s="1">
        <f>'%  Rate increase'!E6</f>
        <v>9.3550768735083167E-2</v>
      </c>
      <c r="E17" s="1">
        <f>'%  Rate increase'!F6</f>
        <v>0.13931140901526984</v>
      </c>
      <c r="F17" s="1">
        <f>'%  Rate increase'!G6</f>
        <v>0.16487235528014899</v>
      </c>
      <c r="G17" s="1">
        <f>'%  Rate increase'!H6</f>
        <v>0.18725817314456883</v>
      </c>
      <c r="H17" s="1">
        <f>'%  Rate increase'!I6</f>
        <v>0.20691384403808222</v>
      </c>
      <c r="I17" s="1">
        <f>'%  Rate increase'!J6</f>
        <v>0.27646716090788725</v>
      </c>
      <c r="J17" s="1">
        <f>'%  Rate increase'!K6</f>
        <v>0.28750720040049482</v>
      </c>
      <c r="K17" s="1">
        <f>'%  Rate increase'!L6</f>
        <v>0.31177396561854276</v>
      </c>
      <c r="L17" s="1">
        <f>'%  Rate increase'!M6</f>
        <v>0.29545290778334965</v>
      </c>
      <c r="M17" s="1">
        <f>'%  Rate increase'!N6</f>
        <v>0.36242015426447649</v>
      </c>
      <c r="N17" s="1">
        <f>'%  Rate increase'!O6</f>
        <v>0.39703348462161969</v>
      </c>
      <c r="O17" s="1">
        <f>'%  Rate increase'!P6</f>
        <v>0.46737487161671565</v>
      </c>
      <c r="P17" s="1">
        <f>'%  Rate increase'!Q6</f>
        <v>0.51976947444317623</v>
      </c>
      <c r="Q17" s="1">
        <f>'%  Rate increase'!R6</f>
        <v>0.53160277016139035</v>
      </c>
      <c r="R17" s="1">
        <f>'%  Rate increase'!S6</f>
        <v>0.56608976286259383</v>
      </c>
      <c r="S17" s="1">
        <f>'%  Rate increase'!T6</f>
        <v>0.60514713161718436</v>
      </c>
      <c r="T17" s="1">
        <f>'%  Rate increase'!U6</f>
        <v>0.62487641719278009</v>
      </c>
      <c r="U17" s="1">
        <f>'%  Rate increase'!V6</f>
        <v>0.65651902721044064</v>
      </c>
      <c r="V17" s="1">
        <f>'%  Rate increase'!W6</f>
        <v>0.67628415753298765</v>
      </c>
      <c r="W17" s="1">
        <f>'%  Rate increase'!X6</f>
        <v>0.6813418577833148</v>
      </c>
    </row>
    <row r="18" spans="1:28" x14ac:dyDescent="0.25">
      <c r="A18" t="s">
        <v>23</v>
      </c>
      <c r="B18" s="1">
        <f>'%  Rate increase'!C20</f>
        <v>0.18678625375215341</v>
      </c>
      <c r="C18" s="1">
        <f>'%  Rate increase'!D20</f>
        <v>0.1190188011627622</v>
      </c>
      <c r="D18" s="1">
        <f>'%  Rate increase'!E20</f>
        <v>0.14464365145786995</v>
      </c>
      <c r="E18" s="1">
        <f>'%  Rate increase'!F20</f>
        <v>0.23250846774409872</v>
      </c>
      <c r="F18" s="1">
        <f>'%  Rate increase'!G20</f>
        <v>0.21517574093649094</v>
      </c>
      <c r="G18" s="1">
        <f>'%  Rate increase'!H20</f>
        <v>0.23188313330214472</v>
      </c>
      <c r="H18" s="1">
        <f>'%  Rate increase'!I20</f>
        <v>0.25232622940939331</v>
      </c>
      <c r="I18" s="1">
        <f>'%  Rate increase'!J20</f>
        <v>0.32083715778971444</v>
      </c>
      <c r="J18" s="1">
        <f>'%  Rate increase'!K20</f>
        <v>0.34081035070869303</v>
      </c>
      <c r="K18" s="1">
        <f>'%  Rate increase'!L20</f>
        <v>0.38664584551709336</v>
      </c>
      <c r="L18" s="1">
        <f>'%  Rate increase'!M20</f>
        <v>0.4839981120334409</v>
      </c>
      <c r="M18" s="1">
        <f>'%  Rate increase'!N20</f>
        <v>0.48662197959919995</v>
      </c>
      <c r="N18" s="1">
        <f>'%  Rate increase'!O20</f>
        <v>0.52800175517453463</v>
      </c>
      <c r="O18" s="1">
        <f>'%  Rate increase'!P20</f>
        <v>0.60634400971168456</v>
      </c>
      <c r="P18" s="1">
        <f>'%  Rate increase'!Q20</f>
        <v>0.67305812654004016</v>
      </c>
      <c r="Q18" s="1">
        <f>'%  Rate increase'!R20</f>
        <v>0.77344106357947351</v>
      </c>
      <c r="R18" s="1">
        <f>'%  Rate increase'!S20</f>
        <v>0.89872872901000345</v>
      </c>
      <c r="S18" s="1">
        <f>'%  Rate increase'!T20</f>
        <v>1.0175743336142817</v>
      </c>
      <c r="T18" s="1">
        <f>'%  Rate increase'!U20</f>
        <v>1.1694662331390582</v>
      </c>
      <c r="U18" s="1">
        <f>'%  Rate increase'!V20</f>
        <v>1.3758089779670035</v>
      </c>
      <c r="V18" s="1">
        <f>'%  Rate increase'!W20</f>
        <v>1.6551879271063199</v>
      </c>
      <c r="W18" s="1">
        <f>'%  Rate increase'!X20</f>
        <v>2.0481932569132719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0.13222186210067949</v>
      </c>
      <c r="C21">
        <f t="shared" si="0"/>
        <v>0.14026644714055261</v>
      </c>
      <c r="D21">
        <f t="shared" si="0"/>
        <v>0.13882462012029287</v>
      </c>
      <c r="E21">
        <f t="shared" si="0"/>
        <v>0.14463386435932027</v>
      </c>
      <c r="F21">
        <f t="shared" si="0"/>
        <v>0.14787878792079481</v>
      </c>
      <c r="G21">
        <f t="shared" si="0"/>
        <v>0.15072063372252642</v>
      </c>
      <c r="H21">
        <f t="shared" si="0"/>
        <v>0.15321589148560016</v>
      </c>
      <c r="I21">
        <f t="shared" si="0"/>
        <v>0.16204558011882739</v>
      </c>
      <c r="J21">
        <f t="shared" si="0"/>
        <v>0.16344709647498804</v>
      </c>
      <c r="K21">
        <f t="shared" si="0"/>
        <v>0.16652772570525284</v>
      </c>
      <c r="L21">
        <f t="shared" si="0"/>
        <v>0.16445579203860392</v>
      </c>
      <c r="M21">
        <f t="shared" si="0"/>
        <v>0.17295718293790163</v>
      </c>
      <c r="N21">
        <f t="shared" si="0"/>
        <v>0.17735129300147626</v>
      </c>
      <c r="O21">
        <f t="shared" si="0"/>
        <v>0.18628102594805365</v>
      </c>
      <c r="P21">
        <f t="shared" si="0"/>
        <v>0.1929324417228791</v>
      </c>
      <c r="Q21">
        <f t="shared" si="0"/>
        <v>0.1944346607600001</v>
      </c>
      <c r="R21">
        <f t="shared" si="0"/>
        <v>0.1988127324487739</v>
      </c>
      <c r="S21">
        <f t="shared" si="0"/>
        <v>0.20377100648165308</v>
      </c>
      <c r="T21">
        <f t="shared" si="0"/>
        <v>0.20627560951754592</v>
      </c>
      <c r="U21">
        <f t="shared" si="0"/>
        <v>0.21029259111630375</v>
      </c>
      <c r="V21">
        <f t="shared" si="0"/>
        <v>0.21280174458873882</v>
      </c>
      <c r="W21">
        <f t="shared" si="0"/>
        <v>0.21344381200436155</v>
      </c>
    </row>
    <row r="22" spans="1:28" x14ac:dyDescent="0.25">
      <c r="A22" t="s">
        <v>21</v>
      </c>
      <c r="B22">
        <f t="shared" ref="B22:W22" si="1">B11*(1+B18)</f>
        <v>1.4952004429810757</v>
      </c>
      <c r="C22">
        <f t="shared" si="1"/>
        <v>1.409822031484478</v>
      </c>
      <c r="D22">
        <f t="shared" si="1"/>
        <v>1.4421060989746719</v>
      </c>
      <c r="E22">
        <f t="shared" si="1"/>
        <v>1.5528046445790402</v>
      </c>
      <c r="F22">
        <f t="shared" si="1"/>
        <v>1.5309676029728796</v>
      </c>
      <c r="G22">
        <f t="shared" si="1"/>
        <v>1.5520168023440422</v>
      </c>
      <c r="H22">
        <f t="shared" si="1"/>
        <v>1.5777725155222353</v>
      </c>
      <c r="I22">
        <f t="shared" si="1"/>
        <v>1.6640876123978803</v>
      </c>
      <c r="J22">
        <f t="shared" si="1"/>
        <v>1.6892513070444817</v>
      </c>
      <c r="K22">
        <f t="shared" si="1"/>
        <v>1.7469982281308203</v>
      </c>
      <c r="L22">
        <f t="shared" si="1"/>
        <v>1.8696497599970239</v>
      </c>
      <c r="M22">
        <f t="shared" si="1"/>
        <v>1.8729555009712244</v>
      </c>
      <c r="N22">
        <f t="shared" si="1"/>
        <v>1.9250887798789349</v>
      </c>
      <c r="O22">
        <f t="shared" si="1"/>
        <v>2.0237901031523893</v>
      </c>
      <c r="P22">
        <f t="shared" si="1"/>
        <v>2.1078414449331646</v>
      </c>
      <c r="Q22">
        <f t="shared" si="1"/>
        <v>2.2343112380021086</v>
      </c>
      <c r="R22">
        <f t="shared" si="1"/>
        <v>2.3921578361233191</v>
      </c>
      <c r="S22">
        <f t="shared" si="1"/>
        <v>2.5418882531119378</v>
      </c>
      <c r="T22">
        <f t="shared" si="1"/>
        <v>2.7332528183288449</v>
      </c>
      <c r="U22">
        <f t="shared" si="1"/>
        <v>2.9932185556275739</v>
      </c>
      <c r="V22">
        <f t="shared" si="1"/>
        <v>3.3452006646147674</v>
      </c>
      <c r="W22">
        <f t="shared" si="1"/>
        <v>3.8403376291384532</v>
      </c>
    </row>
    <row r="23" spans="1:28" x14ac:dyDescent="0.25">
      <c r="A23" t="s">
        <v>34</v>
      </c>
      <c r="B23" s="14">
        <v>0.21393528558361943</v>
      </c>
      <c r="C23" s="14">
        <v>0.23423167101600412</v>
      </c>
      <c r="D23" s="14">
        <v>0.27775888293151541</v>
      </c>
      <c r="E23" s="14">
        <v>0.30030062820769376</v>
      </c>
      <c r="F23" s="14">
        <v>0.2941998633631206</v>
      </c>
      <c r="G23" s="14">
        <v>0.31367261403936503</v>
      </c>
      <c r="H23" s="14">
        <v>0.35093883999999997</v>
      </c>
      <c r="I23" s="14">
        <v>0.32925478146881565</v>
      </c>
      <c r="J23" s="14">
        <v>0.3690251921287635</v>
      </c>
      <c r="K23" s="14">
        <v>0.41359943754854384</v>
      </c>
      <c r="L23" s="14">
        <v>0.4635577689253863</v>
      </c>
      <c r="M23" s="14">
        <v>0.51955052551506686</v>
      </c>
      <c r="N23" s="14">
        <v>0.58230660051008698</v>
      </c>
      <c r="O23" s="14">
        <v>0.61250160645547658</v>
      </c>
      <c r="P23" s="14">
        <v>0.64426234836065677</v>
      </c>
      <c r="Q23" s="14">
        <v>0.67767001611180344</v>
      </c>
      <c r="R23" s="14">
        <v>0.71281000962653196</v>
      </c>
      <c r="S23" s="14">
        <v>0.74977215716144308</v>
      </c>
      <c r="T23" s="14">
        <v>0.7886509449398158</v>
      </c>
      <c r="U23" s="14">
        <v>0.82954575868644864</v>
      </c>
      <c r="V23" s="14">
        <v>0.87256113768707866</v>
      </c>
      <c r="W23" s="14">
        <v>0.91780704202183594</v>
      </c>
      <c r="X23" s="14"/>
      <c r="Y23" s="14"/>
      <c r="Z23" s="14"/>
      <c r="AA23" s="14"/>
      <c r="AB23" s="14"/>
    </row>
    <row r="24" spans="1:28" x14ac:dyDescent="0.25">
      <c r="A24" t="s">
        <v>35</v>
      </c>
      <c r="B24" s="15">
        <f>B22-B23</f>
        <v>1.2812651573974563</v>
      </c>
      <c r="C24" s="15">
        <f t="shared" ref="C24:W24" si="2">C22-C23</f>
        <v>1.1755903604684739</v>
      </c>
      <c r="D24" s="15">
        <f t="shared" si="2"/>
        <v>1.1643472160431565</v>
      </c>
      <c r="E24" s="15">
        <f t="shared" si="2"/>
        <v>1.2525040163713466</v>
      </c>
      <c r="F24" s="15">
        <f t="shared" si="2"/>
        <v>1.2367677396097589</v>
      </c>
      <c r="G24" s="15">
        <f t="shared" si="2"/>
        <v>1.2383441883046771</v>
      </c>
      <c r="H24" s="15">
        <f t="shared" si="2"/>
        <v>1.2268336755222353</v>
      </c>
      <c r="I24" s="15">
        <f t="shared" si="2"/>
        <v>1.3348328309290647</v>
      </c>
      <c r="J24" s="15">
        <f t="shared" si="2"/>
        <v>1.3202261149157182</v>
      </c>
      <c r="K24" s="15">
        <f t="shared" si="2"/>
        <v>1.3333987905822764</v>
      </c>
      <c r="L24" s="15">
        <f t="shared" si="2"/>
        <v>1.4060919910716376</v>
      </c>
      <c r="M24" s="15">
        <f t="shared" si="2"/>
        <v>1.3534049754561575</v>
      </c>
      <c r="N24" s="15">
        <f t="shared" si="2"/>
        <v>1.3427821793688479</v>
      </c>
      <c r="O24" s="15">
        <f t="shared" si="2"/>
        <v>1.4112884966969128</v>
      </c>
      <c r="P24" s="15">
        <f t="shared" si="2"/>
        <v>1.463579096572508</v>
      </c>
      <c r="Q24" s="15">
        <f t="shared" si="2"/>
        <v>1.5566412218903052</v>
      </c>
      <c r="R24" s="15">
        <f t="shared" si="2"/>
        <v>1.6793478264967872</v>
      </c>
      <c r="S24" s="15">
        <f t="shared" si="2"/>
        <v>1.7921160959504947</v>
      </c>
      <c r="T24" s="15">
        <f t="shared" si="2"/>
        <v>1.9446018733890291</v>
      </c>
      <c r="U24" s="15">
        <f t="shared" si="2"/>
        <v>2.1636727969411251</v>
      </c>
      <c r="V24" s="15">
        <f t="shared" si="2"/>
        <v>2.4726395269276886</v>
      </c>
      <c r="W24" s="15">
        <f t="shared" si="2"/>
        <v>2.9225305871166172</v>
      </c>
    </row>
    <row r="26" spans="1:28" x14ac:dyDescent="0.25">
      <c r="A26" t="s">
        <v>17</v>
      </c>
      <c r="B26" s="2">
        <v>5448.0311750862129</v>
      </c>
      <c r="C26" s="2">
        <v>5361.8369107193303</v>
      </c>
      <c r="D26" s="2">
        <v>5272.9499083070259</v>
      </c>
      <c r="E26" s="2">
        <v>5221.0672850745786</v>
      </c>
      <c r="F26" s="2">
        <v>5207.0952411468661</v>
      </c>
      <c r="G26" s="2">
        <v>5093.1409184018012</v>
      </c>
      <c r="H26" s="2">
        <v>5086.1163263422277</v>
      </c>
      <c r="I26" s="2">
        <v>5084.7903722137826</v>
      </c>
      <c r="J26" s="2">
        <v>5021.9278399901041</v>
      </c>
      <c r="K26" s="2">
        <v>4948.4143314099929</v>
      </c>
      <c r="L26" s="2">
        <v>4938.3862939501932</v>
      </c>
      <c r="M26" s="2">
        <v>4919.8136192864386</v>
      </c>
      <c r="N26" s="2">
        <v>4929.8552174392644</v>
      </c>
      <c r="O26" s="2">
        <v>4883.8381319258388</v>
      </c>
      <c r="P26" s="2">
        <v>4862.1342348841135</v>
      </c>
      <c r="Q26" s="2">
        <v>4858.8477688296152</v>
      </c>
      <c r="R26" s="2">
        <v>4855.5201413640425</v>
      </c>
      <c r="S26" s="2">
        <v>4830.7669014843614</v>
      </c>
      <c r="T26" s="2">
        <v>4736.4243217812455</v>
      </c>
      <c r="U26" s="2">
        <v>4794.7322359738782</v>
      </c>
      <c r="V26" s="2">
        <v>4767.3364952353968</v>
      </c>
      <c r="W26" s="2">
        <v>4721.8103861859454</v>
      </c>
    </row>
    <row r="27" spans="1:28" x14ac:dyDescent="0.25">
      <c r="A27" t="s">
        <v>45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18</v>
      </c>
      <c r="B30" s="2">
        <v>743.7622687377517</v>
      </c>
      <c r="C30" s="2">
        <v>729.02323013171815</v>
      </c>
      <c r="D30" s="2">
        <v>716.05637493135691</v>
      </c>
      <c r="E30" s="2">
        <v>706.61888455933172</v>
      </c>
      <c r="F30" s="2">
        <v>702.80069226274543</v>
      </c>
      <c r="G30" s="2">
        <v>686.64700852030876</v>
      </c>
      <c r="H30" s="2">
        <v>684.84677951290121</v>
      </c>
      <c r="I30" s="2">
        <v>684.3152319823796</v>
      </c>
      <c r="J30" s="2">
        <v>675.03635079430717</v>
      </c>
      <c r="K30" s="2">
        <v>663.38110417556811</v>
      </c>
      <c r="L30" s="2">
        <v>661.02843265821389</v>
      </c>
      <c r="M30" s="2">
        <v>656.99305231003132</v>
      </c>
      <c r="N30" s="2">
        <v>657.39423207321136</v>
      </c>
      <c r="O30" s="2">
        <v>648.89814927943212</v>
      </c>
      <c r="P30" s="2">
        <v>644.02081880903484</v>
      </c>
      <c r="Q30" s="2">
        <v>642.44313771811244</v>
      </c>
      <c r="R30" s="2">
        <v>641.82161304039369</v>
      </c>
      <c r="S30" s="2">
        <v>636.29733904016462</v>
      </c>
      <c r="T30" s="2">
        <v>621.57220505597672</v>
      </c>
      <c r="U30" s="2">
        <v>628.96445142736525</v>
      </c>
      <c r="V30" s="2">
        <v>624.22314189002805</v>
      </c>
      <c r="W30" s="2">
        <v>616.42096614728655</v>
      </c>
    </row>
    <row r="32" spans="1:28" x14ac:dyDescent="0.25">
      <c r="A32" t="s">
        <v>26</v>
      </c>
    </row>
    <row r="33" spans="1:23" x14ac:dyDescent="0.25">
      <c r="A33" t="s">
        <v>44</v>
      </c>
      <c r="B33" s="11">
        <f t="shared" ref="B33:W33" si="3">(B10*B26-(B13))*(1+B17)</f>
        <v>712.54769624728294</v>
      </c>
      <c r="C33" s="11">
        <f t="shared" si="3"/>
        <v>743.81005011847924</v>
      </c>
      <c r="D33" s="11">
        <f t="shared" si="3"/>
        <v>723.82457267623022</v>
      </c>
      <c r="E33" s="11">
        <f t="shared" si="3"/>
        <v>746.60969506683682</v>
      </c>
      <c r="F33" s="11">
        <f t="shared" si="3"/>
        <v>761.29403890788899</v>
      </c>
      <c r="G33" s="11">
        <f t="shared" si="3"/>
        <v>758.74886314279672</v>
      </c>
      <c r="H33" s="11">
        <f t="shared" si="3"/>
        <v>770.23406244814487</v>
      </c>
      <c r="I33" s="11">
        <f t="shared" si="3"/>
        <v>814.40706661281047</v>
      </c>
      <c r="J33" s="11">
        <f t="shared" si="3"/>
        <v>811.176095222291</v>
      </c>
      <c r="K33" s="11">
        <f t="shared" si="3"/>
        <v>814.22299745450243</v>
      </c>
      <c r="L33" s="11">
        <f t="shared" si="3"/>
        <v>802.44328708486762</v>
      </c>
      <c r="M33" s="11">
        <f t="shared" si="3"/>
        <v>840.71257721586358</v>
      </c>
      <c r="N33" s="11">
        <f t="shared" si="3"/>
        <v>863.85241632311158</v>
      </c>
      <c r="O33" s="11">
        <f t="shared" si="3"/>
        <v>898.77573999096182</v>
      </c>
      <c r="P33" s="11">
        <f t="shared" si="3"/>
        <v>926.68035655701522</v>
      </c>
      <c r="Q33" s="11">
        <f t="shared" si="3"/>
        <v>933.25671286836075</v>
      </c>
      <c r="R33" s="11">
        <f t="shared" si="3"/>
        <v>953.60921444080134</v>
      </c>
      <c r="S33" s="11">
        <f t="shared" si="3"/>
        <v>972.34768157791223</v>
      </c>
      <c r="T33" s="11">
        <f t="shared" si="3"/>
        <v>964.83848954438167</v>
      </c>
      <c r="U33" s="11">
        <f t="shared" si="3"/>
        <v>995.88933809800949</v>
      </c>
      <c r="V33" s="11">
        <f t="shared" si="3"/>
        <v>1001.9421548877341</v>
      </c>
      <c r="W33" s="11">
        <f t="shared" si="3"/>
        <v>995.24795787451762</v>
      </c>
    </row>
    <row r="34" spans="1:23" x14ac:dyDescent="0.25">
      <c r="A34" t="s">
        <v>47</v>
      </c>
      <c r="B34" s="11">
        <f t="shared" ref="B34:W34" si="4">(B21*B27-(B13))</f>
        <v>58.620931050339742</v>
      </c>
      <c r="C34" s="11">
        <f t="shared" si="4"/>
        <v>62.643223570276298</v>
      </c>
      <c r="D34" s="11">
        <f t="shared" si="4"/>
        <v>61.922310060146437</v>
      </c>
      <c r="E34" s="11">
        <f t="shared" si="4"/>
        <v>64.826932179660133</v>
      </c>
      <c r="F34" s="11">
        <f t="shared" si="4"/>
        <v>66.449393960397416</v>
      </c>
      <c r="G34" s="11">
        <f t="shared" si="4"/>
        <v>67.87031686126322</v>
      </c>
      <c r="H34" s="11">
        <f t="shared" si="4"/>
        <v>69.117945742800089</v>
      </c>
      <c r="I34" s="11">
        <f t="shared" si="4"/>
        <v>73.532790059413699</v>
      </c>
      <c r="J34" s="11">
        <f t="shared" si="4"/>
        <v>74.23354823749402</v>
      </c>
      <c r="K34" s="11">
        <f t="shared" si="4"/>
        <v>75.773862852626422</v>
      </c>
      <c r="L34" s="11">
        <f t="shared" si="4"/>
        <v>74.737896019301957</v>
      </c>
      <c r="M34" s="11">
        <f t="shared" si="4"/>
        <v>78.988591468950816</v>
      </c>
      <c r="N34" s="11">
        <f t="shared" si="4"/>
        <v>81.18564650073813</v>
      </c>
      <c r="O34" s="11">
        <f t="shared" si="4"/>
        <v>85.650512974026825</v>
      </c>
      <c r="P34" s="11">
        <f t="shared" si="4"/>
        <v>88.976220861439558</v>
      </c>
      <c r="Q34" s="11">
        <f t="shared" si="4"/>
        <v>89.727330380000055</v>
      </c>
      <c r="R34" s="11">
        <f t="shared" si="4"/>
        <v>91.916366224386948</v>
      </c>
      <c r="S34" s="11">
        <f t="shared" si="4"/>
        <v>94.395503240826542</v>
      </c>
      <c r="T34" s="11">
        <f t="shared" si="4"/>
        <v>95.647804758772963</v>
      </c>
      <c r="U34" s="11">
        <f t="shared" si="4"/>
        <v>97.656295558151882</v>
      </c>
      <c r="V34" s="11">
        <f t="shared" si="4"/>
        <v>98.910872294369412</v>
      </c>
      <c r="W34" s="11">
        <f t="shared" si="4"/>
        <v>99.231906002180779</v>
      </c>
    </row>
    <row r="35" spans="1:23" x14ac:dyDescent="0.25">
      <c r="A35" t="s">
        <v>31</v>
      </c>
      <c r="B35" s="11">
        <f t="shared" ref="B35:W35" si="5">B28*B22</f>
        <v>0</v>
      </c>
      <c r="C35" s="11">
        <f t="shared" si="5"/>
        <v>0</v>
      </c>
      <c r="D35" s="11">
        <f t="shared" si="5"/>
        <v>0</v>
      </c>
      <c r="E35" s="11">
        <f t="shared" si="5"/>
        <v>0</v>
      </c>
      <c r="F35" s="11">
        <f t="shared" si="5"/>
        <v>0</v>
      </c>
      <c r="G35" s="11">
        <f t="shared" si="5"/>
        <v>0</v>
      </c>
      <c r="H35" s="11">
        <f t="shared" si="5"/>
        <v>0</v>
      </c>
      <c r="I35" s="11">
        <f t="shared" si="5"/>
        <v>0</v>
      </c>
      <c r="J35" s="11">
        <f t="shared" si="5"/>
        <v>0</v>
      </c>
      <c r="K35" s="11">
        <f t="shared" si="5"/>
        <v>0</v>
      </c>
      <c r="L35" s="11">
        <f t="shared" si="5"/>
        <v>0</v>
      </c>
      <c r="M35" s="11">
        <f t="shared" si="5"/>
        <v>0</v>
      </c>
      <c r="N35" s="11">
        <f t="shared" si="5"/>
        <v>0</v>
      </c>
      <c r="O35" s="11">
        <f t="shared" si="5"/>
        <v>0</v>
      </c>
      <c r="P35" s="11">
        <f t="shared" si="5"/>
        <v>0</v>
      </c>
      <c r="Q35" s="11">
        <f t="shared" si="5"/>
        <v>0</v>
      </c>
      <c r="R35" s="11">
        <f t="shared" si="5"/>
        <v>0</v>
      </c>
      <c r="S35" s="11">
        <f t="shared" si="5"/>
        <v>0</v>
      </c>
      <c r="T35" s="11">
        <f t="shared" si="5"/>
        <v>0</v>
      </c>
      <c r="U35" s="11">
        <f t="shared" si="5"/>
        <v>0</v>
      </c>
      <c r="V35" s="11">
        <f t="shared" si="5"/>
        <v>0</v>
      </c>
      <c r="W35" s="11">
        <f t="shared" si="5"/>
        <v>0</v>
      </c>
    </row>
    <row r="36" spans="1:23" x14ac:dyDescent="0.25">
      <c r="A36" t="s">
        <v>7</v>
      </c>
      <c r="B36" s="13">
        <f>SUM(B33:B35)</f>
        <v>771.16862729762272</v>
      </c>
      <c r="C36" s="13">
        <f t="shared" ref="C36:W36" si="6">SUM(C33:C35)</f>
        <v>806.45327368875553</v>
      </c>
      <c r="D36" s="13">
        <f t="shared" si="6"/>
        <v>785.74688273637662</v>
      </c>
      <c r="E36" s="13">
        <f t="shared" si="6"/>
        <v>811.43662724649698</v>
      </c>
      <c r="F36" s="13">
        <f t="shared" si="6"/>
        <v>827.74343286828639</v>
      </c>
      <c r="G36" s="13">
        <f t="shared" si="6"/>
        <v>826.6191800040599</v>
      </c>
      <c r="H36" s="13">
        <f t="shared" si="6"/>
        <v>839.35200819094496</v>
      </c>
      <c r="I36" s="13">
        <f t="shared" si="6"/>
        <v>887.93985667222421</v>
      </c>
      <c r="J36" s="13">
        <f t="shared" si="6"/>
        <v>885.409643459785</v>
      </c>
      <c r="K36" s="13">
        <f t="shared" si="6"/>
        <v>889.99686030712883</v>
      </c>
      <c r="L36" s="13">
        <f t="shared" si="6"/>
        <v>877.18118310416958</v>
      </c>
      <c r="M36" s="13">
        <f t="shared" si="6"/>
        <v>919.70116868481443</v>
      </c>
      <c r="N36" s="13">
        <f t="shared" si="6"/>
        <v>945.03806282384971</v>
      </c>
      <c r="O36" s="13">
        <f t="shared" si="6"/>
        <v>984.42625296498863</v>
      </c>
      <c r="P36" s="13">
        <f t="shared" si="6"/>
        <v>1015.6565774184547</v>
      </c>
      <c r="Q36" s="13">
        <f t="shared" si="6"/>
        <v>1022.9840432483608</v>
      </c>
      <c r="R36" s="13">
        <f t="shared" si="6"/>
        <v>1045.5255806651883</v>
      </c>
      <c r="S36" s="13">
        <f t="shared" si="6"/>
        <v>1066.7431848187389</v>
      </c>
      <c r="T36" s="13">
        <f t="shared" si="6"/>
        <v>1060.4862943031546</v>
      </c>
      <c r="U36" s="13">
        <f t="shared" si="6"/>
        <v>1093.5456336561613</v>
      </c>
      <c r="V36" s="13">
        <f t="shared" si="6"/>
        <v>1100.8530271821035</v>
      </c>
      <c r="W36" s="13">
        <f t="shared" si="6"/>
        <v>1094.4798638766983</v>
      </c>
    </row>
    <row r="37" spans="1:23" x14ac:dyDescent="0.25">
      <c r="A37" t="s">
        <v>70</v>
      </c>
      <c r="B37" s="32">
        <v>3250.1762642090289</v>
      </c>
      <c r="C37" s="32">
        <v>3331.4306708142544</v>
      </c>
      <c r="D37" s="32">
        <v>3414.7164375846105</v>
      </c>
      <c r="E37" s="32">
        <v>3500.0843485242258</v>
      </c>
      <c r="F37" s="32">
        <v>3587.5864572373307</v>
      </c>
      <c r="G37" s="32">
        <v>3677.2761186682642</v>
      </c>
      <c r="H37" s="32">
        <v>3769.2080216349705</v>
      </c>
      <c r="I37" s="32">
        <v>3863.4382221758442</v>
      </c>
      <c r="J37" s="32">
        <v>3960.0241777302404</v>
      </c>
      <c r="K37" s="32">
        <v>4059.0247821734956</v>
      </c>
      <c r="L37" s="32">
        <v>4160.5004017278325</v>
      </c>
      <c r="M37" s="32">
        <v>4264.5129117710285</v>
      </c>
      <c r="N37" s="32">
        <v>4371.1257345653039</v>
      </c>
      <c r="O37" s="32">
        <v>4480.403877929436</v>
      </c>
      <c r="P37" s="32">
        <v>4592.4139748776715</v>
      </c>
      <c r="Q37" s="32">
        <v>4707.2243242496133</v>
      </c>
      <c r="R37" s="32">
        <v>4824.9049323558529</v>
      </c>
      <c r="S37" s="32">
        <v>4945.5275556647493</v>
      </c>
      <c r="T37" s="32">
        <v>5069.1657445563678</v>
      </c>
      <c r="U37" s="32">
        <v>5195.8948881702763</v>
      </c>
      <c r="V37" s="32">
        <v>5325.7922603745328</v>
      </c>
      <c r="W37" s="32">
        <v>5458.9370668838956</v>
      </c>
    </row>
    <row r="38" spans="1:23" x14ac:dyDescent="0.25">
      <c r="A38" t="s">
        <v>71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 spans="1:23" x14ac:dyDescent="0.25">
      <c r="A39" t="s">
        <v>7</v>
      </c>
      <c r="B39" s="12">
        <f t="shared" ref="B39:W39" si="7">SUM(B36:B38)</f>
        <v>4021.3448915066515</v>
      </c>
      <c r="C39" s="12">
        <f t="shared" si="7"/>
        <v>4137.8839445030098</v>
      </c>
      <c r="D39" s="12">
        <f t="shared" si="7"/>
        <v>4200.4633203209869</v>
      </c>
      <c r="E39" s="12">
        <f t="shared" si="7"/>
        <v>4311.5209757707225</v>
      </c>
      <c r="F39" s="12">
        <f t="shared" si="7"/>
        <v>4415.3298901056169</v>
      </c>
      <c r="G39" s="12">
        <f t="shared" si="7"/>
        <v>4503.8952986723243</v>
      </c>
      <c r="H39" s="12">
        <f t="shared" si="7"/>
        <v>4608.5600298259151</v>
      </c>
      <c r="I39" s="12">
        <f t="shared" si="7"/>
        <v>4751.3780788480681</v>
      </c>
      <c r="J39" s="12">
        <f t="shared" si="7"/>
        <v>4845.4338211900249</v>
      </c>
      <c r="K39" s="12">
        <f t="shared" si="7"/>
        <v>4949.021642480624</v>
      </c>
      <c r="L39" s="12">
        <f t="shared" si="7"/>
        <v>5037.681584832002</v>
      </c>
      <c r="M39" s="12">
        <f t="shared" si="7"/>
        <v>5184.214080455843</v>
      </c>
      <c r="N39" s="12">
        <f t="shared" si="7"/>
        <v>5316.1637973891538</v>
      </c>
      <c r="O39" s="12">
        <f t="shared" si="7"/>
        <v>5464.8301308944247</v>
      </c>
      <c r="P39" s="12">
        <f t="shared" si="7"/>
        <v>5608.0705522961262</v>
      </c>
      <c r="Q39" s="12">
        <f t="shared" si="7"/>
        <v>5730.208367497974</v>
      </c>
      <c r="R39" s="12">
        <f t="shared" si="7"/>
        <v>5870.4305130210414</v>
      </c>
      <c r="S39" s="12">
        <f t="shared" si="7"/>
        <v>6012.2707404834882</v>
      </c>
      <c r="T39" s="12">
        <f t="shared" si="7"/>
        <v>6129.6520388595227</v>
      </c>
      <c r="U39" s="12">
        <f t="shared" si="7"/>
        <v>6289.4405218264374</v>
      </c>
      <c r="V39" s="12">
        <f t="shared" si="7"/>
        <v>6426.6452875566365</v>
      </c>
      <c r="W39" s="12">
        <f t="shared" si="7"/>
        <v>6553.4169307605935</v>
      </c>
    </row>
    <row r="40" spans="1:2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t="s">
        <v>36</v>
      </c>
      <c r="B41" s="2">
        <f t="shared" ref="B41:W41" si="8">B$24*B30</f>
        <v>952.9566803205646</v>
      </c>
      <c r="C41" s="2">
        <f t="shared" si="8"/>
        <v>857.03268190043775</v>
      </c>
      <c r="D41" s="2">
        <f t="shared" si="8"/>
        <v>833.73824668128009</v>
      </c>
      <c r="E41" s="2">
        <f t="shared" si="8"/>
        <v>885.04299095440388</v>
      </c>
      <c r="F41" s="2">
        <f t="shared" si="8"/>
        <v>869.20122356596949</v>
      </c>
      <c r="G41" s="2">
        <f t="shared" si="8"/>
        <v>850.30533241791647</v>
      </c>
      <c r="H41" s="2">
        <f t="shared" si="8"/>
        <v>840.19309167937843</v>
      </c>
      <c r="I41" s="2">
        <f t="shared" si="8"/>
        <v>913.44643835491934</v>
      </c>
      <c r="J41" s="2">
        <f t="shared" si="8"/>
        <v>891.20061883605206</v>
      </c>
      <c r="K41" s="2">
        <f t="shared" si="8"/>
        <v>884.55156200283761</v>
      </c>
      <c r="L41" s="2">
        <f t="shared" si="8"/>
        <v>929.46678503135195</v>
      </c>
      <c r="M41" s="2">
        <f t="shared" si="8"/>
        <v>889.17766583652394</v>
      </c>
      <c r="N41" s="2">
        <f t="shared" si="8"/>
        <v>882.73725964777691</v>
      </c>
      <c r="O41" s="2">
        <f t="shared" si="8"/>
        <v>915.78249360597863</v>
      </c>
      <c r="P41" s="2">
        <f t="shared" si="8"/>
        <v>942.57540816641404</v>
      </c>
      <c r="Q41" s="2">
        <f t="shared" si="8"/>
        <v>1000.0534708925642</v>
      </c>
      <c r="R41" s="2">
        <f t="shared" si="8"/>
        <v>1077.8417308580472</v>
      </c>
      <c r="S41" s="2">
        <f t="shared" si="8"/>
        <v>1140.3187031043481</v>
      </c>
      <c r="T41" s="2">
        <f t="shared" si="8"/>
        <v>1208.7104743984021</v>
      </c>
      <c r="U41" s="2">
        <f t="shared" si="8"/>
        <v>1360.8732737963878</v>
      </c>
      <c r="V41" s="2">
        <f t="shared" si="8"/>
        <v>1543.4788142602745</v>
      </c>
      <c r="W41" s="2">
        <f t="shared" si="8"/>
        <v>1801.5091281054217</v>
      </c>
    </row>
    <row r="42" spans="1:23" x14ac:dyDescent="0.25">
      <c r="A42" t="s">
        <v>34</v>
      </c>
      <c r="B42" s="2">
        <f t="shared" ref="B42:W42" si="9">B30*B23</f>
        <v>159.11699336873161</v>
      </c>
      <c r="C42" s="2">
        <f t="shared" si="9"/>
        <v>170.76032940323728</v>
      </c>
      <c r="D42" s="2">
        <f t="shared" si="9"/>
        <v>198.89101881692406</v>
      </c>
      <c r="E42" s="2">
        <f t="shared" si="9"/>
        <v>212.19809493658715</v>
      </c>
      <c r="F42" s="2">
        <f t="shared" si="9"/>
        <v>206.76386763520628</v>
      </c>
      <c r="G42" s="2">
        <f t="shared" si="9"/>
        <v>215.38236208487541</v>
      </c>
      <c r="H42" s="2">
        <f t="shared" si="9"/>
        <v>240.33933437999329</v>
      </c>
      <c r="I42" s="2">
        <f t="shared" si="9"/>
        <v>225.31406216214029</v>
      </c>
      <c r="J42" s="2">
        <f t="shared" si="9"/>
        <v>249.1054190457686</v>
      </c>
      <c r="K42" s="2">
        <f t="shared" si="9"/>
        <v>274.37405156734695</v>
      </c>
      <c r="L42" s="2">
        <f t="shared" si="9"/>
        <v>306.42486543928658</v>
      </c>
      <c r="M42" s="2">
        <f t="shared" si="9"/>
        <v>341.34108558742457</v>
      </c>
      <c r="N42" s="2">
        <f t="shared" si="9"/>
        <v>382.80500047349091</v>
      </c>
      <c r="O42" s="2">
        <f t="shared" si="9"/>
        <v>397.45115885963781</v>
      </c>
      <c r="P42" s="2">
        <f t="shared" si="9"/>
        <v>414.91836511906183</v>
      </c>
      <c r="Q42" s="2">
        <f t="shared" si="9"/>
        <v>435.36445148835082</v>
      </c>
      <c r="R42" s="2">
        <f t="shared" si="9"/>
        <v>457.49687016983927</v>
      </c>
      <c r="S42" s="2">
        <f t="shared" si="9"/>
        <v>477.07802848823036</v>
      </c>
      <c r="T42" s="2">
        <f t="shared" si="9"/>
        <v>490.20350686572101</v>
      </c>
      <c r="U42" s="2">
        <f t="shared" si="9"/>
        <v>521.75479304611963</v>
      </c>
      <c r="V42" s="2">
        <f t="shared" si="9"/>
        <v>544.67285485816558</v>
      </c>
      <c r="W42" s="2">
        <f t="shared" si="9"/>
        <v>565.75550357988334</v>
      </c>
    </row>
    <row r="43" spans="1:23" x14ac:dyDescent="0.25">
      <c r="A43" t="s">
        <v>38</v>
      </c>
      <c r="B43" s="12">
        <f>SUM(B41:B42)</f>
        <v>1112.0736736892961</v>
      </c>
      <c r="C43" s="12">
        <f t="shared" ref="C43:W43" si="10">SUM(C41:C42)</f>
        <v>1027.793011303675</v>
      </c>
      <c r="D43" s="12">
        <f t="shared" si="10"/>
        <v>1032.6292654982042</v>
      </c>
      <c r="E43" s="12">
        <f t="shared" si="10"/>
        <v>1097.2410858909911</v>
      </c>
      <c r="F43" s="12">
        <f t="shared" si="10"/>
        <v>1075.9650912011757</v>
      </c>
      <c r="G43" s="12">
        <f t="shared" si="10"/>
        <v>1065.6876945027918</v>
      </c>
      <c r="H43" s="12">
        <f t="shared" si="10"/>
        <v>1080.5324260593718</v>
      </c>
      <c r="I43" s="12">
        <f t="shared" si="10"/>
        <v>1138.7605005170597</v>
      </c>
      <c r="J43" s="12">
        <f t="shared" si="10"/>
        <v>1140.3060378818207</v>
      </c>
      <c r="K43" s="12">
        <f t="shared" si="10"/>
        <v>1158.9256135701846</v>
      </c>
      <c r="L43" s="12">
        <f t="shared" si="10"/>
        <v>1235.8916504706385</v>
      </c>
      <c r="M43" s="12">
        <f t="shared" si="10"/>
        <v>1230.5187514239485</v>
      </c>
      <c r="N43" s="12">
        <f t="shared" si="10"/>
        <v>1265.5422601212679</v>
      </c>
      <c r="O43" s="12">
        <f t="shared" si="10"/>
        <v>1313.2336524656164</v>
      </c>
      <c r="P43" s="12">
        <f t="shared" si="10"/>
        <v>1357.493773285476</v>
      </c>
      <c r="Q43" s="12">
        <f t="shared" si="10"/>
        <v>1435.4179223809151</v>
      </c>
      <c r="R43" s="12">
        <f t="shared" si="10"/>
        <v>1535.3386010278864</v>
      </c>
      <c r="S43" s="12">
        <f t="shared" si="10"/>
        <v>1617.3967315925784</v>
      </c>
      <c r="T43" s="12">
        <f t="shared" si="10"/>
        <v>1698.9139812641231</v>
      </c>
      <c r="U43" s="12">
        <f t="shared" si="10"/>
        <v>1882.6280668425075</v>
      </c>
      <c r="V43" s="12">
        <f t="shared" si="10"/>
        <v>2088.1516691184402</v>
      </c>
      <c r="W43" s="12">
        <f t="shared" si="10"/>
        <v>2367.2646316853052</v>
      </c>
    </row>
    <row r="44" spans="1:23" x14ac:dyDescent="0.25">
      <c r="A44" t="s">
        <v>71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3" x14ac:dyDescent="0.25">
      <c r="A45" t="s">
        <v>72</v>
      </c>
      <c r="B45" s="12">
        <f>SUM(B43:B44)</f>
        <v>1954.4423669948189</v>
      </c>
      <c r="C45" s="12">
        <f t="shared" ref="C45:W45" si="11">SUM(C43:C44)</f>
        <v>1891.220921941836</v>
      </c>
      <c r="D45" s="12">
        <f t="shared" si="11"/>
        <v>1917.642873902319</v>
      </c>
      <c r="E45" s="12">
        <f t="shared" si="11"/>
        <v>2004.3800345052086</v>
      </c>
      <c r="F45" s="12">
        <f t="shared" si="11"/>
        <v>2005.7825135307485</v>
      </c>
      <c r="G45" s="12">
        <f t="shared" si="11"/>
        <v>2018.7505523906038</v>
      </c>
      <c r="H45" s="12">
        <f t="shared" si="11"/>
        <v>2057.4218553943792</v>
      </c>
      <c r="I45" s="12">
        <f t="shared" si="11"/>
        <v>2140.0721655854422</v>
      </c>
      <c r="J45" s="12">
        <f t="shared" si="11"/>
        <v>2166.6504945769125</v>
      </c>
      <c r="K45" s="12">
        <f t="shared" si="11"/>
        <v>2210.9286816826534</v>
      </c>
      <c r="L45" s="12">
        <f t="shared" si="11"/>
        <v>2314.1947952859191</v>
      </c>
      <c r="M45" s="12">
        <f t="shared" si="11"/>
        <v>2335.7794748596111</v>
      </c>
      <c r="N45" s="12">
        <f t="shared" si="11"/>
        <v>2398.4345016428219</v>
      </c>
      <c r="O45" s="12">
        <f t="shared" si="11"/>
        <v>2474.4482000252092</v>
      </c>
      <c r="P45" s="12">
        <f t="shared" si="11"/>
        <v>2547.7386845340588</v>
      </c>
      <c r="Q45" s="12">
        <f t="shared" si="11"/>
        <v>2655.4189564107119</v>
      </c>
      <c r="R45" s="12">
        <f t="shared" si="11"/>
        <v>2785.839660908428</v>
      </c>
      <c r="S45" s="12">
        <f t="shared" si="11"/>
        <v>2899.1603179701333</v>
      </c>
      <c r="T45" s="12">
        <f t="shared" si="11"/>
        <v>3012.7216573011169</v>
      </c>
      <c r="U45" s="12">
        <f t="shared" si="11"/>
        <v>3229.2809347804259</v>
      </c>
      <c r="V45" s="12">
        <f t="shared" si="11"/>
        <v>3468.4708587548066</v>
      </c>
      <c r="W45" s="12">
        <f t="shared" si="11"/>
        <v>3782.0918010625805</v>
      </c>
    </row>
    <row r="48" spans="1:23" x14ac:dyDescent="0.25">
      <c r="A48" t="s">
        <v>37</v>
      </c>
      <c r="B48" s="16">
        <f t="shared" ref="B48:W48" si="12">B43-B36</f>
        <v>340.90504639167341</v>
      </c>
      <c r="C48" s="16">
        <f t="shared" si="12"/>
        <v>221.3397376149195</v>
      </c>
      <c r="D48" s="16">
        <f t="shared" si="12"/>
        <v>246.88238276182756</v>
      </c>
      <c r="E48" s="16">
        <f t="shared" si="12"/>
        <v>285.80445864449416</v>
      </c>
      <c r="F48" s="16">
        <f t="shared" si="12"/>
        <v>248.22165833288932</v>
      </c>
      <c r="G48" s="16">
        <f t="shared" si="12"/>
        <v>239.06851449873193</v>
      </c>
      <c r="H48" s="16">
        <f t="shared" si="12"/>
        <v>241.18041786842684</v>
      </c>
      <c r="I48" s="16">
        <f t="shared" si="12"/>
        <v>250.82064384483544</v>
      </c>
      <c r="J48" s="16">
        <f t="shared" si="12"/>
        <v>254.89639442203566</v>
      </c>
      <c r="K48" s="16">
        <f t="shared" si="12"/>
        <v>268.9287532630558</v>
      </c>
      <c r="L48" s="16">
        <f t="shared" si="12"/>
        <v>358.71046736646895</v>
      </c>
      <c r="M48" s="16">
        <f t="shared" si="12"/>
        <v>310.81758273913408</v>
      </c>
      <c r="N48" s="16">
        <f t="shared" si="12"/>
        <v>320.50419729741816</v>
      </c>
      <c r="O48" s="16">
        <f t="shared" si="12"/>
        <v>328.80739950062775</v>
      </c>
      <c r="P48" s="16">
        <f t="shared" si="12"/>
        <v>341.83719586702125</v>
      </c>
      <c r="Q48" s="16">
        <f t="shared" si="12"/>
        <v>412.43387913255435</v>
      </c>
      <c r="R48" s="16">
        <f t="shared" si="12"/>
        <v>489.81302036269813</v>
      </c>
      <c r="S48" s="16">
        <f t="shared" si="12"/>
        <v>550.65354677383948</v>
      </c>
      <c r="T48" s="16">
        <f t="shared" si="12"/>
        <v>638.42768696096846</v>
      </c>
      <c r="U48" s="16">
        <f t="shared" si="12"/>
        <v>789.08243318634618</v>
      </c>
      <c r="V48" s="16">
        <f t="shared" si="12"/>
        <v>987.29864193633671</v>
      </c>
      <c r="W48" s="16">
        <f t="shared" si="12"/>
        <v>1272.7847678086068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opLeftCell="A12" workbookViewId="0">
      <selection activeCell="B28" sqref="B28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</cols>
  <sheetData>
    <row r="1" spans="1:23" x14ac:dyDescent="0.25">
      <c r="A1" s="8" t="s">
        <v>16</v>
      </c>
    </row>
    <row r="4" spans="1:23" x14ac:dyDescent="0.25">
      <c r="A4" t="s">
        <v>27</v>
      </c>
      <c r="B4" s="1">
        <v>0.08</v>
      </c>
    </row>
    <row r="5" spans="1:23" x14ac:dyDescent="0.25">
      <c r="A5" t="s">
        <v>28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19</v>
      </c>
    </row>
    <row r="10" spans="1:23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</row>
    <row r="11" spans="1:23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3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3" x14ac:dyDescent="0.25">
      <c r="A15" s="8" t="s">
        <v>29</v>
      </c>
    </row>
    <row r="17" spans="1:28" x14ac:dyDescent="0.25">
      <c r="A17" t="s">
        <v>22</v>
      </c>
      <c r="B17" s="1">
        <f>'%  Rate increase'!C7</f>
        <v>4.3555920798713954E-2</v>
      </c>
      <c r="C17" s="1">
        <f>'%  Rate increase'!D7</f>
        <v>8.0055986975196669E-2</v>
      </c>
      <c r="D17" s="1">
        <f>'%  Rate increase'!E7</f>
        <v>9.6504606675170024E-2</v>
      </c>
      <c r="E17" s="1">
        <f>'%  Rate increase'!F7</f>
        <v>0.13898367962469105</v>
      </c>
      <c r="F17" s="1">
        <f>'%  Rate increase'!G7</f>
        <v>0.14434548493244637</v>
      </c>
      <c r="G17" s="1">
        <f>'%  Rate increase'!H7</f>
        <v>0.16425947199064272</v>
      </c>
      <c r="H17" s="1">
        <f>'%  Rate increase'!I7</f>
        <v>0.16150111916374676</v>
      </c>
      <c r="I17" s="1">
        <f>'%  Rate increase'!J7</f>
        <v>0.17138411801848763</v>
      </c>
      <c r="J17" s="1">
        <f>'%  Rate increase'!K7</f>
        <v>0.20114363785746558</v>
      </c>
      <c r="K17" s="1">
        <f>'%  Rate increase'!L7</f>
        <v>0.21811031759698207</v>
      </c>
      <c r="L17" s="1">
        <f>'%  Rate increase'!M7</f>
        <v>0.21920538783451526</v>
      </c>
      <c r="M17" s="1">
        <f>'%  Rate increase'!N7</f>
        <v>0.28535345688091773</v>
      </c>
      <c r="N17" s="1">
        <f>'%  Rate increase'!O7</f>
        <v>0.35077147335793413</v>
      </c>
      <c r="O17" s="1">
        <f>'%  Rate increase'!P7</f>
        <v>0.41022776622629697</v>
      </c>
      <c r="P17" s="1">
        <f>'%  Rate increase'!Q7</f>
        <v>0.43396990245965217</v>
      </c>
      <c r="Q17" s="1">
        <f>'%  Rate increase'!R7</f>
        <v>0.44501592937731371</v>
      </c>
      <c r="R17" s="1">
        <f>'%  Rate increase'!S7</f>
        <v>0.45846539532971664</v>
      </c>
      <c r="S17" s="1">
        <f>'%  Rate increase'!T7</f>
        <v>0.46258048341804492</v>
      </c>
      <c r="T17" s="1">
        <f>'%  Rate increase'!U7</f>
        <v>0.49029057474152338</v>
      </c>
      <c r="U17" s="1">
        <f>'%  Rate increase'!V7</f>
        <v>0.54192989433394034</v>
      </c>
      <c r="V17" s="1">
        <f>'%  Rate increase'!W7</f>
        <v>0.53628091095583152</v>
      </c>
      <c r="W17" s="1">
        <f>'%  Rate increase'!X7</f>
        <v>0.6095975836168126</v>
      </c>
    </row>
    <row r="18" spans="1:28" x14ac:dyDescent="0.25">
      <c r="A18" t="s">
        <v>23</v>
      </c>
      <c r="B18" s="1">
        <f>'%  Rate increase'!C21</f>
        <v>0.17539473190402388</v>
      </c>
      <c r="C18" s="1">
        <f>'%  Rate increase'!D21</f>
        <v>0.1184486230087145</v>
      </c>
      <c r="D18" s="1">
        <f>'%  Rate increase'!E21</f>
        <v>0.15495754640926895</v>
      </c>
      <c r="E18" s="1">
        <f>'%  Rate increase'!F21</f>
        <v>0.2385613387817771</v>
      </c>
      <c r="F18" s="1">
        <f>'%  Rate increase'!G21</f>
        <v>0.24682333680998014</v>
      </c>
      <c r="G18" s="1">
        <f>'%  Rate increase'!H21</f>
        <v>0.27778444233442778</v>
      </c>
      <c r="H18" s="1">
        <f>'%  Rate increase'!I21</f>
        <v>0.33958981426127832</v>
      </c>
      <c r="I18" s="1">
        <f>'%  Rate increase'!J21</f>
        <v>0.39669625789944951</v>
      </c>
      <c r="J18" s="1">
        <f>'%  Rate increase'!K21</f>
        <v>0.45843913719883189</v>
      </c>
      <c r="K18" s="1">
        <f>'%  Rate increase'!L21</f>
        <v>0.56138104687612045</v>
      </c>
      <c r="L18" s="1">
        <f>'%  Rate increase'!M21</f>
        <v>0.64189238507684099</v>
      </c>
      <c r="M18" s="1">
        <f>'%  Rate increase'!N21</f>
        <v>0.71546455308931223</v>
      </c>
      <c r="N18" s="1">
        <f>'%  Rate increase'!O21</f>
        <v>0.80919556557346572</v>
      </c>
      <c r="O18" s="1">
        <f>'%  Rate increase'!P21</f>
        <v>0.94791233025426469</v>
      </c>
      <c r="P18" s="1">
        <f>'%  Rate increase'!Q21</f>
        <v>1.0813488090840573</v>
      </c>
      <c r="Q18" s="1">
        <f>'%  Rate increase'!R21</f>
        <v>1.233304536113176</v>
      </c>
      <c r="R18" s="1">
        <f>'%  Rate increase'!S21</f>
        <v>1.4218697033590075</v>
      </c>
      <c r="S18" s="1">
        <f>'%  Rate increase'!T21</f>
        <v>1.6541539525078415</v>
      </c>
      <c r="T18" s="1">
        <f>'%  Rate increase'!U21</f>
        <v>1.9587341568087129</v>
      </c>
      <c r="U18" s="1">
        <f>'%  Rate increase'!V21</f>
        <v>2.2481054389992257</v>
      </c>
      <c r="V18" s="1">
        <f>'%  Rate increase'!W21</f>
        <v>2.6966896949629913</v>
      </c>
      <c r="W18" s="1">
        <f>'%  Rate increase'!X21</f>
        <v>3.3964182741806255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0.13247784960796777</v>
      </c>
      <c r="C21">
        <f t="shared" si="0"/>
        <v>0.13711147793706394</v>
      </c>
      <c r="D21">
        <f t="shared" si="0"/>
        <v>0.13919960538997886</v>
      </c>
      <c r="E21">
        <f t="shared" si="0"/>
        <v>0.14459225960767078</v>
      </c>
      <c r="F21">
        <f t="shared" si="0"/>
        <v>0.14527293270149438</v>
      </c>
      <c r="G21">
        <f t="shared" si="0"/>
        <v>0.14780098331192221</v>
      </c>
      <c r="H21">
        <f t="shared" si="0"/>
        <v>0.14745081458240406</v>
      </c>
      <c r="I21">
        <f t="shared" si="0"/>
        <v>0.14870544637535291</v>
      </c>
      <c r="J21">
        <f t="shared" si="0"/>
        <v>0.15248337251716998</v>
      </c>
      <c r="K21">
        <f t="shared" si="0"/>
        <v>0.15463726691044588</v>
      </c>
      <c r="L21">
        <f t="shared" si="0"/>
        <v>0.15477628442483748</v>
      </c>
      <c r="M21">
        <f t="shared" si="0"/>
        <v>0.16317368198478774</v>
      </c>
      <c r="N21">
        <f t="shared" si="0"/>
        <v>0.17147840047257193</v>
      </c>
      <c r="O21">
        <f t="shared" si="0"/>
        <v>0.17902628714340185</v>
      </c>
      <c r="P21">
        <f t="shared" si="0"/>
        <v>0.18204031551563032</v>
      </c>
      <c r="Q21">
        <f t="shared" si="0"/>
        <v>0.18344259196636764</v>
      </c>
      <c r="R21">
        <f t="shared" si="0"/>
        <v>0.18514998137620989</v>
      </c>
      <c r="S21">
        <f t="shared" si="0"/>
        <v>0.18567238560009838</v>
      </c>
      <c r="T21">
        <f t="shared" si="0"/>
        <v>0.18919013988409034</v>
      </c>
      <c r="U21">
        <f t="shared" si="0"/>
        <v>0.19574567359193992</v>
      </c>
      <c r="V21">
        <f t="shared" si="0"/>
        <v>0.19502854367538477</v>
      </c>
      <c r="W21">
        <f t="shared" si="0"/>
        <v>0.20433598464807753</v>
      </c>
    </row>
    <row r="22" spans="1:28" x14ac:dyDescent="0.25">
      <c r="A22" t="s">
        <v>21</v>
      </c>
      <c r="B22">
        <f t="shared" ref="B22:W22" si="1">B11*(1+B18)</f>
        <v>1.480848567519339</v>
      </c>
      <c r="C22">
        <f t="shared" si="1"/>
        <v>1.409103679189939</v>
      </c>
      <c r="D22">
        <f t="shared" si="1"/>
        <v>1.4551003009646561</v>
      </c>
      <c r="E22">
        <f t="shared" si="1"/>
        <v>1.5604304958460486</v>
      </c>
      <c r="F22">
        <f t="shared" si="1"/>
        <v>1.5708395674649871</v>
      </c>
      <c r="G22">
        <f t="shared" si="1"/>
        <v>1.6098466410209686</v>
      </c>
      <c r="H22">
        <f t="shared" si="1"/>
        <v>1.6877135856299648</v>
      </c>
      <c r="I22">
        <f t="shared" si="1"/>
        <v>1.7596604754383962</v>
      </c>
      <c r="J22">
        <f t="shared" si="1"/>
        <v>1.837448687247802</v>
      </c>
      <c r="K22">
        <f t="shared" si="1"/>
        <v>1.9671424618969173</v>
      </c>
      <c r="L22">
        <f t="shared" si="1"/>
        <v>2.0685765559994742</v>
      </c>
      <c r="M22">
        <f t="shared" si="1"/>
        <v>2.1612681741030135</v>
      </c>
      <c r="N22">
        <f t="shared" si="1"/>
        <v>2.2793573843077009</v>
      </c>
      <c r="O22">
        <f t="shared" si="1"/>
        <v>2.4541229474778881</v>
      </c>
      <c r="P22">
        <f t="shared" si="1"/>
        <v>2.6222360189137555</v>
      </c>
      <c r="Q22">
        <f t="shared" si="1"/>
        <v>2.8136809987061304</v>
      </c>
      <c r="R22">
        <f t="shared" si="1"/>
        <v>3.0512492387370336</v>
      </c>
      <c r="S22">
        <f t="shared" si="1"/>
        <v>3.3438979875128139</v>
      </c>
      <c r="T22">
        <f t="shared" si="1"/>
        <v>3.7276304877453588</v>
      </c>
      <c r="U22">
        <f t="shared" si="1"/>
        <v>4.092201671435201</v>
      </c>
      <c r="V22">
        <f t="shared" si="1"/>
        <v>4.6573610471111442</v>
      </c>
      <c r="W22">
        <f t="shared" si="1"/>
        <v>5.5389304774149934</v>
      </c>
    </row>
    <row r="23" spans="1:28" x14ac:dyDescent="0.25">
      <c r="A23" t="s">
        <v>34</v>
      </c>
      <c r="B23" s="14">
        <v>0.2141395635715751</v>
      </c>
      <c r="C23" s="14">
        <v>0.23446487638725996</v>
      </c>
      <c r="D23" s="14">
        <v>0.27801978495015162</v>
      </c>
      <c r="E23" s="14">
        <v>0.30054263783623708</v>
      </c>
      <c r="F23" s="14">
        <v>0.29439351853121759</v>
      </c>
      <c r="G23" s="14">
        <v>0.31378618796128088</v>
      </c>
      <c r="H23" s="14">
        <v>0.35093884000000009</v>
      </c>
      <c r="I23" s="14">
        <v>0.32925478146881565</v>
      </c>
      <c r="J23" s="14">
        <v>0.36902519212876356</v>
      </c>
      <c r="K23" s="14">
        <v>0.41359943754854389</v>
      </c>
      <c r="L23" s="14">
        <v>0.46355776892538625</v>
      </c>
      <c r="M23" s="14">
        <v>0.51955052551506675</v>
      </c>
      <c r="N23" s="14">
        <v>0.58230660051008698</v>
      </c>
      <c r="O23" s="14">
        <v>0.61250160645547658</v>
      </c>
      <c r="P23" s="14">
        <v>0.64426234836065688</v>
      </c>
      <c r="Q23" s="14">
        <v>0.67767001611180344</v>
      </c>
      <c r="R23" s="14">
        <v>0.71281000962653207</v>
      </c>
      <c r="S23" s="14">
        <v>0.74977215716144308</v>
      </c>
      <c r="T23" s="14">
        <v>0.7886509449398158</v>
      </c>
      <c r="U23" s="14">
        <v>0.82954575868644842</v>
      </c>
      <c r="V23" s="14">
        <v>0.87256113768707855</v>
      </c>
      <c r="W23" s="14">
        <v>0.91780704202183616</v>
      </c>
      <c r="X23" s="14"/>
      <c r="Y23" s="14"/>
      <c r="Z23" s="14"/>
      <c r="AA23" s="14"/>
      <c r="AB23" s="14"/>
    </row>
    <row r="24" spans="1:28" x14ac:dyDescent="0.25">
      <c r="A24" t="s">
        <v>35</v>
      </c>
      <c r="B24" s="15">
        <f t="shared" ref="B24:W24" si="2">B22-B23</f>
        <v>1.266709003947764</v>
      </c>
      <c r="C24" s="15">
        <f t="shared" si="2"/>
        <v>1.1746388028026791</v>
      </c>
      <c r="D24" s="15">
        <f t="shared" si="2"/>
        <v>1.1770805160145046</v>
      </c>
      <c r="E24" s="15">
        <f t="shared" si="2"/>
        <v>1.2598878580098116</v>
      </c>
      <c r="F24" s="15">
        <f t="shared" si="2"/>
        <v>1.2764460489337695</v>
      </c>
      <c r="G24" s="15">
        <f t="shared" si="2"/>
        <v>1.2960604530596878</v>
      </c>
      <c r="H24" s="15">
        <f t="shared" si="2"/>
        <v>1.3367747456299646</v>
      </c>
      <c r="I24" s="15">
        <f t="shared" si="2"/>
        <v>1.4304056939695806</v>
      </c>
      <c r="J24" s="15">
        <f t="shared" si="2"/>
        <v>1.4684234951190385</v>
      </c>
      <c r="K24" s="15">
        <f t="shared" si="2"/>
        <v>1.5535430243483734</v>
      </c>
      <c r="L24" s="15">
        <f t="shared" si="2"/>
        <v>1.605018787074088</v>
      </c>
      <c r="M24" s="15">
        <f t="shared" si="2"/>
        <v>1.6417176485879468</v>
      </c>
      <c r="N24" s="15">
        <f t="shared" si="2"/>
        <v>1.6970507837976139</v>
      </c>
      <c r="O24" s="15">
        <f t="shared" si="2"/>
        <v>1.8416213410224116</v>
      </c>
      <c r="P24" s="15">
        <f t="shared" si="2"/>
        <v>1.9779736705530986</v>
      </c>
      <c r="Q24" s="15">
        <f t="shared" si="2"/>
        <v>2.136010982594327</v>
      </c>
      <c r="R24" s="15">
        <f t="shared" si="2"/>
        <v>2.3384392291105014</v>
      </c>
      <c r="S24" s="15">
        <f t="shared" si="2"/>
        <v>2.5941258303513708</v>
      </c>
      <c r="T24" s="15">
        <f t="shared" si="2"/>
        <v>2.938979542805543</v>
      </c>
      <c r="U24" s="15">
        <f t="shared" si="2"/>
        <v>3.2626559127487527</v>
      </c>
      <c r="V24" s="15">
        <f t="shared" si="2"/>
        <v>3.7847999094240654</v>
      </c>
      <c r="W24" s="15">
        <f t="shared" si="2"/>
        <v>4.621123435393157</v>
      </c>
    </row>
    <row r="26" spans="1:28" x14ac:dyDescent="0.25">
      <c r="A26" t="s">
        <v>46</v>
      </c>
      <c r="B26" s="2">
        <v>5512.0214139932805</v>
      </c>
      <c r="C26" s="2">
        <v>5414.3910016438358</v>
      </c>
      <c r="D26" s="2">
        <v>5302.1163623738985</v>
      </c>
      <c r="E26" s="2">
        <v>5248.2556076172023</v>
      </c>
      <c r="F26" s="2">
        <v>5235.3248830128296</v>
      </c>
      <c r="G26" s="2">
        <v>5098.163201354947</v>
      </c>
      <c r="H26" s="2">
        <v>5091.2192712135256</v>
      </c>
      <c r="I26" s="2">
        <v>5089.4911390369953</v>
      </c>
      <c r="J26" s="2">
        <v>5010.2113087775479</v>
      </c>
      <c r="K26" s="2">
        <v>4932.8266418641015</v>
      </c>
      <c r="L26" s="2">
        <v>4923.4198925837354</v>
      </c>
      <c r="M26" s="2">
        <v>4906.1820383307841</v>
      </c>
      <c r="N26" s="2">
        <v>4918.9041338301095</v>
      </c>
      <c r="O26" s="2">
        <v>4873.7205179288039</v>
      </c>
      <c r="P26" s="2">
        <v>4854.2719369257993</v>
      </c>
      <c r="Q26" s="2">
        <v>4852.9020871297262</v>
      </c>
      <c r="R26" s="2">
        <v>4849.7065664145757</v>
      </c>
      <c r="S26" s="2">
        <v>4828.2562562335561</v>
      </c>
      <c r="T26" s="2">
        <v>4730.4467887318087</v>
      </c>
      <c r="U26" s="2">
        <v>4796.3647284544322</v>
      </c>
      <c r="V26" s="2">
        <v>4770.291972042899</v>
      </c>
      <c r="W26" s="2">
        <v>4726.5718000942534</v>
      </c>
    </row>
    <row r="27" spans="1:28" x14ac:dyDescent="0.25">
      <c r="A27" t="s">
        <v>45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96.947477876216681</v>
      </c>
      <c r="C28" s="2">
        <v>95.031712883345563</v>
      </c>
      <c r="D28" s="2">
        <v>93.442033143995559</v>
      </c>
      <c r="E28" s="2">
        <v>92.215891392966341</v>
      </c>
      <c r="F28" s="2">
        <v>91.718370125148567</v>
      </c>
      <c r="G28" s="2">
        <v>89.70062886243943</v>
      </c>
      <c r="H28" s="2">
        <v>89.465155900557534</v>
      </c>
      <c r="I28" s="2">
        <v>89.395469027177683</v>
      </c>
      <c r="J28" s="2">
        <v>88.263309179661974</v>
      </c>
      <c r="K28" s="2">
        <v>86.741494142457213</v>
      </c>
      <c r="L28" s="2">
        <v>86.435747639476517</v>
      </c>
      <c r="M28" s="2">
        <v>85.909787749326824</v>
      </c>
      <c r="N28" s="2">
        <v>85.963896664823665</v>
      </c>
      <c r="O28" s="2">
        <v>84.854420710186105</v>
      </c>
      <c r="P28" s="2">
        <v>84.218053930948486</v>
      </c>
      <c r="Q28" s="2">
        <v>84.013125598106512</v>
      </c>
      <c r="R28" s="2">
        <v>83.933017725484433</v>
      </c>
      <c r="S28" s="2">
        <v>83.211393631235637</v>
      </c>
      <c r="T28" s="2">
        <v>81.286359489712481</v>
      </c>
      <c r="U28" s="2">
        <v>82.253734402908663</v>
      </c>
      <c r="V28" s="2">
        <v>81.634135094570979</v>
      </c>
      <c r="W28" s="2">
        <v>80.60970259688861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18</v>
      </c>
      <c r="B30" s="2">
        <v>646.81479086153502</v>
      </c>
      <c r="C30" s="2">
        <v>633.99151724837259</v>
      </c>
      <c r="D30" s="2">
        <v>622.61434178736135</v>
      </c>
      <c r="E30" s="2">
        <v>614.40299316636549</v>
      </c>
      <c r="F30" s="2">
        <v>611.08232213759698</v>
      </c>
      <c r="G30" s="2">
        <v>596.94637965786933</v>
      </c>
      <c r="H30" s="2">
        <v>595.38162361234379</v>
      </c>
      <c r="I30" s="2">
        <v>594.91976295520226</v>
      </c>
      <c r="J30" s="2">
        <v>586.77304161464542</v>
      </c>
      <c r="K30" s="2">
        <v>576.63961003311067</v>
      </c>
      <c r="L30" s="2">
        <v>574.5926850187376</v>
      </c>
      <c r="M30" s="2">
        <v>571.08326456070472</v>
      </c>
      <c r="N30" s="2">
        <v>571.43033540838758</v>
      </c>
      <c r="O30" s="2">
        <v>564.04372856924579</v>
      </c>
      <c r="P30" s="2">
        <v>559.80276487808601</v>
      </c>
      <c r="Q30" s="2">
        <v>558.43001212000559</v>
      </c>
      <c r="R30" s="2">
        <v>557.88859531490891</v>
      </c>
      <c r="S30" s="2">
        <v>553.08594540892818</v>
      </c>
      <c r="T30" s="2">
        <v>540.28584556626356</v>
      </c>
      <c r="U30" s="2">
        <v>546.71071702445636</v>
      </c>
      <c r="V30" s="2">
        <v>542.58900679545673</v>
      </c>
      <c r="W30" s="2">
        <v>535.81126355039771</v>
      </c>
    </row>
    <row r="32" spans="1:28" x14ac:dyDescent="0.25">
      <c r="A32" t="s">
        <v>26</v>
      </c>
    </row>
    <row r="33" spans="1:23" x14ac:dyDescent="0.25">
      <c r="A33" t="s">
        <v>44</v>
      </c>
      <c r="B33" s="11">
        <f t="shared" ref="B33:W33" si="3">(B10*B26-(B10))*(1+B17)</f>
        <v>730.08826606929165</v>
      </c>
      <c r="C33" s="11">
        <f t="shared" si="3"/>
        <v>742.23804088658926</v>
      </c>
      <c r="D33" s="11">
        <f t="shared" si="3"/>
        <v>737.91330576880694</v>
      </c>
      <c r="E33" s="11">
        <f t="shared" si="3"/>
        <v>758.71254504439275</v>
      </c>
      <c r="F33" s="11">
        <f t="shared" si="3"/>
        <v>760.40572646768032</v>
      </c>
      <c r="G33" s="11">
        <f t="shared" si="3"/>
        <v>753.36573326160647</v>
      </c>
      <c r="H33" s="11">
        <f t="shared" si="3"/>
        <v>750.55697794348544</v>
      </c>
      <c r="I33" s="11">
        <f t="shared" si="3"/>
        <v>756.68634620752425</v>
      </c>
      <c r="J33" s="11">
        <f t="shared" si="3"/>
        <v>763.82143401354745</v>
      </c>
      <c r="K33" s="11">
        <f t="shared" si="3"/>
        <v>762.64419277398702</v>
      </c>
      <c r="L33" s="11">
        <f t="shared" si="3"/>
        <v>761.87386135301824</v>
      </c>
      <c r="M33" s="11">
        <f t="shared" si="3"/>
        <v>800.39661400008038</v>
      </c>
      <c r="N33" s="11">
        <f t="shared" si="3"/>
        <v>843.31433454663659</v>
      </c>
      <c r="O33" s="11">
        <f t="shared" si="3"/>
        <v>872.34506261226795</v>
      </c>
      <c r="P33" s="11">
        <f t="shared" si="3"/>
        <v>883.49115468112689</v>
      </c>
      <c r="Q33" s="11">
        <f t="shared" si="3"/>
        <v>890.04549483010589</v>
      </c>
      <c r="R33" s="11">
        <f t="shared" si="3"/>
        <v>897.73793047036543</v>
      </c>
      <c r="S33" s="11">
        <f t="shared" si="3"/>
        <v>896.28818499788417</v>
      </c>
      <c r="T33" s="11">
        <f t="shared" si="3"/>
        <v>894.76469953453272</v>
      </c>
      <c r="U33" s="11">
        <f t="shared" si="3"/>
        <v>938.67189889034307</v>
      </c>
      <c r="V33" s="11">
        <f t="shared" si="3"/>
        <v>930.14806767023072</v>
      </c>
      <c r="W33" s="11">
        <f t="shared" si="3"/>
        <v>965.60436679744748</v>
      </c>
    </row>
    <row r="34" spans="1:23" x14ac:dyDescent="0.25">
      <c r="A34" t="s">
        <v>47</v>
      </c>
      <c r="B34" s="11">
        <f t="shared" ref="B34:W34" si="4">(B21*B27-(B13))</f>
        <v>58.748924803983876</v>
      </c>
      <c r="C34" s="11">
        <f t="shared" si="4"/>
        <v>61.065738968531967</v>
      </c>
      <c r="D34" s="11">
        <f t="shared" si="4"/>
        <v>62.109802694989433</v>
      </c>
      <c r="E34" s="11">
        <f t="shared" si="4"/>
        <v>64.80612980383539</v>
      </c>
      <c r="F34" s="11">
        <f t="shared" si="4"/>
        <v>65.146466350747204</v>
      </c>
      <c r="G34" s="11">
        <f t="shared" si="4"/>
        <v>66.41049165596111</v>
      </c>
      <c r="H34" s="11">
        <f t="shared" si="4"/>
        <v>66.235407291202037</v>
      </c>
      <c r="I34" s="11">
        <f t="shared" si="4"/>
        <v>66.862723187676465</v>
      </c>
      <c r="J34" s="11">
        <f t="shared" si="4"/>
        <v>68.751686258584996</v>
      </c>
      <c r="K34" s="11">
        <f t="shared" si="4"/>
        <v>69.828633455222942</v>
      </c>
      <c r="L34" s="11">
        <f t="shared" si="4"/>
        <v>69.898142212418747</v>
      </c>
      <c r="M34" s="11">
        <f t="shared" si="4"/>
        <v>74.096840992393879</v>
      </c>
      <c r="N34" s="11">
        <f t="shared" si="4"/>
        <v>78.249200236285972</v>
      </c>
      <c r="O34" s="11">
        <f t="shared" si="4"/>
        <v>82.023143571700928</v>
      </c>
      <c r="P34" s="11">
        <f t="shared" si="4"/>
        <v>83.530157757815161</v>
      </c>
      <c r="Q34" s="11">
        <f t="shared" si="4"/>
        <v>84.231295983183827</v>
      </c>
      <c r="R34" s="11">
        <f t="shared" si="4"/>
        <v>85.084990688104952</v>
      </c>
      <c r="S34" s="11">
        <f t="shared" si="4"/>
        <v>85.346192800049195</v>
      </c>
      <c r="T34" s="11">
        <f t="shared" si="4"/>
        <v>87.105069942045176</v>
      </c>
      <c r="U34" s="11">
        <f t="shared" si="4"/>
        <v>90.382836795969965</v>
      </c>
      <c r="V34" s="11">
        <f t="shared" si="4"/>
        <v>90.024271837692396</v>
      </c>
      <c r="W34" s="11">
        <f t="shared" si="4"/>
        <v>94.677992324038769</v>
      </c>
    </row>
    <row r="35" spans="1:23" x14ac:dyDescent="0.25">
      <c r="A35" t="s">
        <v>49</v>
      </c>
      <c r="B35" s="11">
        <f t="shared" ref="B35:W35" si="5">B22*B28</f>
        <v>143.56453373760829</v>
      </c>
      <c r="C35" s="11">
        <f t="shared" si="5"/>
        <v>133.90953626364416</v>
      </c>
      <c r="D35" s="11">
        <f t="shared" si="5"/>
        <v>135.96753055057732</v>
      </c>
      <c r="E35" s="11">
        <f t="shared" si="5"/>
        <v>143.89648913121184</v>
      </c>
      <c r="F35" s="11">
        <f t="shared" si="5"/>
        <v>144.07484485598198</v>
      </c>
      <c r="G35" s="11">
        <f t="shared" si="5"/>
        <v>144.40425607166668</v>
      </c>
      <c r="H35" s="11">
        <f t="shared" si="5"/>
        <v>150.99155905387374</v>
      </c>
      <c r="I35" s="11">
        <f t="shared" si="5"/>
        <v>157.30567353040189</v>
      </c>
      <c r="J35" s="11">
        <f t="shared" si="5"/>
        <v>162.17930158431676</v>
      </c>
      <c r="K35" s="11">
        <f t="shared" si="5"/>
        <v>170.63287633601033</v>
      </c>
      <c r="L35" s="11">
        <f t="shared" si="5"/>
        <v>178.79896116730802</v>
      </c>
      <c r="M35" s="11">
        <f t="shared" si="5"/>
        <v>185.67409010656502</v>
      </c>
      <c r="N35" s="11">
        <f t="shared" si="5"/>
        <v>195.94244264682996</v>
      </c>
      <c r="O35" s="11">
        <f t="shared" si="5"/>
        <v>208.24318105981067</v>
      </c>
      <c r="P35" s="11">
        <f t="shared" si="5"/>
        <v>220.83961446055432</v>
      </c>
      <c r="Q35" s="11">
        <f t="shared" si="5"/>
        <v>236.38613513730391</v>
      </c>
      <c r="R35" s="11">
        <f t="shared" si="5"/>
        <v>256.10055643978632</v>
      </c>
      <c r="S35" s="11">
        <f t="shared" si="5"/>
        <v>278.25041170162541</v>
      </c>
      <c r="T35" s="11">
        <f t="shared" si="5"/>
        <v>303.00551187168151</v>
      </c>
      <c r="U35" s="11">
        <f t="shared" si="5"/>
        <v>336.5988694053699</v>
      </c>
      <c r="V35" s="11">
        <f t="shared" si="5"/>
        <v>380.1996409040637</v>
      </c>
      <c r="W35" s="11">
        <f t="shared" si="5"/>
        <v>446.49153848926488</v>
      </c>
    </row>
    <row r="36" spans="1:23" x14ac:dyDescent="0.25">
      <c r="A36" t="s">
        <v>7</v>
      </c>
      <c r="B36" s="13">
        <f t="shared" ref="B36:W36" si="6">SUM(B33:B35)</f>
        <v>932.40172461088378</v>
      </c>
      <c r="C36" s="13">
        <f t="shared" si="6"/>
        <v>937.21331611876531</v>
      </c>
      <c r="D36" s="13">
        <f t="shared" si="6"/>
        <v>935.99063901437364</v>
      </c>
      <c r="E36" s="13">
        <f t="shared" si="6"/>
        <v>967.41516397943997</v>
      </c>
      <c r="F36" s="13">
        <f t="shared" si="6"/>
        <v>969.62703767440951</v>
      </c>
      <c r="G36" s="13">
        <f t="shared" si="6"/>
        <v>964.18048098923418</v>
      </c>
      <c r="H36" s="13">
        <f t="shared" si="6"/>
        <v>967.7839442885612</v>
      </c>
      <c r="I36" s="13">
        <f t="shared" si="6"/>
        <v>980.85474292560264</v>
      </c>
      <c r="J36" s="13">
        <f t="shared" si="6"/>
        <v>994.75242185644925</v>
      </c>
      <c r="K36" s="13">
        <f t="shared" si="6"/>
        <v>1003.1057025652203</v>
      </c>
      <c r="L36" s="13">
        <f t="shared" si="6"/>
        <v>1010.570964732745</v>
      </c>
      <c r="M36" s="13">
        <f t="shared" si="6"/>
        <v>1060.1675450990392</v>
      </c>
      <c r="N36" s="13">
        <f t="shared" si="6"/>
        <v>1117.5059774297526</v>
      </c>
      <c r="O36" s="13">
        <f t="shared" si="6"/>
        <v>1162.6113872437795</v>
      </c>
      <c r="P36" s="13">
        <f t="shared" si="6"/>
        <v>1187.8609268994962</v>
      </c>
      <c r="Q36" s="13">
        <f t="shared" si="6"/>
        <v>1210.6629259505937</v>
      </c>
      <c r="R36" s="13">
        <f t="shared" si="6"/>
        <v>1238.9234775982568</v>
      </c>
      <c r="S36" s="13">
        <f t="shared" si="6"/>
        <v>1259.8847894995588</v>
      </c>
      <c r="T36" s="13">
        <f t="shared" si="6"/>
        <v>1284.8752813482593</v>
      </c>
      <c r="U36" s="13">
        <f t="shared" si="6"/>
        <v>1365.6536050916829</v>
      </c>
      <c r="V36" s="13">
        <f t="shared" si="6"/>
        <v>1400.3719804119869</v>
      </c>
      <c r="W36" s="13">
        <f t="shared" si="6"/>
        <v>1506.7738976107512</v>
      </c>
    </row>
    <row r="37" spans="1:23" x14ac:dyDescent="0.25">
      <c r="A37" t="s">
        <v>70</v>
      </c>
      <c r="B37" s="32">
        <v>1765.6861997037886</v>
      </c>
      <c r="C37" s="32">
        <v>1809.8283546963833</v>
      </c>
      <c r="D37" s="32">
        <v>1855.0740635637924</v>
      </c>
      <c r="E37" s="32">
        <v>1901.4509151528873</v>
      </c>
      <c r="F37" s="32">
        <v>1948.9871880317094</v>
      </c>
      <c r="G37" s="32">
        <v>1997.7118677325018</v>
      </c>
      <c r="H37" s="32">
        <v>2047.6546644258142</v>
      </c>
      <c r="I37" s="32">
        <v>2098.8460310364594</v>
      </c>
      <c r="J37" s="32">
        <v>2151.317181812371</v>
      </c>
      <c r="K37" s="32">
        <v>2205.1001113576799</v>
      </c>
      <c r="L37" s="32">
        <v>2260.2276141416219</v>
      </c>
      <c r="M37" s="32">
        <v>2316.7333044951624</v>
      </c>
      <c r="N37" s="32">
        <v>2374.6516371075413</v>
      </c>
      <c r="O37" s="32">
        <v>2434.0179280352295</v>
      </c>
      <c r="P37" s="32">
        <v>2494.8683762361102</v>
      </c>
      <c r="Q37" s="32">
        <v>2557.2400856420127</v>
      </c>
      <c r="R37" s="32">
        <v>2621.1710877830624</v>
      </c>
      <c r="S37" s="32">
        <v>2686.7003649776389</v>
      </c>
      <c r="T37" s="32">
        <v>2753.867874102079</v>
      </c>
      <c r="U37" s="32">
        <v>2822.7145709546312</v>
      </c>
      <c r="V37" s="32">
        <v>2893.282435228497</v>
      </c>
      <c r="W37" s="32">
        <v>2965.6144961092086</v>
      </c>
    </row>
    <row r="38" spans="1:23" x14ac:dyDescent="0.25">
      <c r="A38" t="s">
        <v>71</v>
      </c>
      <c r="B38" s="32">
        <v>842.36869330552281</v>
      </c>
      <c r="C38" s="32">
        <v>863.42791063816082</v>
      </c>
      <c r="D38" s="32">
        <v>885.01360840411485</v>
      </c>
      <c r="E38" s="32">
        <v>907.1389486142175</v>
      </c>
      <c r="F38" s="32">
        <v>929.81742232957288</v>
      </c>
      <c r="G38" s="32">
        <v>953.06285788781213</v>
      </c>
      <c r="H38" s="32">
        <v>976.88942933500732</v>
      </c>
      <c r="I38" s="32">
        <v>1001.3116650683825</v>
      </c>
      <c r="J38" s="32">
        <v>1026.3444566950918</v>
      </c>
      <c r="K38" s="32">
        <v>1052.003068112469</v>
      </c>
      <c r="L38" s="32">
        <v>1078.3031448152808</v>
      </c>
      <c r="M38" s="32">
        <v>1105.2607234356626</v>
      </c>
      <c r="N38" s="32">
        <v>1132.8922415215541</v>
      </c>
      <c r="O38" s="32">
        <v>1161.2145475595928</v>
      </c>
      <c r="P38" s="32">
        <v>1190.2449112485826</v>
      </c>
      <c r="Q38" s="32">
        <v>1220.001034029797</v>
      </c>
      <c r="R38" s="32">
        <v>1250.5010598805416</v>
      </c>
      <c r="S38" s="32">
        <v>1281.7635863775552</v>
      </c>
      <c r="T38" s="32">
        <v>1313.8076760369938</v>
      </c>
      <c r="U38" s="32">
        <v>1346.6528679379185</v>
      </c>
      <c r="V38" s="32">
        <v>1380.3191896363662</v>
      </c>
      <c r="W38" s="32">
        <v>1414.8271693772754</v>
      </c>
    </row>
    <row r="39" spans="1:23" x14ac:dyDescent="0.25">
      <c r="A39" t="s">
        <v>7</v>
      </c>
      <c r="B39" s="12">
        <f t="shared" ref="B39:W39" si="7">SUM(B36:B38)</f>
        <v>3540.4566176201952</v>
      </c>
      <c r="C39" s="12">
        <f t="shared" si="7"/>
        <v>3610.4695814533097</v>
      </c>
      <c r="D39" s="12">
        <f t="shared" si="7"/>
        <v>3676.0783109822805</v>
      </c>
      <c r="E39" s="12">
        <f t="shared" si="7"/>
        <v>3776.0050277465448</v>
      </c>
      <c r="F39" s="12">
        <f t="shared" si="7"/>
        <v>3848.4316480356915</v>
      </c>
      <c r="G39" s="12">
        <f t="shared" si="7"/>
        <v>3914.9552066095484</v>
      </c>
      <c r="H39" s="12">
        <f t="shared" si="7"/>
        <v>3992.3280380493825</v>
      </c>
      <c r="I39" s="12">
        <f t="shared" si="7"/>
        <v>4081.0124390304445</v>
      </c>
      <c r="J39" s="12">
        <f t="shared" si="7"/>
        <v>4172.4140603639125</v>
      </c>
      <c r="K39" s="12">
        <f t="shared" si="7"/>
        <v>4260.2088820353692</v>
      </c>
      <c r="L39" s="12">
        <f t="shared" si="7"/>
        <v>4349.1017236896478</v>
      </c>
      <c r="M39" s="12">
        <f t="shared" si="7"/>
        <v>4482.1615730298645</v>
      </c>
      <c r="N39" s="12">
        <f t="shared" si="7"/>
        <v>4625.0498560588476</v>
      </c>
      <c r="O39" s="12">
        <f t="shared" si="7"/>
        <v>4757.843862838602</v>
      </c>
      <c r="P39" s="12">
        <f t="shared" si="7"/>
        <v>4872.9742143841895</v>
      </c>
      <c r="Q39" s="12">
        <f t="shared" si="7"/>
        <v>4987.9040456224029</v>
      </c>
      <c r="R39" s="12">
        <f t="shared" si="7"/>
        <v>5110.5956252618607</v>
      </c>
      <c r="S39" s="12">
        <f t="shared" si="7"/>
        <v>5228.3487408547526</v>
      </c>
      <c r="T39" s="12">
        <f t="shared" si="7"/>
        <v>5352.5508314873323</v>
      </c>
      <c r="U39" s="12">
        <f t="shared" si="7"/>
        <v>5535.0210439842322</v>
      </c>
      <c r="V39" s="12">
        <f t="shared" si="7"/>
        <v>5673.9736052768494</v>
      </c>
      <c r="W39" s="12">
        <f t="shared" si="7"/>
        <v>5887.2155630972356</v>
      </c>
    </row>
    <row r="40" spans="1:2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t="s">
        <v>36</v>
      </c>
      <c r="B41" s="2">
        <f t="shared" ref="B41:W41" si="8">B$24*B30</f>
        <v>819.32611947089629</v>
      </c>
      <c r="C41" s="2">
        <f t="shared" si="8"/>
        <v>744.71103680768249</v>
      </c>
      <c r="D41" s="2">
        <f t="shared" si="8"/>
        <v>732.86721070909846</v>
      </c>
      <c r="E41" s="2">
        <f t="shared" si="8"/>
        <v>774.07887101518918</v>
      </c>
      <c r="F41" s="2">
        <f t="shared" si="8"/>
        <v>780.01361566580863</v>
      </c>
      <c r="G41" s="2">
        <f t="shared" si="8"/>
        <v>773.67859527171845</v>
      </c>
      <c r="H41" s="2">
        <f t="shared" si="8"/>
        <v>795.89111845714615</v>
      </c>
      <c r="I41" s="2">
        <f t="shared" si="8"/>
        <v>850.97661638615443</v>
      </c>
      <c r="J41" s="2">
        <f t="shared" si="8"/>
        <v>861.63132060940666</v>
      </c>
      <c r="K41" s="2">
        <f t="shared" si="8"/>
        <v>895.83444372990539</v>
      </c>
      <c r="L41" s="2">
        <f t="shared" si="8"/>
        <v>922.2320543704177</v>
      </c>
      <c r="M41" s="2">
        <f t="shared" si="8"/>
        <v>937.55747424252843</v>
      </c>
      <c r="N41" s="2">
        <f t="shared" si="8"/>
        <v>969.74629859053755</v>
      </c>
      <c r="O41" s="2">
        <f t="shared" si="8"/>
        <v>1038.7549678029754</v>
      </c>
      <c r="P41" s="2">
        <f t="shared" si="8"/>
        <v>1107.275129631681</v>
      </c>
      <c r="Q41" s="2">
        <f t="shared" si="8"/>
        <v>1192.812638898615</v>
      </c>
      <c r="R41" s="2">
        <f t="shared" si="8"/>
        <v>1304.5885767577361</v>
      </c>
      <c r="S41" s="2">
        <f t="shared" si="8"/>
        <v>1434.7745373896087</v>
      </c>
      <c r="T41" s="2">
        <f t="shared" si="8"/>
        <v>1587.8890473866434</v>
      </c>
      <c r="U41" s="2">
        <f t="shared" si="8"/>
        <v>1783.7289534629526</v>
      </c>
      <c r="V41" s="2">
        <f t="shared" si="8"/>
        <v>2053.5908237739382</v>
      </c>
      <c r="W41" s="2">
        <f t="shared" si="8"/>
        <v>2476.049986940362</v>
      </c>
    </row>
    <row r="42" spans="1:23" x14ac:dyDescent="0.25">
      <c r="A42" t="s">
        <v>34</v>
      </c>
      <c r="B42" s="2">
        <f t="shared" ref="B42:W42" si="9">B30*B23</f>
        <v>138.50863702672874</v>
      </c>
      <c r="C42" s="2">
        <f t="shared" si="9"/>
        <v>148.64874272221107</v>
      </c>
      <c r="D42" s="2">
        <f t="shared" si="9"/>
        <v>173.09910541060239</v>
      </c>
      <c r="E42" s="2">
        <f t="shared" si="9"/>
        <v>184.65429626069903</v>
      </c>
      <c r="F42" s="2">
        <f t="shared" si="9"/>
        <v>179.89867492631413</v>
      </c>
      <c r="G42" s="2">
        <f t="shared" si="9"/>
        <v>187.31352889013033</v>
      </c>
      <c r="H42" s="2">
        <f t="shared" si="9"/>
        <v>208.9425363478326</v>
      </c>
      <c r="I42" s="2">
        <f t="shared" si="9"/>
        <v>195.88017654329474</v>
      </c>
      <c r="J42" s="2">
        <f t="shared" si="9"/>
        <v>216.53403441782351</v>
      </c>
      <c r="K42" s="2">
        <f t="shared" si="9"/>
        <v>238.49781837790627</v>
      </c>
      <c r="L42" s="2">
        <f t="shared" si="9"/>
        <v>266.35690310813322</v>
      </c>
      <c r="M42" s="2">
        <f t="shared" si="9"/>
        <v>296.70661021537404</v>
      </c>
      <c r="N42" s="2">
        <f t="shared" si="9"/>
        <v>332.74765603999697</v>
      </c>
      <c r="O42" s="2">
        <f t="shared" si="9"/>
        <v>345.47768985979985</v>
      </c>
      <c r="P42" s="2">
        <f t="shared" si="9"/>
        <v>360.65984391914435</v>
      </c>
      <c r="Q42" s="2">
        <f t="shared" si="9"/>
        <v>378.43127531067876</v>
      </c>
      <c r="R42" s="2">
        <f t="shared" si="9"/>
        <v>397.66857499695266</v>
      </c>
      <c r="S42" s="2">
        <f t="shared" si="9"/>
        <v>414.68844238492824</v>
      </c>
      <c r="T42" s="2">
        <f t="shared" si="9"/>
        <v>426.09694264344114</v>
      </c>
      <c r="U42" s="2">
        <f t="shared" si="9"/>
        <v>453.52155653606485</v>
      </c>
      <c r="V42" s="2">
        <f t="shared" si="9"/>
        <v>473.44208106594573</v>
      </c>
      <c r="W42" s="2">
        <f t="shared" si="9"/>
        <v>491.77135088117302</v>
      </c>
    </row>
    <row r="43" spans="1:23" x14ac:dyDescent="0.25">
      <c r="A43" t="s">
        <v>18</v>
      </c>
      <c r="B43" s="12">
        <f>SUM(B41:B42)</f>
        <v>957.83475649762499</v>
      </c>
      <c r="C43" s="12">
        <f t="shared" ref="C43:W43" si="10">SUM(C41:C42)</f>
        <v>893.35977952989356</v>
      </c>
      <c r="D43" s="12">
        <f t="shared" si="10"/>
        <v>905.96631611970088</v>
      </c>
      <c r="E43" s="12">
        <f t="shared" si="10"/>
        <v>958.73316727588826</v>
      </c>
      <c r="F43" s="12">
        <f t="shared" si="10"/>
        <v>959.91229059212276</v>
      </c>
      <c r="G43" s="12">
        <f t="shared" si="10"/>
        <v>960.99212416184878</v>
      </c>
      <c r="H43" s="12">
        <f t="shared" si="10"/>
        <v>1004.8336548049788</v>
      </c>
      <c r="I43" s="12">
        <f t="shared" si="10"/>
        <v>1046.8567929294491</v>
      </c>
      <c r="J43" s="12">
        <f t="shared" si="10"/>
        <v>1078.1653550272301</v>
      </c>
      <c r="K43" s="12">
        <f t="shared" si="10"/>
        <v>1134.3322621078116</v>
      </c>
      <c r="L43" s="12">
        <f t="shared" si="10"/>
        <v>1188.588957478551</v>
      </c>
      <c r="M43" s="12">
        <f t="shared" si="10"/>
        <v>1234.2640844579025</v>
      </c>
      <c r="N43" s="12">
        <f t="shared" si="10"/>
        <v>1302.4939546305345</v>
      </c>
      <c r="O43" s="12">
        <f t="shared" si="10"/>
        <v>1384.2326576627752</v>
      </c>
      <c r="P43" s="12">
        <f t="shared" si="10"/>
        <v>1467.9349735508254</v>
      </c>
      <c r="Q43" s="12">
        <f t="shared" si="10"/>
        <v>1571.2439142092937</v>
      </c>
      <c r="R43" s="12">
        <f t="shared" si="10"/>
        <v>1702.2571517546887</v>
      </c>
      <c r="S43" s="12">
        <f t="shared" si="10"/>
        <v>1849.462979774537</v>
      </c>
      <c r="T43" s="12">
        <f t="shared" si="10"/>
        <v>2013.9859900300844</v>
      </c>
      <c r="U43" s="12">
        <f t="shared" si="10"/>
        <v>2237.2505099990176</v>
      </c>
      <c r="V43" s="12">
        <f t="shared" si="10"/>
        <v>2527.0329048398839</v>
      </c>
      <c r="W43" s="12">
        <f t="shared" si="10"/>
        <v>2967.8213378215351</v>
      </c>
    </row>
    <row r="44" spans="1:23" x14ac:dyDescent="0.25">
      <c r="A44" t="s">
        <v>71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3" x14ac:dyDescent="0.25">
      <c r="A45" t="s">
        <v>72</v>
      </c>
      <c r="B45" s="12">
        <f>SUM(B43:B44)</f>
        <v>1800.2034498031478</v>
      </c>
      <c r="C45" s="12">
        <f t="shared" ref="C45:W45" si="11">SUM(C43:C44)</f>
        <v>1756.7876901680543</v>
      </c>
      <c r="D45" s="12">
        <f t="shared" si="11"/>
        <v>1790.9799245238157</v>
      </c>
      <c r="E45" s="12">
        <f t="shared" si="11"/>
        <v>1865.8721158901058</v>
      </c>
      <c r="F45" s="12">
        <f t="shared" si="11"/>
        <v>1889.7297129216956</v>
      </c>
      <c r="G45" s="12">
        <f t="shared" si="11"/>
        <v>1914.0549820496608</v>
      </c>
      <c r="H45" s="12">
        <f t="shared" si="11"/>
        <v>1981.723084139986</v>
      </c>
      <c r="I45" s="12">
        <f t="shared" si="11"/>
        <v>2048.1684579978314</v>
      </c>
      <c r="J45" s="12">
        <f t="shared" si="11"/>
        <v>2104.509811722322</v>
      </c>
      <c r="K45" s="12">
        <f t="shared" si="11"/>
        <v>2186.3353302202804</v>
      </c>
      <c r="L45" s="12">
        <f t="shared" si="11"/>
        <v>2266.8921022938321</v>
      </c>
      <c r="M45" s="12">
        <f t="shared" si="11"/>
        <v>2339.5248078935651</v>
      </c>
      <c r="N45" s="12">
        <f t="shared" si="11"/>
        <v>2435.3861961520888</v>
      </c>
      <c r="O45" s="12">
        <f t="shared" si="11"/>
        <v>2545.4472052223682</v>
      </c>
      <c r="P45" s="12">
        <f t="shared" si="11"/>
        <v>2658.1798847994078</v>
      </c>
      <c r="Q45" s="12">
        <f t="shared" si="11"/>
        <v>2791.2449482390907</v>
      </c>
      <c r="R45" s="12">
        <f t="shared" si="11"/>
        <v>2952.7582116352305</v>
      </c>
      <c r="S45" s="12">
        <f t="shared" si="11"/>
        <v>3131.2265661520923</v>
      </c>
      <c r="T45" s="12">
        <f t="shared" si="11"/>
        <v>3327.7936660670784</v>
      </c>
      <c r="U45" s="12">
        <f t="shared" si="11"/>
        <v>3583.9033779369361</v>
      </c>
      <c r="V45" s="12">
        <f t="shared" si="11"/>
        <v>3907.3520944762504</v>
      </c>
      <c r="W45" s="12">
        <f t="shared" si="11"/>
        <v>4382.64850719881</v>
      </c>
    </row>
    <row r="46" spans="1:23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1:23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50" spans="1:24" x14ac:dyDescent="0.25">
      <c r="A50" t="s">
        <v>37</v>
      </c>
      <c r="B50" s="16">
        <f t="shared" ref="B50:W50" si="12">B43-B36</f>
        <v>25.433031886741219</v>
      </c>
      <c r="C50" s="16">
        <f t="shared" si="12"/>
        <v>-43.853536588871748</v>
      </c>
      <c r="D50" s="16">
        <f t="shared" si="12"/>
        <v>-30.024322894672764</v>
      </c>
      <c r="E50" s="16">
        <f t="shared" si="12"/>
        <v>-8.6819967035517038</v>
      </c>
      <c r="F50" s="16">
        <f t="shared" si="12"/>
        <v>-9.714747082286749</v>
      </c>
      <c r="G50" s="16">
        <f t="shared" si="12"/>
        <v>-3.1883568273854053</v>
      </c>
      <c r="H50" s="16">
        <f t="shared" si="12"/>
        <v>37.049710516417576</v>
      </c>
      <c r="I50" s="16">
        <f t="shared" si="12"/>
        <v>66.002050003846421</v>
      </c>
      <c r="J50" s="16">
        <f t="shared" si="12"/>
        <v>83.412933170780889</v>
      </c>
      <c r="K50" s="16">
        <f t="shared" si="12"/>
        <v>131.2265595425913</v>
      </c>
      <c r="L50" s="16">
        <f t="shared" si="12"/>
        <v>178.01799274580605</v>
      </c>
      <c r="M50" s="16">
        <f t="shared" si="12"/>
        <v>174.09653935886331</v>
      </c>
      <c r="N50" s="16">
        <f t="shared" si="12"/>
        <v>184.98797720078187</v>
      </c>
      <c r="O50" s="16">
        <f t="shared" si="12"/>
        <v>221.62127041899566</v>
      </c>
      <c r="P50" s="16">
        <f t="shared" si="12"/>
        <v>280.07404665132913</v>
      </c>
      <c r="Q50" s="16">
        <f t="shared" si="12"/>
        <v>360.58098825870002</v>
      </c>
      <c r="R50" s="16">
        <f t="shared" si="12"/>
        <v>463.33367415643193</v>
      </c>
      <c r="S50" s="16">
        <f t="shared" si="12"/>
        <v>589.57819027497817</v>
      </c>
      <c r="T50" s="16">
        <f t="shared" si="12"/>
        <v>729.11070868182514</v>
      </c>
      <c r="U50" s="16">
        <f t="shared" si="12"/>
        <v>871.59690490733465</v>
      </c>
      <c r="V50" s="16">
        <f t="shared" si="12"/>
        <v>1126.660924427897</v>
      </c>
      <c r="W50" s="16">
        <f t="shared" si="12"/>
        <v>1461.0474402107839</v>
      </c>
      <c r="X50" s="16">
        <f>SUM(B50:W50)</f>
        <v>6888.3679823173361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17" workbookViewId="0">
      <selection activeCell="B44" sqref="B44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  <col min="25" max="25" width="9.5703125" bestFit="1" customWidth="1"/>
  </cols>
  <sheetData>
    <row r="1" spans="1:25" x14ac:dyDescent="0.25">
      <c r="A1" s="8" t="s">
        <v>16</v>
      </c>
    </row>
    <row r="4" spans="1:25" x14ac:dyDescent="0.25">
      <c r="A4" t="s">
        <v>27</v>
      </c>
      <c r="B4" s="1">
        <v>0.08</v>
      </c>
    </row>
    <row r="5" spans="1:25" x14ac:dyDescent="0.25">
      <c r="A5" t="s">
        <v>28</v>
      </c>
      <c r="B5">
        <v>10</v>
      </c>
    </row>
    <row r="7" spans="1:25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5" x14ac:dyDescent="0.25">
      <c r="A9" s="8" t="s">
        <v>19</v>
      </c>
    </row>
    <row r="10" spans="1:25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  <c r="Y10" s="2">
        <f>W10*(1+W17)*W26-W13</f>
        <v>972.68036503141184</v>
      </c>
    </row>
    <row r="11" spans="1:25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5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5" x14ac:dyDescent="0.25">
      <c r="A15" s="8" t="s">
        <v>29</v>
      </c>
    </row>
    <row r="17" spans="1:28" x14ac:dyDescent="0.25">
      <c r="A17" t="s">
        <v>22</v>
      </c>
      <c r="B17" s="1">
        <f>'%  Rate increase'!C8</f>
        <v>3.3849884780523976E-2</v>
      </c>
      <c r="C17" s="1">
        <f>'%  Rate increase'!D8</f>
        <v>8.8635845091982191E-2</v>
      </c>
      <c r="D17" s="1">
        <f>'%  Rate increase'!E8</f>
        <v>7.685435659314277E-2</v>
      </c>
      <c r="E17" s="1">
        <f>'%  Rate increase'!F8</f>
        <v>0.11991774707554126</v>
      </c>
      <c r="F17" s="1">
        <f>'%  Rate increase'!G8</f>
        <v>0.13871152159082811</v>
      </c>
      <c r="G17" s="1">
        <f>'%  Rate increase'!H8</f>
        <v>0.15094356449844337</v>
      </c>
      <c r="H17" s="1">
        <f>'%  Rate increase'!I8</f>
        <v>0.1565117130520346</v>
      </c>
      <c r="I17" s="1">
        <f>'%  Rate increase'!J8</f>
        <v>0.17325519628010677</v>
      </c>
      <c r="J17" s="1">
        <f>'%  Rate increase'!K8</f>
        <v>0.19211115839332837</v>
      </c>
      <c r="K17" s="1">
        <f>'%  Rate increase'!L8</f>
        <v>0.21435198562393443</v>
      </c>
      <c r="L17" s="1">
        <f>'%  Rate increase'!M8</f>
        <v>0.21586196798751534</v>
      </c>
      <c r="M17" s="1">
        <f>'%  Rate increase'!N8</f>
        <v>0.28787258806672833</v>
      </c>
      <c r="N17" s="1">
        <f>'%  Rate increase'!O8</f>
        <v>0.33228244727774991</v>
      </c>
      <c r="O17" s="1">
        <f>'%  Rate increase'!P8</f>
        <v>0.37838406659129964</v>
      </c>
      <c r="P17" s="1">
        <f>'%  Rate increase'!Q8</f>
        <v>0.42332836834896392</v>
      </c>
      <c r="Q17" s="1">
        <f>'%  Rate increase'!R8</f>
        <v>0.42731694516786733</v>
      </c>
      <c r="R17" s="1">
        <f>'%  Rate increase'!S8</f>
        <v>0.43865374622507747</v>
      </c>
      <c r="S17" s="1">
        <f>'%  Rate increase'!T8</f>
        <v>0.46455948112565792</v>
      </c>
      <c r="T17" s="1">
        <f>'%  Rate increase'!U8</f>
        <v>0.48350132320991168</v>
      </c>
      <c r="U17" s="1">
        <f>'%  Rate increase'!V8</f>
        <v>0.54362411463900151</v>
      </c>
      <c r="V17" s="1">
        <f>'%  Rate increase'!W8</f>
        <v>0.53357925172407961</v>
      </c>
      <c r="W17" s="1">
        <f>'%  Rate increase'!X8</f>
        <v>0.63353244440925671</v>
      </c>
    </row>
    <row r="18" spans="1:28" x14ac:dyDescent="0.25">
      <c r="A18" t="s">
        <v>23</v>
      </c>
      <c r="B18" s="1">
        <f>'%  Rate increase'!C22</f>
        <v>0.17517248118674922</v>
      </c>
      <c r="C18" s="1">
        <f>'%  Rate increase'!D22</f>
        <v>0.11782648386254224</v>
      </c>
      <c r="D18" s="1">
        <f>'%  Rate increase'!E22</f>
        <v>0.1539511443641568</v>
      </c>
      <c r="E18" s="1">
        <f>'%  Rate increase'!F22</f>
        <v>0.23678505976629305</v>
      </c>
      <c r="F18" s="1">
        <f>'%  Rate increase'!G22</f>
        <v>0.23961291107001315</v>
      </c>
      <c r="G18" s="1">
        <f>'%  Rate increase'!H22</f>
        <v>0.27527096201337131</v>
      </c>
      <c r="H18" s="1">
        <f>'%  Rate increase'!I22</f>
        <v>0.32830979114569803</v>
      </c>
      <c r="I18" s="1">
        <f>'%  Rate increase'!J22</f>
        <v>0.38058384106624765</v>
      </c>
      <c r="J18" s="1">
        <f>'%  Rate increase'!K22</f>
        <v>0.43681652503463964</v>
      </c>
      <c r="K18" s="1">
        <f>'%  Rate increase'!L22</f>
        <v>0.53236725836164522</v>
      </c>
      <c r="L18" s="1">
        <f>'%  Rate increase'!M22</f>
        <v>0.60564498732946048</v>
      </c>
      <c r="M18" s="1">
        <f>'%  Rate increase'!N22</f>
        <v>0.67258635591545435</v>
      </c>
      <c r="N18" s="1">
        <f>'%  Rate increase'!O22</f>
        <v>0.75679866667313411</v>
      </c>
      <c r="O18" s="1">
        <f>'%  Rate increase'!P22</f>
        <v>0.8833284556371066</v>
      </c>
      <c r="P18" s="1">
        <f>'%  Rate increase'!Q22</f>
        <v>1.0030605904159433</v>
      </c>
      <c r="Q18" s="1">
        <f>'%  Rate increase'!R22</f>
        <v>1.1392676791713505</v>
      </c>
      <c r="R18" s="1">
        <f>'%  Rate increase'!S22</f>
        <v>1.3095123566885323</v>
      </c>
      <c r="S18" s="1">
        <f>'%  Rate increase'!T22</f>
        <v>1.5313571666784984</v>
      </c>
      <c r="T18" s="1">
        <f>'%  Rate increase'!U22</f>
        <v>1.8247357664197059</v>
      </c>
      <c r="U18" s="1">
        <f>'%  Rate increase'!V22</f>
        <v>2.1065250660430284</v>
      </c>
      <c r="V18" s="1">
        <f>'%  Rate increase'!W22</f>
        <v>2.5019562380378124</v>
      </c>
      <c r="W18" s="1">
        <f>'%  Rate increase'!X22</f>
        <v>3.1103820144213499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0.1312456829801141</v>
      </c>
      <c r="C21">
        <f t="shared" si="0"/>
        <v>0.13820067797953339</v>
      </c>
      <c r="D21">
        <f t="shared" si="0"/>
        <v>0.13670503579074425</v>
      </c>
      <c r="E21">
        <f t="shared" si="0"/>
        <v>0.1421718682376053</v>
      </c>
      <c r="F21">
        <f t="shared" si="0"/>
        <v>0.14455770955590919</v>
      </c>
      <c r="G21">
        <f t="shared" si="0"/>
        <v>0.14611054894708719</v>
      </c>
      <c r="H21">
        <f t="shared" si="0"/>
        <v>0.14681741700463496</v>
      </c>
      <c r="I21">
        <f t="shared" si="0"/>
        <v>0.14894297693754624</v>
      </c>
      <c r="J21">
        <f t="shared" si="0"/>
        <v>0.15133671287757811</v>
      </c>
      <c r="K21">
        <f t="shared" si="0"/>
        <v>0.15416015233711169</v>
      </c>
      <c r="L21">
        <f t="shared" si="0"/>
        <v>0.15435184231987761</v>
      </c>
      <c r="M21">
        <f t="shared" si="0"/>
        <v>0.16349348188791238</v>
      </c>
      <c r="N21">
        <f t="shared" si="0"/>
        <v>0.16913124650829398</v>
      </c>
      <c r="O21">
        <f t="shared" si="0"/>
        <v>0.17498377752113106</v>
      </c>
      <c r="P21">
        <f t="shared" si="0"/>
        <v>0.18068938881643165</v>
      </c>
      <c r="Q21">
        <f t="shared" si="0"/>
        <v>0.18119573262554933</v>
      </c>
      <c r="R21">
        <f t="shared" si="0"/>
        <v>0.18263492241457666</v>
      </c>
      <c r="S21">
        <f t="shared" si="0"/>
        <v>0.18592361637312971</v>
      </c>
      <c r="T21">
        <f t="shared" si="0"/>
        <v>0.18832825464590672</v>
      </c>
      <c r="U21">
        <f t="shared" si="0"/>
        <v>0.19596075230339496</v>
      </c>
      <c r="V21">
        <f t="shared" si="0"/>
        <v>0.19468557211222975</v>
      </c>
      <c r="W21">
        <f t="shared" si="0"/>
        <v>0.20737447911229576</v>
      </c>
    </row>
    <row r="22" spans="1:28" x14ac:dyDescent="0.25">
      <c r="A22" t="s">
        <v>21</v>
      </c>
      <c r="B22">
        <f t="shared" ref="B22:W22" si="1">B11*(1+B18)</f>
        <v>1.4805685597505673</v>
      </c>
      <c r="C22">
        <f t="shared" si="1"/>
        <v>1.4083198626231295</v>
      </c>
      <c r="D22">
        <f t="shared" si="1"/>
        <v>1.4538323617895001</v>
      </c>
      <c r="E22">
        <f t="shared" si="1"/>
        <v>1.5581926091479066</v>
      </c>
      <c r="F22">
        <f t="shared" si="1"/>
        <v>1.5617553438093832</v>
      </c>
      <c r="G22">
        <f t="shared" si="1"/>
        <v>1.6066799740010347</v>
      </c>
      <c r="H22">
        <f t="shared" si="1"/>
        <v>1.673502184456477</v>
      </c>
      <c r="I22">
        <f t="shared" si="1"/>
        <v>1.7393608699194312</v>
      </c>
      <c r="J22">
        <f t="shared" si="1"/>
        <v>1.8102069331542632</v>
      </c>
      <c r="K22">
        <f t="shared" si="1"/>
        <v>1.9305887612602211</v>
      </c>
      <c r="L22">
        <f t="shared" si="1"/>
        <v>2.0229094234408986</v>
      </c>
      <c r="M22">
        <f t="shared" si="1"/>
        <v>2.1072470736682161</v>
      </c>
      <c r="N22">
        <f t="shared" si="1"/>
        <v>2.2133439246818263</v>
      </c>
      <c r="O22">
        <f t="shared" si="1"/>
        <v>2.3727554412132128</v>
      </c>
      <c r="P22">
        <f t="shared" si="1"/>
        <v>2.5236027739948188</v>
      </c>
      <c r="Q22">
        <f t="shared" si="1"/>
        <v>2.6952064632020067</v>
      </c>
      <c r="R22">
        <f t="shared" si="1"/>
        <v>2.909693205388372</v>
      </c>
      <c r="S22">
        <f t="shared" si="1"/>
        <v>3.1891895823655547</v>
      </c>
      <c r="T22">
        <f t="shared" si="1"/>
        <v>3.5588094788779641</v>
      </c>
      <c r="U22">
        <f t="shared" si="1"/>
        <v>3.9138283243457419</v>
      </c>
      <c r="V22">
        <f t="shared" si="1"/>
        <v>4.4120215429357197</v>
      </c>
      <c r="W22">
        <f t="shared" si="1"/>
        <v>5.1785609998038762</v>
      </c>
    </row>
    <row r="23" spans="1:28" x14ac:dyDescent="0.25">
      <c r="A23" t="s">
        <v>34</v>
      </c>
      <c r="B23" s="14">
        <v>0.2141375601431586</v>
      </c>
      <c r="C23" s="14">
        <v>0.23445912667636495</v>
      </c>
      <c r="D23" s="14">
        <v>0.27801121782561805</v>
      </c>
      <c r="E23" s="14">
        <v>0.3005331999957751</v>
      </c>
      <c r="F23" s="14">
        <v>0.29438541553660441</v>
      </c>
      <c r="G23" s="14">
        <v>0.31378119070481919</v>
      </c>
      <c r="H23" s="14">
        <v>0.35093884000000003</v>
      </c>
      <c r="I23" s="14">
        <v>0.32925478146881565</v>
      </c>
      <c r="J23" s="14">
        <v>0.36902519212876356</v>
      </c>
      <c r="K23" s="14">
        <v>0.41359943754854378</v>
      </c>
      <c r="L23" s="14">
        <v>0.46355776892538625</v>
      </c>
      <c r="M23" s="14">
        <v>0.51955052551506697</v>
      </c>
      <c r="N23" s="14">
        <v>0.58230660051008709</v>
      </c>
      <c r="O23" s="14">
        <v>0.61250160645547658</v>
      </c>
      <c r="P23" s="14">
        <v>0.64426234836065688</v>
      </c>
      <c r="Q23" s="14">
        <v>0.67767001611180333</v>
      </c>
      <c r="R23" s="14">
        <v>0.71281000962653218</v>
      </c>
      <c r="S23" s="14">
        <v>0.74977215716144308</v>
      </c>
      <c r="T23" s="14">
        <v>0.78865094493981569</v>
      </c>
      <c r="U23" s="14">
        <v>0.82954575868644842</v>
      </c>
      <c r="V23" s="14">
        <v>0.87256113768707855</v>
      </c>
      <c r="W23" s="14">
        <v>0.91780704202183605</v>
      </c>
      <c r="X23" s="14"/>
      <c r="Y23" s="14"/>
      <c r="Z23" s="14"/>
      <c r="AA23" s="14"/>
      <c r="AB23" s="14"/>
    </row>
    <row r="24" spans="1:28" x14ac:dyDescent="0.25">
      <c r="A24" t="s">
        <v>35</v>
      </c>
      <c r="B24" s="15">
        <f>B22-B23</f>
        <v>1.2664309996074088</v>
      </c>
      <c r="C24" s="15">
        <f t="shared" ref="C24:W24" si="2">C22-C23</f>
        <v>1.1738607359467645</v>
      </c>
      <c r="D24" s="15">
        <f t="shared" si="2"/>
        <v>1.1758211439638822</v>
      </c>
      <c r="E24" s="15">
        <f t="shared" si="2"/>
        <v>1.2576594091521316</v>
      </c>
      <c r="F24" s="15">
        <f t="shared" si="2"/>
        <v>1.2673699282727788</v>
      </c>
      <c r="G24" s="15">
        <f t="shared" si="2"/>
        <v>1.2928987832962155</v>
      </c>
      <c r="H24" s="15">
        <f t="shared" si="2"/>
        <v>1.3225633444564771</v>
      </c>
      <c r="I24" s="15">
        <f t="shared" si="2"/>
        <v>1.4101060884506156</v>
      </c>
      <c r="J24" s="15">
        <f t="shared" si="2"/>
        <v>1.4411817410254997</v>
      </c>
      <c r="K24" s="15">
        <f t="shared" si="2"/>
        <v>1.5169893237116772</v>
      </c>
      <c r="L24" s="15">
        <f t="shared" si="2"/>
        <v>1.5593516545155124</v>
      </c>
      <c r="M24" s="15">
        <f t="shared" si="2"/>
        <v>1.5876965481531491</v>
      </c>
      <c r="N24" s="15">
        <f t="shared" si="2"/>
        <v>1.6310373241717393</v>
      </c>
      <c r="O24" s="15">
        <f t="shared" si="2"/>
        <v>1.7602538347577363</v>
      </c>
      <c r="P24" s="15">
        <f t="shared" si="2"/>
        <v>1.8793404256341619</v>
      </c>
      <c r="Q24" s="15">
        <f t="shared" si="2"/>
        <v>2.0175364470902033</v>
      </c>
      <c r="R24" s="15">
        <f t="shared" si="2"/>
        <v>2.1968831957618398</v>
      </c>
      <c r="S24" s="15">
        <f t="shared" si="2"/>
        <v>2.4394174252041116</v>
      </c>
      <c r="T24" s="15">
        <f t="shared" si="2"/>
        <v>2.7701585339381483</v>
      </c>
      <c r="U24" s="15">
        <f t="shared" si="2"/>
        <v>3.0842825656592936</v>
      </c>
      <c r="V24" s="15">
        <f t="shared" si="2"/>
        <v>3.5394604052486409</v>
      </c>
      <c r="W24" s="15">
        <f t="shared" si="2"/>
        <v>4.2607539577820397</v>
      </c>
      <c r="X24" s="15"/>
    </row>
    <row r="26" spans="1:28" x14ac:dyDescent="0.25">
      <c r="A26" t="s">
        <v>46</v>
      </c>
      <c r="B26" s="2">
        <f>'Scen 3 Total Costs '!B26</f>
        <v>5512.0214139932805</v>
      </c>
      <c r="C26" s="2">
        <f>'Scen 3 Total Costs '!C26</f>
        <v>5414.3910016438358</v>
      </c>
      <c r="D26" s="2">
        <f>'Scen 3 Total Costs '!D26</f>
        <v>5302.1163623738985</v>
      </c>
      <c r="E26" s="2">
        <f>'Scen 3 Total Costs '!E26</f>
        <v>5248.2556076172023</v>
      </c>
      <c r="F26" s="2">
        <f>'Scen 3 Total Costs '!F26</f>
        <v>5235.3248830128296</v>
      </c>
      <c r="G26" s="2">
        <f>'Scen 3 Total Costs '!G26</f>
        <v>5098.163201354947</v>
      </c>
      <c r="H26" s="2">
        <f>'Scen 3 Total Costs '!H26</f>
        <v>5091.2192712135256</v>
      </c>
      <c r="I26" s="2">
        <f>'Scen 3 Total Costs '!I26</f>
        <v>5089.4911390369953</v>
      </c>
      <c r="J26" s="2">
        <f>'Scen 3 Total Costs '!J26</f>
        <v>5010.2113087775479</v>
      </c>
      <c r="K26" s="2">
        <f>'Scen 3 Total Costs '!K26</f>
        <v>4932.8266418641015</v>
      </c>
      <c r="L26" s="2">
        <f>'Scen 3 Total Costs '!L26</f>
        <v>4923.4198925837354</v>
      </c>
      <c r="M26" s="2">
        <f>'Scen 3 Total Costs '!M26</f>
        <v>4906.1820383307841</v>
      </c>
      <c r="N26" s="2">
        <f>'Scen 3 Total Costs '!N26</f>
        <v>4918.9041338301095</v>
      </c>
      <c r="O26" s="2">
        <f>'Scen 3 Total Costs '!O26</f>
        <v>4873.7205179288039</v>
      </c>
      <c r="P26" s="2">
        <f>'Scen 3 Total Costs '!P26</f>
        <v>4854.2719369257993</v>
      </c>
      <c r="Q26" s="2">
        <f>'Scen 3 Total Costs '!Q26</f>
        <v>4852.9020871297262</v>
      </c>
      <c r="R26" s="2">
        <f>'Scen 3 Total Costs '!R26</f>
        <v>4849.7065664145757</v>
      </c>
      <c r="S26" s="2">
        <f>'Scen 3 Total Costs '!S26</f>
        <v>4828.2562562335561</v>
      </c>
      <c r="T26" s="2">
        <f>'Scen 3 Total Costs '!T26</f>
        <v>4730.4467887318087</v>
      </c>
      <c r="U26" s="2">
        <f>'Scen 3 Total Costs '!U26</f>
        <v>4796.3647284544322</v>
      </c>
      <c r="V26" s="2">
        <f>'Scen 3 Total Costs '!V26</f>
        <v>4770.291972042899</v>
      </c>
      <c r="W26" s="2">
        <f>'Scen 3 Total Costs '!W26</f>
        <v>4726.5718000942534</v>
      </c>
    </row>
    <row r="27" spans="1:28" x14ac:dyDescent="0.25">
      <c r="A27" t="s">
        <v>48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100.41533763512609</v>
      </c>
      <c r="C28" s="2">
        <v>95.031712883345563</v>
      </c>
      <c r="D28" s="2">
        <v>93.442033143995559</v>
      </c>
      <c r="E28" s="2">
        <v>92.215891392966341</v>
      </c>
      <c r="F28" s="2">
        <v>91.718370125148567</v>
      </c>
      <c r="G28" s="2">
        <v>89.70062886243943</v>
      </c>
      <c r="H28" s="2">
        <v>89.465155900557534</v>
      </c>
      <c r="I28" s="2">
        <v>89.395469027177683</v>
      </c>
      <c r="J28" s="2">
        <v>88.263309179661974</v>
      </c>
      <c r="K28" s="2">
        <v>86.741494142457213</v>
      </c>
      <c r="L28" s="2">
        <v>86.435747639476517</v>
      </c>
      <c r="M28" s="2">
        <v>85.909787749326824</v>
      </c>
      <c r="N28" s="2">
        <v>85.963896664823665</v>
      </c>
      <c r="O28" s="2">
        <v>84.854420710186105</v>
      </c>
      <c r="P28" s="2">
        <v>84.218053930948486</v>
      </c>
      <c r="Q28" s="2">
        <v>84.013125598106512</v>
      </c>
      <c r="R28" s="2">
        <v>83.933017725484433</v>
      </c>
      <c r="S28" s="2">
        <v>83.211393631235637</v>
      </c>
      <c r="T28" s="2">
        <v>81.286359489712481</v>
      </c>
      <c r="U28" s="2">
        <v>82.253734402908663</v>
      </c>
      <c r="V28" s="2">
        <v>81.634135094570979</v>
      </c>
      <c r="W28" s="2">
        <v>80.60970259688861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18</v>
      </c>
      <c r="B30" s="2">
        <f>'Scen 3 Total Costs '!B30</f>
        <v>646.81479086153502</v>
      </c>
      <c r="C30" s="2">
        <f>'Scen 3 Total Costs '!C30</f>
        <v>633.99151724837259</v>
      </c>
      <c r="D30" s="2">
        <f>'Scen 3 Total Costs '!D30</f>
        <v>622.61434178736135</v>
      </c>
      <c r="E30" s="2">
        <f>'Scen 3 Total Costs '!E30</f>
        <v>614.40299316636549</v>
      </c>
      <c r="F30" s="2">
        <f>'Scen 3 Total Costs '!F30</f>
        <v>611.08232213759698</v>
      </c>
      <c r="G30" s="2">
        <f>'Scen 3 Total Costs '!G30</f>
        <v>596.94637965786933</v>
      </c>
      <c r="H30" s="2">
        <f>'Scen 3 Total Costs '!H30</f>
        <v>595.38162361234379</v>
      </c>
      <c r="I30" s="2">
        <f>'Scen 3 Total Costs '!I30</f>
        <v>594.91976295520226</v>
      </c>
      <c r="J30" s="2">
        <f>'Scen 3 Total Costs '!J30</f>
        <v>586.77304161464542</v>
      </c>
      <c r="K30" s="2">
        <f>'Scen 3 Total Costs '!K30</f>
        <v>576.63961003311067</v>
      </c>
      <c r="L30" s="2">
        <f>'Scen 3 Total Costs '!L30</f>
        <v>574.5926850187376</v>
      </c>
      <c r="M30" s="2">
        <f>'Scen 3 Total Costs '!M30</f>
        <v>571.08326456070472</v>
      </c>
      <c r="N30" s="2">
        <f>'Scen 3 Total Costs '!N30</f>
        <v>571.43033540838758</v>
      </c>
      <c r="O30" s="2">
        <f>'Scen 3 Total Costs '!O30</f>
        <v>564.04372856924579</v>
      </c>
      <c r="P30" s="2">
        <f>'Scen 3 Total Costs '!P30</f>
        <v>559.80276487808601</v>
      </c>
      <c r="Q30" s="2">
        <f>'Scen 3 Total Costs '!Q30</f>
        <v>558.43001212000559</v>
      </c>
      <c r="R30" s="2">
        <f>'Scen 3 Total Costs '!R30</f>
        <v>557.88859531490891</v>
      </c>
      <c r="S30" s="2">
        <f>'Scen 3 Total Costs '!S30</f>
        <v>553.08594540892818</v>
      </c>
      <c r="T30" s="2">
        <f>'Scen 3 Total Costs '!T30</f>
        <v>540.28584556626356</v>
      </c>
      <c r="U30" s="2">
        <f>'Scen 3 Total Costs '!U30</f>
        <v>546.71071702445636</v>
      </c>
      <c r="V30" s="2">
        <f>'Scen 3 Total Costs '!V30</f>
        <v>542.58900679545673</v>
      </c>
      <c r="W30" s="2">
        <f>'Scen 3 Total Costs '!W30</f>
        <v>535.81126355039771</v>
      </c>
    </row>
    <row r="32" spans="1:28" x14ac:dyDescent="0.25">
      <c r="A32" t="s">
        <v>26</v>
      </c>
    </row>
    <row r="33" spans="1:23" x14ac:dyDescent="0.25">
      <c r="A33" t="s">
        <v>44</v>
      </c>
      <c r="B33" s="11">
        <f t="shared" ref="B33:W33" si="3">(B10*B26-B13)*(1+B17)</f>
        <v>715.68547944355612</v>
      </c>
      <c r="C33" s="11">
        <f t="shared" si="3"/>
        <v>740.11862479372405</v>
      </c>
      <c r="D33" s="11">
        <f t="shared" si="3"/>
        <v>716.76036795413177</v>
      </c>
      <c r="E33" s="11">
        <f t="shared" si="3"/>
        <v>737.76612079783024</v>
      </c>
      <c r="F33" s="11">
        <f t="shared" si="3"/>
        <v>748.27762457267761</v>
      </c>
      <c r="G33" s="11">
        <f t="shared" si="3"/>
        <v>736.2748566737173</v>
      </c>
      <c r="H33" s="11">
        <f t="shared" si="3"/>
        <v>738.8173900730302</v>
      </c>
      <c r="I33" s="11">
        <f t="shared" si="3"/>
        <v>749.25627992529508</v>
      </c>
      <c r="J33" s="11">
        <f t="shared" si="3"/>
        <v>749.29999771609653</v>
      </c>
      <c r="K33" s="11">
        <f t="shared" si="3"/>
        <v>751.34981019000975</v>
      </c>
      <c r="L33" s="11">
        <f t="shared" si="3"/>
        <v>750.83212479440692</v>
      </c>
      <c r="M33" s="11">
        <f t="shared" si="3"/>
        <v>792.48261853801534</v>
      </c>
      <c r="N33" s="11">
        <f t="shared" si="3"/>
        <v>821.96159207937615</v>
      </c>
      <c r="O33" s="11">
        <f t="shared" si="3"/>
        <v>842.49793015065654</v>
      </c>
      <c r="P33" s="11">
        <f t="shared" si="3"/>
        <v>866.45469995294491</v>
      </c>
      <c r="Q33" s="11">
        <f t="shared" si="3"/>
        <v>868.63454511822079</v>
      </c>
      <c r="R33" s="11">
        <f t="shared" si="3"/>
        <v>874.95026593136322</v>
      </c>
      <c r="S33" s="11">
        <f t="shared" si="3"/>
        <v>886.71731342149985</v>
      </c>
      <c r="T33" s="11">
        <f t="shared" si="3"/>
        <v>879.76536250635354</v>
      </c>
      <c r="U33" s="11">
        <f t="shared" si="3"/>
        <v>928.33749589075319</v>
      </c>
      <c r="V33" s="11">
        <f t="shared" si="3"/>
        <v>917.22051312413521</v>
      </c>
      <c r="W33" s="11">
        <f t="shared" si="3"/>
        <v>967.93520702278659</v>
      </c>
    </row>
    <row r="34" spans="1:23" x14ac:dyDescent="0.25">
      <c r="A34" t="s">
        <v>47</v>
      </c>
      <c r="B34" s="11">
        <f t="shared" ref="B34:W34" si="4">(B21*B27-(B13))</f>
        <v>58.132841490057054</v>
      </c>
      <c r="C34" s="11">
        <f t="shared" si="4"/>
        <v>61.610338989766696</v>
      </c>
      <c r="D34" s="11">
        <f t="shared" si="4"/>
        <v>60.862517895372129</v>
      </c>
      <c r="E34" s="11">
        <f t="shared" si="4"/>
        <v>63.595934118802653</v>
      </c>
      <c r="F34" s="11">
        <f t="shared" si="4"/>
        <v>64.788854777954597</v>
      </c>
      <c r="G34" s="11">
        <f t="shared" si="4"/>
        <v>65.565274473543596</v>
      </c>
      <c r="H34" s="11">
        <f t="shared" si="4"/>
        <v>65.918708502317486</v>
      </c>
      <c r="I34" s="11">
        <f t="shared" si="4"/>
        <v>66.981488468773122</v>
      </c>
      <c r="J34" s="11">
        <f t="shared" si="4"/>
        <v>68.178356438789052</v>
      </c>
      <c r="K34" s="11">
        <f t="shared" si="4"/>
        <v>69.590076168555854</v>
      </c>
      <c r="L34" s="11">
        <f t="shared" si="4"/>
        <v>69.685921159938815</v>
      </c>
      <c r="M34" s="11">
        <f t="shared" si="4"/>
        <v>74.256740943956189</v>
      </c>
      <c r="N34" s="11">
        <f t="shared" si="4"/>
        <v>77.07562325414699</v>
      </c>
      <c r="O34" s="11">
        <f t="shared" si="4"/>
        <v>80.001888760565535</v>
      </c>
      <c r="P34" s="11">
        <f t="shared" si="4"/>
        <v>82.854694408215835</v>
      </c>
      <c r="Q34" s="11">
        <f t="shared" si="4"/>
        <v>83.107866312774675</v>
      </c>
      <c r="R34" s="11">
        <f t="shared" si="4"/>
        <v>83.827461207288337</v>
      </c>
      <c r="S34" s="11">
        <f t="shared" si="4"/>
        <v>85.471808186564857</v>
      </c>
      <c r="T34" s="11">
        <f t="shared" si="4"/>
        <v>86.674127322953368</v>
      </c>
      <c r="U34" s="11">
        <f t="shared" si="4"/>
        <v>90.49037615169749</v>
      </c>
      <c r="V34" s="11">
        <f t="shared" si="4"/>
        <v>89.85278605611488</v>
      </c>
      <c r="W34" s="11">
        <f t="shared" si="4"/>
        <v>96.197239556147878</v>
      </c>
    </row>
    <row r="35" spans="1:23" x14ac:dyDescent="0.25">
      <c r="A35" t="s">
        <v>31</v>
      </c>
      <c r="B35" s="11">
        <f t="shared" ref="B35:W35" si="5">B28*B22</f>
        <v>148.67179181930558</v>
      </c>
      <c r="C35" s="11">
        <f t="shared" si="5"/>
        <v>133.83504883271391</v>
      </c>
      <c r="D35" s="11">
        <f t="shared" si="5"/>
        <v>135.84905173614783</v>
      </c>
      <c r="E35" s="11">
        <f t="shared" si="5"/>
        <v>143.6901204145062</v>
      </c>
      <c r="F35" s="11">
        <f t="shared" si="5"/>
        <v>143.24165466843766</v>
      </c>
      <c r="G35" s="11">
        <f t="shared" si="5"/>
        <v>144.12020404858063</v>
      </c>
      <c r="H35" s="11">
        <f t="shared" si="5"/>
        <v>149.72013383232232</v>
      </c>
      <c r="I35" s="11">
        <f t="shared" si="5"/>
        <v>155.49098077396735</v>
      </c>
      <c r="J35" s="11">
        <f t="shared" si="5"/>
        <v>159.77485422016244</v>
      </c>
      <c r="K35" s="11">
        <f t="shared" si="5"/>
        <v>167.4621537263472</v>
      </c>
      <c r="L35" s="11">
        <f t="shared" si="5"/>
        <v>174.85168842205647</v>
      </c>
      <c r="M35" s="11">
        <f t="shared" si="5"/>
        <v>181.03314883422649</v>
      </c>
      <c r="N35" s="11">
        <f t="shared" si="5"/>
        <v>190.26766842506376</v>
      </c>
      <c r="O35" s="11">
        <f t="shared" si="5"/>
        <v>201.33878845108921</v>
      </c>
      <c r="P35" s="11">
        <f t="shared" si="5"/>
        <v>212.53291452058684</v>
      </c>
      <c r="Q35" s="11">
        <f t="shared" si="5"/>
        <v>226.43271910581862</v>
      </c>
      <c r="R35" s="11">
        <f t="shared" si="5"/>
        <v>244.21933138358384</v>
      </c>
      <c r="S35" s="11">
        <f t="shared" si="5"/>
        <v>265.37690970285615</v>
      </c>
      <c r="T35" s="11">
        <f t="shared" si="5"/>
        <v>289.28266665547051</v>
      </c>
      <c r="U35" s="11">
        <f t="shared" si="5"/>
        <v>321.92699548931569</v>
      </c>
      <c r="V35" s="11">
        <f t="shared" si="5"/>
        <v>360.17156267617202</v>
      </c>
      <c r="W35" s="11">
        <f t="shared" si="5"/>
        <v>417.44226207403659</v>
      </c>
    </row>
    <row r="36" spans="1:23" x14ac:dyDescent="0.25">
      <c r="A36" t="s">
        <v>7</v>
      </c>
      <c r="B36" s="13">
        <f>SUM(B33:B35)</f>
        <v>922.49011275291878</v>
      </c>
      <c r="C36" s="13">
        <f t="shared" ref="C36:V36" si="6">SUM(C33:C35)</f>
        <v>935.56401261620465</v>
      </c>
      <c r="D36" s="13">
        <f t="shared" si="6"/>
        <v>913.47193758565163</v>
      </c>
      <c r="E36" s="13">
        <f t="shared" si="6"/>
        <v>945.0521753311391</v>
      </c>
      <c r="F36" s="13">
        <f t="shared" si="6"/>
        <v>956.30813401906994</v>
      </c>
      <c r="G36" s="13">
        <f t="shared" si="6"/>
        <v>945.96033519584148</v>
      </c>
      <c r="H36" s="13">
        <f t="shared" si="6"/>
        <v>954.45623240766997</v>
      </c>
      <c r="I36" s="13">
        <f t="shared" si="6"/>
        <v>971.72874916803562</v>
      </c>
      <c r="J36" s="13">
        <f t="shared" si="6"/>
        <v>977.25320837504796</v>
      </c>
      <c r="K36" s="13">
        <f t="shared" si="6"/>
        <v>988.40204008491276</v>
      </c>
      <c r="L36" s="13">
        <f t="shared" si="6"/>
        <v>995.36973437640222</v>
      </c>
      <c r="M36" s="13">
        <f t="shared" si="6"/>
        <v>1047.7725083161981</v>
      </c>
      <c r="N36" s="13">
        <f t="shared" si="6"/>
        <v>1089.3048837585868</v>
      </c>
      <c r="O36" s="13">
        <f t="shared" si="6"/>
        <v>1123.8386073623112</v>
      </c>
      <c r="P36" s="13">
        <f t="shared" si="6"/>
        <v>1161.8423088817476</v>
      </c>
      <c r="Q36" s="13">
        <f t="shared" si="6"/>
        <v>1178.1751305368141</v>
      </c>
      <c r="R36" s="13">
        <f t="shared" si="6"/>
        <v>1202.9970585222354</v>
      </c>
      <c r="S36" s="13">
        <f t="shared" si="6"/>
        <v>1237.5660313109208</v>
      </c>
      <c r="T36" s="13">
        <f t="shared" si="6"/>
        <v>1255.7221564847773</v>
      </c>
      <c r="U36" s="13">
        <f t="shared" si="6"/>
        <v>1340.7548675317664</v>
      </c>
      <c r="V36" s="13">
        <f t="shared" si="6"/>
        <v>1367.2448618564222</v>
      </c>
      <c r="W36" s="13">
        <f>SUM(W33:W35)</f>
        <v>1481.5747086529709</v>
      </c>
    </row>
    <row r="37" spans="1:23" x14ac:dyDescent="0.25">
      <c r="A37" t="s">
        <v>70</v>
      </c>
      <c r="B37" s="32">
        <v>1765.6861997037886</v>
      </c>
      <c r="C37" s="32">
        <v>1809.8283546963833</v>
      </c>
      <c r="D37" s="32">
        <v>1855.0740635637924</v>
      </c>
      <c r="E37" s="32">
        <v>1901.4509151528873</v>
      </c>
      <c r="F37" s="32">
        <v>1948.9871880317094</v>
      </c>
      <c r="G37" s="32">
        <v>1997.7118677325018</v>
      </c>
      <c r="H37" s="32">
        <v>2047.6546644258142</v>
      </c>
      <c r="I37" s="32">
        <v>2098.8460310364594</v>
      </c>
      <c r="J37" s="32">
        <v>2151.317181812371</v>
      </c>
      <c r="K37" s="32">
        <v>2205.1001113576799</v>
      </c>
      <c r="L37" s="32">
        <v>2260.2276141416219</v>
      </c>
      <c r="M37" s="32">
        <v>2316.7333044951624</v>
      </c>
      <c r="N37" s="32">
        <v>2374.6516371075413</v>
      </c>
      <c r="O37" s="32">
        <v>2434.0179280352295</v>
      </c>
      <c r="P37" s="32">
        <v>2494.8683762361102</v>
      </c>
      <c r="Q37" s="32">
        <v>2557.2400856420127</v>
      </c>
      <c r="R37" s="32">
        <v>2621.1710877830624</v>
      </c>
      <c r="S37" s="32">
        <v>2686.7003649776389</v>
      </c>
      <c r="T37" s="32">
        <v>2753.867874102079</v>
      </c>
      <c r="U37" s="32">
        <v>2822.7145709546312</v>
      </c>
      <c r="V37" s="32">
        <v>2893.282435228497</v>
      </c>
      <c r="W37" s="32">
        <v>2965.6144961092086</v>
      </c>
    </row>
    <row r="38" spans="1:23" x14ac:dyDescent="0.25">
      <c r="A38" t="s">
        <v>71</v>
      </c>
      <c r="B38" s="32">
        <v>842.36869330552281</v>
      </c>
      <c r="C38" s="32">
        <v>863.42791063816082</v>
      </c>
      <c r="D38" s="32">
        <v>885.01360840411485</v>
      </c>
      <c r="E38" s="32">
        <v>907.1389486142175</v>
      </c>
      <c r="F38" s="32">
        <v>929.81742232957288</v>
      </c>
      <c r="G38" s="32">
        <v>953.06285788781213</v>
      </c>
      <c r="H38" s="32">
        <v>976.88942933500732</v>
      </c>
      <c r="I38" s="32">
        <v>1001.3116650683825</v>
      </c>
      <c r="J38" s="32">
        <v>1026.3444566950918</v>
      </c>
      <c r="K38" s="32">
        <v>1052.003068112469</v>
      </c>
      <c r="L38" s="32">
        <v>1078.3031448152808</v>
      </c>
      <c r="M38" s="32">
        <v>1105.2607234356626</v>
      </c>
      <c r="N38" s="32">
        <v>1132.8922415215541</v>
      </c>
      <c r="O38" s="32">
        <v>1161.2145475595928</v>
      </c>
      <c r="P38" s="32">
        <v>1190.2449112485826</v>
      </c>
      <c r="Q38" s="32">
        <v>1220.001034029797</v>
      </c>
      <c r="R38" s="32">
        <v>1250.5010598805416</v>
      </c>
      <c r="S38" s="32">
        <v>1281.7635863775552</v>
      </c>
      <c r="T38" s="32">
        <v>1313.8076760369938</v>
      </c>
      <c r="U38" s="32">
        <v>1346.6528679379185</v>
      </c>
      <c r="V38" s="32">
        <v>1380.3191896363662</v>
      </c>
      <c r="W38" s="32">
        <v>1414.8271693772754</v>
      </c>
    </row>
    <row r="39" spans="1:23" x14ac:dyDescent="0.25">
      <c r="A39" t="s">
        <v>7</v>
      </c>
      <c r="B39" s="12">
        <f t="shared" ref="B39:W39" si="7">SUM(B36:B38)</f>
        <v>3530.5450057622302</v>
      </c>
      <c r="C39" s="12">
        <f t="shared" si="7"/>
        <v>3608.8202779507487</v>
      </c>
      <c r="D39" s="12">
        <f t="shared" si="7"/>
        <v>3653.5596095535593</v>
      </c>
      <c r="E39" s="12">
        <f t="shared" si="7"/>
        <v>3753.6420390982439</v>
      </c>
      <c r="F39" s="12">
        <f t="shared" si="7"/>
        <v>3835.1127443803521</v>
      </c>
      <c r="G39" s="12">
        <f t="shared" si="7"/>
        <v>3896.7350608161555</v>
      </c>
      <c r="H39" s="12">
        <f t="shared" si="7"/>
        <v>3979.0003261684915</v>
      </c>
      <c r="I39" s="12">
        <f t="shared" si="7"/>
        <v>4071.8864452728776</v>
      </c>
      <c r="J39" s="12">
        <f t="shared" si="7"/>
        <v>4154.9148468825106</v>
      </c>
      <c r="K39" s="12">
        <f t="shared" si="7"/>
        <v>4245.5052195550616</v>
      </c>
      <c r="L39" s="12">
        <f t="shared" si="7"/>
        <v>4333.9004933333044</v>
      </c>
      <c r="M39" s="12">
        <f t="shared" si="7"/>
        <v>4469.7665362470234</v>
      </c>
      <c r="N39" s="12">
        <f t="shared" si="7"/>
        <v>4596.8487623876817</v>
      </c>
      <c r="O39" s="12">
        <f t="shared" si="7"/>
        <v>4719.0710829571335</v>
      </c>
      <c r="P39" s="12">
        <f t="shared" si="7"/>
        <v>4846.9555963664407</v>
      </c>
      <c r="Q39" s="12">
        <f t="shared" si="7"/>
        <v>4955.4162502086238</v>
      </c>
      <c r="R39" s="12">
        <f t="shared" si="7"/>
        <v>5074.6692061858394</v>
      </c>
      <c r="S39" s="12">
        <f t="shared" si="7"/>
        <v>5206.0299826661148</v>
      </c>
      <c r="T39" s="12">
        <f t="shared" si="7"/>
        <v>5323.3977066238504</v>
      </c>
      <c r="U39" s="12">
        <f t="shared" si="7"/>
        <v>5510.1223064243168</v>
      </c>
      <c r="V39" s="12">
        <f t="shared" si="7"/>
        <v>5640.8464867212851</v>
      </c>
      <c r="W39" s="12">
        <f t="shared" si="7"/>
        <v>5862.0163741394554</v>
      </c>
    </row>
    <row r="40" spans="1:2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t="s">
        <v>36</v>
      </c>
      <c r="B41" s="2">
        <f t="shared" ref="B41:W41" si="8">B$24*B30</f>
        <v>819.14630215163083</v>
      </c>
      <c r="C41" s="2">
        <f t="shared" si="8"/>
        <v>744.21774902118057</v>
      </c>
      <c r="D41" s="2">
        <f t="shared" si="8"/>
        <v>732.08310760873474</v>
      </c>
      <c r="E41" s="2">
        <f t="shared" si="8"/>
        <v>772.70970536691232</v>
      </c>
      <c r="F41" s="2">
        <f t="shared" si="8"/>
        <v>774.46735877628942</v>
      </c>
      <c r="G41" s="2">
        <f t="shared" si="8"/>
        <v>771.79124795274004</v>
      </c>
      <c r="H41" s="2">
        <f t="shared" si="8"/>
        <v>787.4299113526688</v>
      </c>
      <c r="I41" s="2">
        <f t="shared" si="8"/>
        <v>838.89997988272773</v>
      </c>
      <c r="J41" s="2">
        <f t="shared" si="8"/>
        <v>845.64659370102265</v>
      </c>
      <c r="K41" s="2">
        <f t="shared" si="8"/>
        <v>874.75613204949377</v>
      </c>
      <c r="L41" s="2">
        <f t="shared" si="8"/>
        <v>895.99205405647911</v>
      </c>
      <c r="M41" s="2">
        <f t="shared" si="8"/>
        <v>906.70692785106246</v>
      </c>
      <c r="N41" s="2">
        <f t="shared" si="8"/>
        <v>932.02420521505599</v>
      </c>
      <c r="O41" s="2">
        <f t="shared" si="8"/>
        <v>992.86013618506661</v>
      </c>
      <c r="P41" s="2">
        <f t="shared" si="8"/>
        <v>1052.0599664171627</v>
      </c>
      <c r="Q41" s="2">
        <f t="shared" si="8"/>
        <v>1126.6529026011353</v>
      </c>
      <c r="R41" s="2">
        <f t="shared" si="8"/>
        <v>1225.6160801545009</v>
      </c>
      <c r="S41" s="2">
        <f t="shared" si="8"/>
        <v>1349.2074928660295</v>
      </c>
      <c r="T41" s="2">
        <f t="shared" si="8"/>
        <v>1496.6774458613734</v>
      </c>
      <c r="U41" s="2">
        <f t="shared" si="8"/>
        <v>1686.2103329776223</v>
      </c>
      <c r="V41" s="2">
        <f t="shared" si="8"/>
        <v>1920.4723058757049</v>
      </c>
      <c r="W41" s="2">
        <f t="shared" si="8"/>
        <v>2282.9599617965528</v>
      </c>
    </row>
    <row r="42" spans="1:23" x14ac:dyDescent="0.25">
      <c r="A42" t="s">
        <v>34</v>
      </c>
      <c r="B42" s="2">
        <f t="shared" ref="B42:W42" si="9">B30*B23</f>
        <v>138.50734117959649</v>
      </c>
      <c r="C42" s="2">
        <f t="shared" si="9"/>
        <v>148.64509745427699</v>
      </c>
      <c r="D42" s="2">
        <f t="shared" si="9"/>
        <v>173.09377139599994</v>
      </c>
      <c r="E42" s="2">
        <f t="shared" si="9"/>
        <v>184.64849762327017</v>
      </c>
      <c r="F42" s="2">
        <f t="shared" si="9"/>
        <v>179.89372332954963</v>
      </c>
      <c r="G42" s="2">
        <f t="shared" si="9"/>
        <v>187.3105457959773</v>
      </c>
      <c r="H42" s="2">
        <f t="shared" si="9"/>
        <v>208.94253634783254</v>
      </c>
      <c r="I42" s="2">
        <f t="shared" si="9"/>
        <v>195.88017654329474</v>
      </c>
      <c r="J42" s="2">
        <f t="shared" si="9"/>
        <v>216.53403441782351</v>
      </c>
      <c r="K42" s="2">
        <f t="shared" si="9"/>
        <v>238.49781837790619</v>
      </c>
      <c r="L42" s="2">
        <f t="shared" si="9"/>
        <v>266.35690310813322</v>
      </c>
      <c r="M42" s="2">
        <f t="shared" si="9"/>
        <v>296.70661021537416</v>
      </c>
      <c r="N42" s="2">
        <f t="shared" si="9"/>
        <v>332.74765603999703</v>
      </c>
      <c r="O42" s="2">
        <f t="shared" si="9"/>
        <v>345.47768985979985</v>
      </c>
      <c r="P42" s="2">
        <f t="shared" si="9"/>
        <v>360.65984391914435</v>
      </c>
      <c r="Q42" s="2">
        <f t="shared" si="9"/>
        <v>378.4312753106787</v>
      </c>
      <c r="R42" s="2">
        <f t="shared" si="9"/>
        <v>397.66857499695271</v>
      </c>
      <c r="S42" s="2">
        <f t="shared" si="9"/>
        <v>414.68844238492824</v>
      </c>
      <c r="T42" s="2">
        <f t="shared" si="9"/>
        <v>426.09694264344108</v>
      </c>
      <c r="U42" s="2">
        <f t="shared" si="9"/>
        <v>453.52155653606485</v>
      </c>
      <c r="V42" s="2">
        <f t="shared" si="9"/>
        <v>473.44208106594573</v>
      </c>
      <c r="W42" s="2">
        <f t="shared" si="9"/>
        <v>491.77135088117296</v>
      </c>
    </row>
    <row r="43" spans="1:23" x14ac:dyDescent="0.25">
      <c r="A43" t="s">
        <v>18</v>
      </c>
      <c r="B43" s="12">
        <f>SUM(B41:B42)</f>
        <v>957.65364333122739</v>
      </c>
      <c r="C43" s="12">
        <f t="shared" ref="C43:W43" si="10">SUM(C41:C42)</f>
        <v>892.86284647545756</v>
      </c>
      <c r="D43" s="12">
        <f t="shared" si="10"/>
        <v>905.1768790047347</v>
      </c>
      <c r="E43" s="12">
        <f t="shared" si="10"/>
        <v>957.35820299018246</v>
      </c>
      <c r="F43" s="12">
        <f t="shared" si="10"/>
        <v>954.36108210583905</v>
      </c>
      <c r="G43" s="12">
        <f t="shared" si="10"/>
        <v>959.10179374871734</v>
      </c>
      <c r="H43" s="12">
        <f t="shared" si="10"/>
        <v>996.37244770050131</v>
      </c>
      <c r="I43" s="12">
        <f t="shared" si="10"/>
        <v>1034.7801564260226</v>
      </c>
      <c r="J43" s="12">
        <f t="shared" si="10"/>
        <v>1062.1806281188462</v>
      </c>
      <c r="K43" s="12">
        <f t="shared" si="10"/>
        <v>1113.2539504274</v>
      </c>
      <c r="L43" s="12">
        <f t="shared" si="10"/>
        <v>1162.3489571646123</v>
      </c>
      <c r="M43" s="12">
        <f t="shared" si="10"/>
        <v>1203.4135380664366</v>
      </c>
      <c r="N43" s="12">
        <f t="shared" si="10"/>
        <v>1264.771861255053</v>
      </c>
      <c r="O43" s="12">
        <f t="shared" si="10"/>
        <v>1338.3378260448665</v>
      </c>
      <c r="P43" s="12">
        <f t="shared" si="10"/>
        <v>1412.7198103363071</v>
      </c>
      <c r="Q43" s="12">
        <f t="shared" si="10"/>
        <v>1505.0841779118141</v>
      </c>
      <c r="R43" s="12">
        <f t="shared" si="10"/>
        <v>1623.2846551514535</v>
      </c>
      <c r="S43" s="12">
        <f t="shared" si="10"/>
        <v>1763.8959352509578</v>
      </c>
      <c r="T43" s="12">
        <f t="shared" si="10"/>
        <v>1922.7743885048144</v>
      </c>
      <c r="U43" s="12">
        <f t="shared" si="10"/>
        <v>2139.7318895136873</v>
      </c>
      <c r="V43" s="12">
        <f t="shared" si="10"/>
        <v>2393.9143869416507</v>
      </c>
      <c r="W43" s="12">
        <f t="shared" si="10"/>
        <v>2774.7313126777258</v>
      </c>
    </row>
    <row r="44" spans="1:23" x14ac:dyDescent="0.25">
      <c r="A44" t="s">
        <v>71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3" x14ac:dyDescent="0.25">
      <c r="A45" t="s">
        <v>72</v>
      </c>
      <c r="B45" s="12">
        <f>SUM(B43:B44)</f>
        <v>1800.0223366367502</v>
      </c>
      <c r="C45" s="12">
        <f t="shared" ref="C45:W45" si="11">SUM(C43:C44)</f>
        <v>1756.2907571136184</v>
      </c>
      <c r="D45" s="12">
        <f t="shared" si="11"/>
        <v>1790.1904874088495</v>
      </c>
      <c r="E45" s="12">
        <f t="shared" si="11"/>
        <v>1864.4971516044</v>
      </c>
      <c r="F45" s="12">
        <f t="shared" si="11"/>
        <v>1884.1785044354119</v>
      </c>
      <c r="G45" s="12">
        <f t="shared" si="11"/>
        <v>1912.1646516365295</v>
      </c>
      <c r="H45" s="12">
        <f t="shared" si="11"/>
        <v>1973.2618770355086</v>
      </c>
      <c r="I45" s="12">
        <f t="shared" si="11"/>
        <v>2036.0918214944049</v>
      </c>
      <c r="J45" s="12">
        <f t="shared" si="11"/>
        <v>2088.5250848139381</v>
      </c>
      <c r="K45" s="12">
        <f t="shared" si="11"/>
        <v>2165.257018539869</v>
      </c>
      <c r="L45" s="12">
        <f t="shared" si="11"/>
        <v>2240.6521019798929</v>
      </c>
      <c r="M45" s="12">
        <f t="shared" si="11"/>
        <v>2308.6742615020994</v>
      </c>
      <c r="N45" s="12">
        <f t="shared" si="11"/>
        <v>2397.6641027766073</v>
      </c>
      <c r="O45" s="12">
        <f t="shared" si="11"/>
        <v>2499.5523736044593</v>
      </c>
      <c r="P45" s="12">
        <f t="shared" si="11"/>
        <v>2602.96472158489</v>
      </c>
      <c r="Q45" s="12">
        <f t="shared" si="11"/>
        <v>2725.0852119416113</v>
      </c>
      <c r="R45" s="12">
        <f t="shared" si="11"/>
        <v>2873.7857150319951</v>
      </c>
      <c r="S45" s="12">
        <f t="shared" si="11"/>
        <v>3045.6595216285132</v>
      </c>
      <c r="T45" s="12">
        <f t="shared" si="11"/>
        <v>3236.582064541808</v>
      </c>
      <c r="U45" s="12">
        <f t="shared" si="11"/>
        <v>3486.3847574516058</v>
      </c>
      <c r="V45" s="12">
        <f t="shared" si="11"/>
        <v>3774.2335765780172</v>
      </c>
      <c r="W45" s="12">
        <f t="shared" si="11"/>
        <v>4189.5584820550012</v>
      </c>
    </row>
    <row r="46" spans="1:23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9" spans="1:24" x14ac:dyDescent="0.25">
      <c r="A49" t="s">
        <v>37</v>
      </c>
      <c r="B49" s="16">
        <f t="shared" ref="B49:W49" si="12">B43-B36</f>
        <v>35.16353057830861</v>
      </c>
      <c r="C49" s="16">
        <f t="shared" si="12"/>
        <v>-42.701166140747091</v>
      </c>
      <c r="D49" s="16">
        <f t="shared" si="12"/>
        <v>-8.2950585809169297</v>
      </c>
      <c r="E49" s="16">
        <f t="shared" si="12"/>
        <v>12.306027659043366</v>
      </c>
      <c r="F49" s="16">
        <f t="shared" si="12"/>
        <v>-1.9470519132308937</v>
      </c>
      <c r="G49" s="16">
        <f t="shared" si="12"/>
        <v>13.141458552875861</v>
      </c>
      <c r="H49" s="16">
        <f t="shared" si="12"/>
        <v>41.916215292831339</v>
      </c>
      <c r="I49" s="16">
        <f t="shared" si="12"/>
        <v>63.051407257986966</v>
      </c>
      <c r="J49" s="16">
        <f t="shared" si="12"/>
        <v>84.927419743798282</v>
      </c>
      <c r="K49" s="16">
        <f t="shared" si="12"/>
        <v>124.85191034248726</v>
      </c>
      <c r="L49" s="16">
        <f t="shared" si="12"/>
        <v>166.97922278821011</v>
      </c>
      <c r="M49" s="16">
        <f t="shared" si="12"/>
        <v>155.64102975023843</v>
      </c>
      <c r="N49" s="16">
        <f t="shared" si="12"/>
        <v>175.46697749646614</v>
      </c>
      <c r="O49" s="16">
        <f t="shared" si="12"/>
        <v>214.49921868255524</v>
      </c>
      <c r="P49" s="16">
        <f t="shared" si="12"/>
        <v>250.87750145455948</v>
      </c>
      <c r="Q49" s="16">
        <f t="shared" si="12"/>
        <v>326.909047375</v>
      </c>
      <c r="R49" s="16">
        <f t="shared" si="12"/>
        <v>420.28759662921811</v>
      </c>
      <c r="S49" s="16">
        <f t="shared" si="12"/>
        <v>526.32990394003696</v>
      </c>
      <c r="T49" s="16">
        <f t="shared" si="12"/>
        <v>667.05223202003708</v>
      </c>
      <c r="U49" s="16">
        <f t="shared" si="12"/>
        <v>798.97702198192087</v>
      </c>
      <c r="V49" s="16">
        <f t="shared" si="12"/>
        <v>1026.6695250852285</v>
      </c>
      <c r="W49" s="16">
        <f t="shared" si="12"/>
        <v>1293.1566040247549</v>
      </c>
      <c r="X49" s="16">
        <f>SUM(B49:W49)</f>
        <v>6345.2605740206618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opLeftCell="A13" workbookViewId="0">
      <selection activeCell="G39" sqref="G39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  <col min="25" max="25" width="9.5703125" bestFit="1" customWidth="1"/>
  </cols>
  <sheetData>
    <row r="1" spans="1:25" x14ac:dyDescent="0.25">
      <c r="A1" s="8" t="s">
        <v>6</v>
      </c>
    </row>
    <row r="4" spans="1:25" x14ac:dyDescent="0.25">
      <c r="A4" t="s">
        <v>27</v>
      </c>
      <c r="B4" s="1">
        <v>0.08</v>
      </c>
    </row>
    <row r="5" spans="1:25" x14ac:dyDescent="0.25">
      <c r="A5" t="s">
        <v>28</v>
      </c>
      <c r="B5">
        <v>10</v>
      </c>
    </row>
    <row r="7" spans="1:25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5" x14ac:dyDescent="0.25">
      <c r="A9" s="8" t="s">
        <v>19</v>
      </c>
    </row>
    <row r="10" spans="1:25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  <c r="Y10" s="2">
        <f>W10*(1+W17)*W26-W13</f>
        <v>912.47170072446443</v>
      </c>
    </row>
    <row r="11" spans="1:25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5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5" x14ac:dyDescent="0.25">
      <c r="A15" s="8" t="s">
        <v>29</v>
      </c>
    </row>
    <row r="17" spans="1:28" x14ac:dyDescent="0.25">
      <c r="A17" t="s">
        <v>22</v>
      </c>
      <c r="B17" s="1">
        <v>-2.0009624876229704E-2</v>
      </c>
      <c r="C17" s="1">
        <v>3.0219319580709891E-2</v>
      </c>
      <c r="D17" s="1">
        <v>-6.8807209502281808E-3</v>
      </c>
      <c r="E17" s="1">
        <v>2.3305390964212469E-2</v>
      </c>
      <c r="F17" s="1">
        <v>3.1028965244702E-2</v>
      </c>
      <c r="G17" s="1">
        <v>5.1570104314157872E-2</v>
      </c>
      <c r="H17" s="1">
        <v>6.7674543182105529E-2</v>
      </c>
      <c r="I17" s="1">
        <v>7.9550545864673916E-2</v>
      </c>
      <c r="J17" s="1">
        <v>9.9559288679034852E-2</v>
      </c>
      <c r="K17" s="1">
        <v>0.11688290459280992</v>
      </c>
      <c r="L17" s="1">
        <v>0.1243507029786195</v>
      </c>
      <c r="M17" s="1">
        <v>0.19065864923923126</v>
      </c>
      <c r="N17" s="1">
        <v>0.20806960357689253</v>
      </c>
      <c r="O17" s="1">
        <v>0.2798930968575688</v>
      </c>
      <c r="P17" s="1">
        <v>0.33453238785824313</v>
      </c>
      <c r="Q17" s="1">
        <v>0.37456824437170599</v>
      </c>
      <c r="R17" s="1">
        <v>0.43814592147821152</v>
      </c>
      <c r="S17" s="1">
        <v>0.45482724540367392</v>
      </c>
      <c r="T17" s="1">
        <v>0.45165118779985236</v>
      </c>
      <c r="U17" s="1">
        <v>0.4800366056257328</v>
      </c>
      <c r="V17" s="1">
        <v>0.48514136020896292</v>
      </c>
      <c r="W17" s="1">
        <v>0.53318988143369439</v>
      </c>
    </row>
    <row r="18" spans="1:28" x14ac:dyDescent="0.25">
      <c r="A18" t="s">
        <v>23</v>
      </c>
      <c r="B18" s="1">
        <v>0.21920216208219268</v>
      </c>
      <c r="C18" s="1">
        <v>0.15877061545345739</v>
      </c>
      <c r="D18" s="1">
        <v>0.18070806213242041</v>
      </c>
      <c r="E18" s="1">
        <v>0.27340130614057223</v>
      </c>
      <c r="F18" s="1">
        <v>0.25895064840705095</v>
      </c>
      <c r="G18" s="1">
        <v>0.2850729323598451</v>
      </c>
      <c r="H18" s="1">
        <v>0.31214900450886462</v>
      </c>
      <c r="I18" s="1">
        <v>0.38048991817656708</v>
      </c>
      <c r="J18" s="1">
        <v>0.40440879251827488</v>
      </c>
      <c r="K18" s="1">
        <v>0.44898433499125012</v>
      </c>
      <c r="L18" s="1">
        <v>0.49884317305264814</v>
      </c>
      <c r="M18" s="1">
        <v>0.56498387849842202</v>
      </c>
      <c r="N18" s="1">
        <v>0.59083896998604479</v>
      </c>
      <c r="O18" s="1">
        <v>0.63706434350509089</v>
      </c>
      <c r="P18" s="1">
        <v>0.68839485945544787</v>
      </c>
      <c r="Q18" s="1">
        <v>0.73976338522122309</v>
      </c>
      <c r="R18" s="1">
        <v>0.8075780188486088</v>
      </c>
      <c r="S18" s="1">
        <v>0.87625145770306245</v>
      </c>
      <c r="T18" s="1">
        <v>0.94395324449781737</v>
      </c>
      <c r="U18" s="1">
        <v>1.0235717273350855</v>
      </c>
      <c r="V18" s="1">
        <v>1.1208955385419936</v>
      </c>
      <c r="W18" s="1">
        <v>1.180254230812595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2" si="0">B10*(1+B17)</f>
        <v>0.12440829949346281</v>
      </c>
      <c r="C21">
        <f t="shared" si="0"/>
        <v>0.13078478820586492</v>
      </c>
      <c r="D21">
        <f t="shared" si="0"/>
        <v>0.12607499403772363</v>
      </c>
      <c r="E21">
        <f t="shared" si="0"/>
        <v>0.12990707539987029</v>
      </c>
      <c r="F21">
        <f t="shared" si="0"/>
        <v>0.13088757150129965</v>
      </c>
      <c r="G21">
        <f t="shared" si="0"/>
        <v>0.13349523811329772</v>
      </c>
      <c r="H21">
        <f t="shared" si="0"/>
        <v>0.13553967232889372</v>
      </c>
      <c r="I21">
        <f t="shared" si="0"/>
        <v>0.13704731295070241</v>
      </c>
      <c r="J21">
        <f t="shared" si="0"/>
        <v>0.13958739266140602</v>
      </c>
      <c r="K21">
        <f t="shared" si="0"/>
        <v>0.1417865995634518</v>
      </c>
      <c r="L21">
        <f t="shared" si="0"/>
        <v>0.14273462530097117</v>
      </c>
      <c r="M21">
        <f t="shared" si="0"/>
        <v>0.15115231903203946</v>
      </c>
      <c r="N21">
        <f t="shared" si="0"/>
        <v>0.1533626134152197</v>
      </c>
      <c r="O21">
        <f t="shared" si="0"/>
        <v>0.16248049751852078</v>
      </c>
      <c r="P21">
        <f t="shared" si="0"/>
        <v>0.16941687307023356</v>
      </c>
      <c r="Q21">
        <f t="shared" si="0"/>
        <v>0.17449936464774027</v>
      </c>
      <c r="R21">
        <f t="shared" si="0"/>
        <v>0.18257045482917786</v>
      </c>
      <c r="S21">
        <f t="shared" si="0"/>
        <v>0.18468812373241</v>
      </c>
      <c r="T21">
        <f t="shared" si="0"/>
        <v>0.18428492801170221</v>
      </c>
      <c r="U21">
        <f t="shared" si="0"/>
        <v>0.18788841397622835</v>
      </c>
      <c r="V21">
        <f t="shared" si="0"/>
        <v>0.18853645486841661</v>
      </c>
      <c r="W21">
        <f t="shared" si="0"/>
        <v>0.19463614214135483</v>
      </c>
    </row>
    <row r="22" spans="1:28" x14ac:dyDescent="0.25">
      <c r="A22" t="s">
        <v>21</v>
      </c>
      <c r="B22">
        <f t="shared" si="0"/>
        <v>1.5360403839068075</v>
      </c>
      <c r="C22">
        <f t="shared" si="0"/>
        <v>1.4599042852591848</v>
      </c>
      <c r="D22">
        <f t="shared" si="0"/>
        <v>1.4875426909860423</v>
      </c>
      <c r="E22">
        <f t="shared" si="0"/>
        <v>1.6043244442833682</v>
      </c>
      <c r="F22">
        <f t="shared" si="0"/>
        <v>1.5861184448658512</v>
      </c>
      <c r="G22">
        <f t="shared" si="0"/>
        <v>1.619029215793985</v>
      </c>
      <c r="H22">
        <f t="shared" si="0"/>
        <v>1.6531416391081297</v>
      </c>
      <c r="I22">
        <f t="shared" si="0"/>
        <v>1.7392425389682489</v>
      </c>
      <c r="J22">
        <f t="shared" si="0"/>
        <v>1.7693772927187748</v>
      </c>
      <c r="K22">
        <f t="shared" si="0"/>
        <v>1.8255368333614095</v>
      </c>
      <c r="L22">
        <f t="shared" si="0"/>
        <v>1.8883526576265031</v>
      </c>
      <c r="M22">
        <f t="shared" si="0"/>
        <v>1.9716815736540851</v>
      </c>
      <c r="N22">
        <f t="shared" si="0"/>
        <v>2.0042557159003294</v>
      </c>
      <c r="O22">
        <f t="shared" si="0"/>
        <v>2.0624938348068511</v>
      </c>
      <c r="P22">
        <f t="shared" si="0"/>
        <v>2.1271637869105002</v>
      </c>
      <c r="Q22">
        <f t="shared" si="0"/>
        <v>2.1918816265698666</v>
      </c>
      <c r="R22">
        <f t="shared" si="0"/>
        <v>2.2773194802016308</v>
      </c>
      <c r="S22">
        <f t="shared" si="0"/>
        <v>2.3638393197022798</v>
      </c>
      <c r="T22">
        <f t="shared" si="0"/>
        <v>2.4491350006103505</v>
      </c>
      <c r="U22">
        <f t="shared" si="0"/>
        <v>2.5494442099826271</v>
      </c>
      <c r="V22">
        <f t="shared" si="0"/>
        <v>2.6720598917611298</v>
      </c>
      <c r="W22">
        <f t="shared" si="0"/>
        <v>2.74684432973147</v>
      </c>
    </row>
    <row r="23" spans="1:28" x14ac:dyDescent="0.25">
      <c r="A23" t="s">
        <v>34</v>
      </c>
      <c r="B23" s="14">
        <v>0.2141375601431586</v>
      </c>
      <c r="C23" s="14">
        <v>0.23445912667636495</v>
      </c>
      <c r="D23" s="14">
        <v>0.27801121782561805</v>
      </c>
      <c r="E23" s="14">
        <v>0.3005331999957751</v>
      </c>
      <c r="F23" s="14">
        <v>0.29438541553660441</v>
      </c>
      <c r="G23" s="14">
        <v>0.31378119070481919</v>
      </c>
      <c r="H23" s="14">
        <v>0.35093884000000003</v>
      </c>
      <c r="I23" s="14">
        <v>0.32925478146881565</v>
      </c>
      <c r="J23" s="14">
        <v>0.36902519212876356</v>
      </c>
      <c r="K23" s="14">
        <v>0.41359943754854378</v>
      </c>
      <c r="L23" s="14">
        <v>0.46355776892538625</v>
      </c>
      <c r="M23" s="14">
        <v>0.51955052551506697</v>
      </c>
      <c r="N23" s="14">
        <v>0.58230660051008709</v>
      </c>
      <c r="O23" s="14">
        <v>0.61250160645547658</v>
      </c>
      <c r="P23" s="14">
        <v>0.64426234836065688</v>
      </c>
      <c r="Q23" s="14">
        <v>0.67767001611180333</v>
      </c>
      <c r="R23" s="14">
        <v>0.71281000962653218</v>
      </c>
      <c r="S23" s="14">
        <v>0.74977215716144308</v>
      </c>
      <c r="T23" s="14">
        <v>0.78865094493981569</v>
      </c>
      <c r="U23" s="14">
        <v>0.82954575868644842</v>
      </c>
      <c r="V23" s="14">
        <v>0.87256113768707855</v>
      </c>
      <c r="W23" s="14">
        <v>0.91780704202183605</v>
      </c>
      <c r="X23" s="14"/>
      <c r="Y23" s="14"/>
      <c r="Z23" s="14"/>
      <c r="AA23" s="14"/>
      <c r="AB23" s="14"/>
    </row>
    <row r="24" spans="1:28" x14ac:dyDescent="0.25">
      <c r="A24" t="s">
        <v>35</v>
      </c>
      <c r="B24" s="15">
        <f>B22-B23</f>
        <v>1.321902823763649</v>
      </c>
      <c r="C24" s="15">
        <f t="shared" ref="C24:W24" si="1">C22-C23</f>
        <v>1.2254451585828199</v>
      </c>
      <c r="D24" s="15">
        <f t="shared" si="1"/>
        <v>1.2095314731604243</v>
      </c>
      <c r="E24" s="15">
        <f t="shared" si="1"/>
        <v>1.3037912442875932</v>
      </c>
      <c r="F24" s="15">
        <f t="shared" si="1"/>
        <v>1.2917330293292468</v>
      </c>
      <c r="G24" s="15">
        <f t="shared" si="1"/>
        <v>1.3052480250891658</v>
      </c>
      <c r="H24" s="15">
        <f t="shared" si="1"/>
        <v>1.3022027991081297</v>
      </c>
      <c r="I24" s="15">
        <f t="shared" si="1"/>
        <v>1.4099877574994333</v>
      </c>
      <c r="J24" s="15">
        <f t="shared" si="1"/>
        <v>1.4003521005900113</v>
      </c>
      <c r="K24" s="15">
        <f t="shared" si="1"/>
        <v>1.4119373958128656</v>
      </c>
      <c r="L24" s="15">
        <f t="shared" si="1"/>
        <v>1.4247948887011168</v>
      </c>
      <c r="M24" s="15">
        <f t="shared" si="1"/>
        <v>1.4521310481390182</v>
      </c>
      <c r="N24" s="15">
        <f t="shared" si="1"/>
        <v>1.4219491153902424</v>
      </c>
      <c r="O24" s="15">
        <f t="shared" si="1"/>
        <v>1.4499922283513746</v>
      </c>
      <c r="P24" s="15">
        <f t="shared" si="1"/>
        <v>1.4829014385498434</v>
      </c>
      <c r="Q24" s="15">
        <f t="shared" si="1"/>
        <v>1.5142116104580632</v>
      </c>
      <c r="R24" s="15">
        <f t="shared" si="1"/>
        <v>1.5645094705750986</v>
      </c>
      <c r="S24" s="15">
        <f t="shared" si="1"/>
        <v>1.6140671625408367</v>
      </c>
      <c r="T24" s="15">
        <f t="shared" si="1"/>
        <v>1.6604840556705347</v>
      </c>
      <c r="U24" s="15">
        <f t="shared" si="1"/>
        <v>1.7198984512961788</v>
      </c>
      <c r="V24" s="15">
        <f t="shared" si="1"/>
        <v>1.7994987540740512</v>
      </c>
      <c r="W24" s="15">
        <f t="shared" si="1"/>
        <v>1.8290372877096339</v>
      </c>
      <c r="X24" s="15"/>
    </row>
    <row r="26" spans="1:28" x14ac:dyDescent="0.25">
      <c r="A26" t="s">
        <v>46</v>
      </c>
      <c r="B26" s="2">
        <v>5512.0214139932805</v>
      </c>
      <c r="C26" s="2">
        <v>5414.3910016438358</v>
      </c>
      <c r="D26" s="2">
        <v>5302.1163623738985</v>
      </c>
      <c r="E26" s="2">
        <v>5248.2556076172023</v>
      </c>
      <c r="F26" s="2">
        <v>5235.3248830128296</v>
      </c>
      <c r="G26" s="2">
        <v>5098.163201354947</v>
      </c>
      <c r="H26" s="2">
        <v>5091.2192712135256</v>
      </c>
      <c r="I26" s="2">
        <v>5089.4911390369953</v>
      </c>
      <c r="J26" s="2">
        <v>5010.2113087775479</v>
      </c>
      <c r="K26" s="2">
        <v>4932.8266418641015</v>
      </c>
      <c r="L26" s="2">
        <v>4923.4198925837354</v>
      </c>
      <c r="M26" s="2">
        <v>4906.1820383307841</v>
      </c>
      <c r="N26" s="2">
        <v>4918.9041338301095</v>
      </c>
      <c r="O26" s="2">
        <v>4873.7205179288039</v>
      </c>
      <c r="P26" s="2">
        <v>4854.2719369257993</v>
      </c>
      <c r="Q26" s="2">
        <v>4852.9020871297262</v>
      </c>
      <c r="R26" s="2">
        <v>4849.7065664145757</v>
      </c>
      <c r="S26" s="2">
        <v>4828.2562562335561</v>
      </c>
      <c r="T26" s="2">
        <v>4730.4467887318087</v>
      </c>
      <c r="U26" s="2">
        <v>4796.3647284544322</v>
      </c>
      <c r="V26" s="2">
        <v>4770.291972042899</v>
      </c>
      <c r="W26" s="2">
        <v>4726.5718000942534</v>
      </c>
    </row>
    <row r="27" spans="1:28" x14ac:dyDescent="0.25">
      <c r="A27" t="s">
        <v>48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100.41533763512609</v>
      </c>
      <c r="C28" s="2">
        <v>95.031712883345563</v>
      </c>
      <c r="D28" s="2">
        <v>93.442033143995559</v>
      </c>
      <c r="E28" s="2">
        <v>92.215891392966341</v>
      </c>
      <c r="F28" s="2">
        <v>91.718370125148567</v>
      </c>
      <c r="G28" s="2">
        <v>89.70062886243943</v>
      </c>
      <c r="H28" s="2">
        <v>89.465155900557534</v>
      </c>
      <c r="I28" s="2">
        <v>89.395469027177683</v>
      </c>
      <c r="J28" s="2">
        <v>88.263309179661974</v>
      </c>
      <c r="K28" s="2">
        <v>86.741494142457213</v>
      </c>
      <c r="L28" s="2">
        <v>86.435747639476517</v>
      </c>
      <c r="M28" s="2">
        <v>85.909787749326824</v>
      </c>
      <c r="N28" s="2">
        <v>85.963896664823665</v>
      </c>
      <c r="O28" s="2">
        <v>84.854420710186105</v>
      </c>
      <c r="P28" s="2">
        <v>84.218053930948486</v>
      </c>
      <c r="Q28" s="2">
        <v>84.013125598106512</v>
      </c>
      <c r="R28" s="2">
        <v>83.933017725484433</v>
      </c>
      <c r="S28" s="2">
        <v>83.211393631235637</v>
      </c>
      <c r="T28" s="2">
        <v>81.286359489712481</v>
      </c>
      <c r="U28" s="2">
        <v>82.253734402908663</v>
      </c>
      <c r="V28" s="2">
        <v>81.634135094570979</v>
      </c>
      <c r="W28" s="2">
        <v>80.60970259688861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18</v>
      </c>
      <c r="B30" s="2">
        <v>646.81479086153502</v>
      </c>
      <c r="C30" s="2">
        <v>633.99151724837259</v>
      </c>
      <c r="D30" s="2">
        <v>622.61434178736135</v>
      </c>
      <c r="E30" s="2">
        <v>614.40299316636549</v>
      </c>
      <c r="F30" s="2">
        <v>611.08232213759698</v>
      </c>
      <c r="G30" s="2">
        <v>596.94637965786933</v>
      </c>
      <c r="H30" s="2">
        <v>595.38162361234379</v>
      </c>
      <c r="I30" s="2">
        <v>594.91976295520226</v>
      </c>
      <c r="J30" s="2">
        <v>586.77304161464542</v>
      </c>
      <c r="K30" s="2">
        <v>576.63961003311067</v>
      </c>
      <c r="L30" s="2">
        <v>574.5926850187376</v>
      </c>
      <c r="M30" s="2">
        <v>571.08326456070472</v>
      </c>
      <c r="N30" s="2">
        <v>571.43033540838758</v>
      </c>
      <c r="O30" s="2">
        <v>564.04372856924579</v>
      </c>
      <c r="P30" s="2">
        <v>559.80276487808601</v>
      </c>
      <c r="Q30" s="2">
        <v>558.43001212000559</v>
      </c>
      <c r="R30" s="2">
        <v>557.88859531490891</v>
      </c>
      <c r="S30" s="2">
        <v>553.08594540892818</v>
      </c>
      <c r="T30" s="2">
        <v>540.28584556626356</v>
      </c>
      <c r="U30" s="2">
        <v>546.71071702445636</v>
      </c>
      <c r="V30" s="2">
        <v>542.58900679545673</v>
      </c>
      <c r="W30" s="2">
        <v>535.81126355039771</v>
      </c>
    </row>
    <row r="32" spans="1:28" x14ac:dyDescent="0.25">
      <c r="A32" t="s">
        <v>26</v>
      </c>
    </row>
    <row r="33" spans="1:24" x14ac:dyDescent="0.25">
      <c r="A33" t="s">
        <v>44</v>
      </c>
      <c r="B33" s="11">
        <f t="shared" ref="B33:W33" si="2">(B10*B26-B13)*(1+B17)</f>
        <v>678.40108297677932</v>
      </c>
      <c r="C33" s="11">
        <f t="shared" si="2"/>
        <v>700.40363771007048</v>
      </c>
      <c r="D33" s="11">
        <f t="shared" si="2"/>
        <v>661.02582537352328</v>
      </c>
      <c r="E33" s="11">
        <f t="shared" si="2"/>
        <v>674.12097955819797</v>
      </c>
      <c r="F33" s="11">
        <f t="shared" si="2"/>
        <v>677.51655300819209</v>
      </c>
      <c r="G33" s="11">
        <f t="shared" si="2"/>
        <v>672.7042504240178</v>
      </c>
      <c r="H33" s="11">
        <f t="shared" si="2"/>
        <v>682.06530944639644</v>
      </c>
      <c r="I33" s="11">
        <f t="shared" si="2"/>
        <v>689.41525130290358</v>
      </c>
      <c r="J33" s="11">
        <f t="shared" si="2"/>
        <v>691.12663420274259</v>
      </c>
      <c r="K33" s="11">
        <f t="shared" si="2"/>
        <v>691.04326283051182</v>
      </c>
      <c r="L33" s="11">
        <f t="shared" si="2"/>
        <v>694.32110680197729</v>
      </c>
      <c r="M33" s="11">
        <f t="shared" si="2"/>
        <v>732.66275940423452</v>
      </c>
      <c r="N33" s="11">
        <f t="shared" si="2"/>
        <v>745.32755177232229</v>
      </c>
      <c r="O33" s="11">
        <f t="shared" si="2"/>
        <v>782.29813522383165</v>
      </c>
      <c r="P33" s="11">
        <f t="shared" si="2"/>
        <v>812.39992500149685</v>
      </c>
      <c r="Q33" s="11">
        <f t="shared" si="2"/>
        <v>836.53281475148583</v>
      </c>
      <c r="R33" s="11">
        <f t="shared" si="2"/>
        <v>874.64142066648787</v>
      </c>
      <c r="S33" s="11">
        <f t="shared" si="2"/>
        <v>880.82493279497203</v>
      </c>
      <c r="T33" s="11">
        <f t="shared" si="2"/>
        <v>860.87717852800836</v>
      </c>
      <c r="U33" s="11">
        <f t="shared" si="2"/>
        <v>890.0958875046897</v>
      </c>
      <c r="V33" s="11">
        <f t="shared" si="2"/>
        <v>888.25022830827106</v>
      </c>
      <c r="W33" s="11">
        <f t="shared" si="2"/>
        <v>908.47810851252598</v>
      </c>
    </row>
    <row r="34" spans="1:24" x14ac:dyDescent="0.25">
      <c r="A34" t="s">
        <v>47</v>
      </c>
      <c r="B34" s="11">
        <f t="shared" ref="B34:W34" si="3">B27*B10*(1+B17)</f>
        <v>62.204149746731403</v>
      </c>
      <c r="C34" s="11">
        <f t="shared" si="3"/>
        <v>65.392394102932471</v>
      </c>
      <c r="D34" s="11">
        <f t="shared" si="3"/>
        <v>63.037497018861806</v>
      </c>
      <c r="E34" s="11">
        <f t="shared" si="3"/>
        <v>64.95353769993514</v>
      </c>
      <c r="F34" s="11">
        <f t="shared" si="3"/>
        <v>65.443785750649823</v>
      </c>
      <c r="G34" s="11">
        <f t="shared" si="3"/>
        <v>66.747619056648858</v>
      </c>
      <c r="H34" s="11">
        <f t="shared" si="3"/>
        <v>67.769836164446858</v>
      </c>
      <c r="I34" s="11">
        <f t="shared" si="3"/>
        <v>68.523656475351203</v>
      </c>
      <c r="J34" s="11">
        <f t="shared" si="3"/>
        <v>69.793696330703</v>
      </c>
      <c r="K34" s="11">
        <f t="shared" si="3"/>
        <v>70.893299781725901</v>
      </c>
      <c r="L34" s="11">
        <f t="shared" si="3"/>
        <v>71.367312650485587</v>
      </c>
      <c r="M34" s="11">
        <f t="shared" si="3"/>
        <v>75.576159516019729</v>
      </c>
      <c r="N34" s="11">
        <f t="shared" si="3"/>
        <v>76.681306707609849</v>
      </c>
      <c r="O34" s="11">
        <f t="shared" si="3"/>
        <v>81.240248759260396</v>
      </c>
      <c r="P34" s="11">
        <f t="shared" si="3"/>
        <v>84.708436535116789</v>
      </c>
      <c r="Q34" s="11">
        <f t="shared" si="3"/>
        <v>87.249682323870132</v>
      </c>
      <c r="R34" s="11">
        <f t="shared" si="3"/>
        <v>91.285227414588931</v>
      </c>
      <c r="S34" s="11">
        <f t="shared" si="3"/>
        <v>92.344061866204996</v>
      </c>
      <c r="T34" s="11">
        <f t="shared" si="3"/>
        <v>92.142464005851096</v>
      </c>
      <c r="U34" s="11">
        <f t="shared" si="3"/>
        <v>93.944206988114175</v>
      </c>
      <c r="V34" s="11">
        <f t="shared" si="3"/>
        <v>94.268227434208299</v>
      </c>
      <c r="W34" s="11">
        <f t="shared" si="3"/>
        <v>97.318071070677405</v>
      </c>
    </row>
    <row r="35" spans="1:24" x14ac:dyDescent="0.25">
      <c r="A35" t="s">
        <v>31</v>
      </c>
      <c r="B35" s="11">
        <f t="shared" ref="B35:W35" si="4">B28*B22</f>
        <v>154.24201377119078</v>
      </c>
      <c r="C35" s="11">
        <f t="shared" si="4"/>
        <v>138.73720487391668</v>
      </c>
      <c r="D35" s="11">
        <f t="shared" si="4"/>
        <v>138.9990134342261</v>
      </c>
      <c r="E35" s="11">
        <f t="shared" si="4"/>
        <v>147.94420871311615</v>
      </c>
      <c r="F35" s="11">
        <f t="shared" si="4"/>
        <v>145.47619858853119</v>
      </c>
      <c r="G35" s="11">
        <f t="shared" si="4"/>
        <v>145.22793880338261</v>
      </c>
      <c r="H35" s="11">
        <f t="shared" si="4"/>
        <v>147.89857446851204</v>
      </c>
      <c r="I35" s="11">
        <f t="shared" si="4"/>
        <v>155.48040252308596</v>
      </c>
      <c r="J35" s="11">
        <f t="shared" si="4"/>
        <v>156.17109504271048</v>
      </c>
      <c r="K35" s="11">
        <f t="shared" si="4"/>
        <v>158.3497925378586</v>
      </c>
      <c r="L35" s="11">
        <f t="shared" si="4"/>
        <v>163.22117376893922</v>
      </c>
      <c r="M35" s="11">
        <f t="shared" si="4"/>
        <v>169.38674550188117</v>
      </c>
      <c r="N35" s="11">
        <f t="shared" si="4"/>
        <v>172.2936312515381</v>
      </c>
      <c r="O35" s="11">
        <f t="shared" si="4"/>
        <v>175.01171957086564</v>
      </c>
      <c r="P35" s="11">
        <f t="shared" si="4"/>
        <v>179.14559452598911</v>
      </c>
      <c r="Q35" s="11">
        <f t="shared" si="4"/>
        <v>184.14682638919621</v>
      </c>
      <c r="R35" s="11">
        <f t="shared" si="4"/>
        <v>191.14229629835447</v>
      </c>
      <c r="S35" s="11">
        <f t="shared" si="4"/>
        <v>196.69836411273866</v>
      </c>
      <c r="T35" s="11">
        <f t="shared" si="4"/>
        <v>199.08126809845015</v>
      </c>
      <c r="U35" s="11">
        <f t="shared" si="4"/>
        <v>209.7013069229443</v>
      </c>
      <c r="V35" s="11">
        <f t="shared" si="4"/>
        <v>218.13129818481278</v>
      </c>
      <c r="W35" s="11">
        <f t="shared" si="4"/>
        <v>221.42230449960363</v>
      </c>
    </row>
    <row r="36" spans="1:24" x14ac:dyDescent="0.25">
      <c r="A36" t="s">
        <v>7</v>
      </c>
      <c r="B36" s="13">
        <f>SUM(B33:B35)</f>
        <v>894.84724649470149</v>
      </c>
      <c r="C36" s="13">
        <f t="shared" ref="C36:V36" si="5">SUM(C33:C35)</f>
        <v>904.53323668691962</v>
      </c>
      <c r="D36" s="13">
        <f t="shared" si="5"/>
        <v>863.06233582661116</v>
      </c>
      <c r="E36" s="13">
        <f t="shared" si="5"/>
        <v>887.0187259712493</v>
      </c>
      <c r="F36" s="13">
        <f t="shared" si="5"/>
        <v>888.43653734737313</v>
      </c>
      <c r="G36" s="13">
        <f t="shared" si="5"/>
        <v>884.67980828404927</v>
      </c>
      <c r="H36" s="13">
        <f t="shared" si="5"/>
        <v>897.73372007935529</v>
      </c>
      <c r="I36" s="13">
        <f t="shared" si="5"/>
        <v>913.41931030134083</v>
      </c>
      <c r="J36" s="13">
        <f t="shared" si="5"/>
        <v>917.0914255761561</v>
      </c>
      <c r="K36" s="13">
        <f t="shared" si="5"/>
        <v>920.28635515009637</v>
      </c>
      <c r="L36" s="13">
        <f t="shared" si="5"/>
        <v>928.90959322140213</v>
      </c>
      <c r="M36" s="13">
        <f t="shared" si="5"/>
        <v>977.6256644221354</v>
      </c>
      <c r="N36" s="13">
        <f t="shared" si="5"/>
        <v>994.30248973147013</v>
      </c>
      <c r="O36" s="13">
        <f t="shared" si="5"/>
        <v>1038.5501035539576</v>
      </c>
      <c r="P36" s="13">
        <f t="shared" si="5"/>
        <v>1076.2539560626028</v>
      </c>
      <c r="Q36" s="13">
        <f t="shared" si="5"/>
        <v>1107.9293234645522</v>
      </c>
      <c r="R36" s="13">
        <f t="shared" si="5"/>
        <v>1157.0689443794313</v>
      </c>
      <c r="S36" s="13">
        <f t="shared" si="5"/>
        <v>1169.8673587739158</v>
      </c>
      <c r="T36" s="13">
        <f t="shared" si="5"/>
        <v>1152.1009106323097</v>
      </c>
      <c r="U36" s="13">
        <f t="shared" si="5"/>
        <v>1193.7414014157482</v>
      </c>
      <c r="V36" s="13">
        <f t="shared" si="5"/>
        <v>1200.6497539272921</v>
      </c>
      <c r="W36" s="13">
        <f>SUM(W33:W35)</f>
        <v>1227.218484082807</v>
      </c>
    </row>
    <row r="37" spans="1:24" x14ac:dyDescent="0.25">
      <c r="A37" t="s">
        <v>70</v>
      </c>
      <c r="B37" s="31">
        <v>2582.0635913199585</v>
      </c>
      <c r="C37" s="31">
        <v>2646.6151811029572</v>
      </c>
      <c r="D37" s="31">
        <v>2712.7805606305301</v>
      </c>
      <c r="E37" s="31">
        <v>2780.6000746462937</v>
      </c>
      <c r="F37" s="31">
        <v>2850.1150765124512</v>
      </c>
      <c r="G37" s="31">
        <v>2921.3679534252624</v>
      </c>
      <c r="H37" s="31">
        <v>2994.4021522608937</v>
      </c>
      <c r="I37" s="31">
        <v>3069.2622060674157</v>
      </c>
      <c r="J37" s="31">
        <v>3145.9937612191006</v>
      </c>
      <c r="K37" s="31">
        <v>3224.6436052495778</v>
      </c>
      <c r="L37" s="31">
        <v>3305.259695380817</v>
      </c>
      <c r="M37" s="31">
        <v>3387.8911877653372</v>
      </c>
      <c r="N37" s="31">
        <v>3472.5884674594704</v>
      </c>
      <c r="O37" s="31">
        <v>3559.4031791459565</v>
      </c>
      <c r="P37" s="31">
        <v>3648.388258624605</v>
      </c>
      <c r="Q37" s="31">
        <v>3739.5979650902195</v>
      </c>
      <c r="R37" s="31">
        <v>3833.0879142174749</v>
      </c>
      <c r="S37" s="31">
        <v>3928.9151120729116</v>
      </c>
      <c r="T37" s="31">
        <v>4027.1379898747341</v>
      </c>
      <c r="U37" s="31">
        <v>4127.8164396216016</v>
      </c>
      <c r="V37" s="31">
        <v>4231.0118506121416</v>
      </c>
      <c r="W37" s="31">
        <v>4336.7871468774447</v>
      </c>
    </row>
    <row r="38" spans="1:24" x14ac:dyDescent="0.25">
      <c r="A38" t="s">
        <v>71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 spans="1:24" x14ac:dyDescent="0.25">
      <c r="A39" t="s">
        <v>7</v>
      </c>
      <c r="B39" s="12">
        <f>SUM(B36:B38)</f>
        <v>3476.9108378146602</v>
      </c>
      <c r="C39" s="12">
        <f t="shared" ref="C39:W39" si="6">SUM(C36:C38)</f>
        <v>3551.1484177898769</v>
      </c>
      <c r="D39" s="12">
        <f t="shared" si="6"/>
        <v>3575.8428964571413</v>
      </c>
      <c r="E39" s="12">
        <f t="shared" si="6"/>
        <v>3667.618800617543</v>
      </c>
      <c r="F39" s="12">
        <f t="shared" si="6"/>
        <v>3738.5516138598241</v>
      </c>
      <c r="G39" s="12">
        <f t="shared" si="6"/>
        <v>3806.0477617093115</v>
      </c>
      <c r="H39" s="12">
        <f t="shared" si="6"/>
        <v>3892.1358723402491</v>
      </c>
      <c r="I39" s="12">
        <f t="shared" si="6"/>
        <v>3982.6815163687565</v>
      </c>
      <c r="J39" s="12">
        <f t="shared" si="6"/>
        <v>4063.085186795257</v>
      </c>
      <c r="K39" s="12">
        <f t="shared" si="6"/>
        <v>4144.9299603996742</v>
      </c>
      <c r="L39" s="12">
        <f t="shared" si="6"/>
        <v>4234.1692886022192</v>
      </c>
      <c r="M39" s="12">
        <f t="shared" si="6"/>
        <v>4365.516852187473</v>
      </c>
      <c r="N39" s="12">
        <f t="shared" si="6"/>
        <v>4466.8909571909408</v>
      </c>
      <c r="O39" s="12">
        <f t="shared" si="6"/>
        <v>4597.9532826999139</v>
      </c>
      <c r="P39" s="12">
        <f t="shared" si="6"/>
        <v>4724.6422146872083</v>
      </c>
      <c r="Q39" s="12">
        <f t="shared" si="6"/>
        <v>4847.527288554772</v>
      </c>
      <c r="R39" s="12">
        <f t="shared" si="6"/>
        <v>4990.1568585969062</v>
      </c>
      <c r="S39" s="12">
        <f t="shared" si="6"/>
        <v>5098.782470846827</v>
      </c>
      <c r="T39" s="12">
        <f t="shared" si="6"/>
        <v>5179.2389005070436</v>
      </c>
      <c r="U39" s="12">
        <f t="shared" si="6"/>
        <v>5321.55784103735</v>
      </c>
      <c r="V39" s="12">
        <f t="shared" si="6"/>
        <v>5431.6616045394339</v>
      </c>
      <c r="W39" s="12">
        <f t="shared" si="6"/>
        <v>5564.0056309602514</v>
      </c>
    </row>
    <row r="40" spans="1:24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4" x14ac:dyDescent="0.25">
      <c r="A41" t="s">
        <v>36</v>
      </c>
      <c r="B41" s="2">
        <f t="shared" ref="B41:V41" si="7">B$24*B30</f>
        <v>855.02629849195716</v>
      </c>
      <c r="C41" s="2">
        <f t="shared" si="7"/>
        <v>776.9218353945945</v>
      </c>
      <c r="D41" s="2">
        <f t="shared" si="7"/>
        <v>753.07164203287516</v>
      </c>
      <c r="E41" s="2">
        <f t="shared" si="7"/>
        <v>801.05324295439732</v>
      </c>
      <c r="F41" s="2">
        <f t="shared" si="7"/>
        <v>789.35521914434878</v>
      </c>
      <c r="G41" s="2">
        <f t="shared" si="7"/>
        <v>779.16308313256138</v>
      </c>
      <c r="H41" s="2">
        <f t="shared" si="7"/>
        <v>775.30761680553701</v>
      </c>
      <c r="I41" s="2">
        <f t="shared" si="7"/>
        <v>838.82958246130011</v>
      </c>
      <c r="J41" s="2">
        <f t="shared" si="7"/>
        <v>821.68886139465883</v>
      </c>
      <c r="K41" s="2">
        <f t="shared" si="7"/>
        <v>814.17902931269668</v>
      </c>
      <c r="L41" s="2">
        <f t="shared" si="7"/>
        <v>818.6767206997481</v>
      </c>
      <c r="M41" s="2">
        <f t="shared" si="7"/>
        <v>829.28773954118833</v>
      </c>
      <c r="N41" s="2">
        <f t="shared" si="7"/>
        <v>812.54485994110621</v>
      </c>
      <c r="O41" s="2">
        <f t="shared" si="7"/>
        <v>817.85902287573856</v>
      </c>
      <c r="P41" s="2">
        <f t="shared" si="7"/>
        <v>830.13232534189342</v>
      </c>
      <c r="Q41" s="2">
        <f t="shared" si="7"/>
        <v>845.5812079803494</v>
      </c>
      <c r="R41" s="2">
        <f t="shared" si="7"/>
        <v>872.82199089601352</v>
      </c>
      <c r="S41" s="2">
        <f t="shared" si="7"/>
        <v>892.71786254740482</v>
      </c>
      <c r="T41" s="2">
        <f t="shared" si="7"/>
        <v>897.1360320672535</v>
      </c>
      <c r="U41" s="2">
        <f t="shared" si="7"/>
        <v>940.28691551738598</v>
      </c>
      <c r="V41" s="2">
        <f t="shared" si="7"/>
        <v>976.38824170270129</v>
      </c>
      <c r="W41" s="2">
        <f>W$24*W30</f>
        <v>980.01878020849131</v>
      </c>
    </row>
    <row r="42" spans="1:24" x14ac:dyDescent="0.25">
      <c r="A42" t="s">
        <v>34</v>
      </c>
      <c r="B42" s="2">
        <f t="shared" ref="B42:W42" si="8">B30*B23</f>
        <v>138.50734117959649</v>
      </c>
      <c r="C42" s="2">
        <f t="shared" si="8"/>
        <v>148.64509745427699</v>
      </c>
      <c r="D42" s="2">
        <f t="shared" si="8"/>
        <v>173.09377139599994</v>
      </c>
      <c r="E42" s="2">
        <f t="shared" si="8"/>
        <v>184.64849762327017</v>
      </c>
      <c r="F42" s="2">
        <f t="shared" si="8"/>
        <v>179.89372332954963</v>
      </c>
      <c r="G42" s="2">
        <f t="shared" si="8"/>
        <v>187.3105457959773</v>
      </c>
      <c r="H42" s="2">
        <f t="shared" si="8"/>
        <v>208.94253634783254</v>
      </c>
      <c r="I42" s="2">
        <f t="shared" si="8"/>
        <v>195.88017654329474</v>
      </c>
      <c r="J42" s="2">
        <f t="shared" si="8"/>
        <v>216.53403441782351</v>
      </c>
      <c r="K42" s="2">
        <f t="shared" si="8"/>
        <v>238.49781837790619</v>
      </c>
      <c r="L42" s="2">
        <f t="shared" si="8"/>
        <v>266.35690310813322</v>
      </c>
      <c r="M42" s="2">
        <f t="shared" si="8"/>
        <v>296.70661021537416</v>
      </c>
      <c r="N42" s="2">
        <f t="shared" si="8"/>
        <v>332.74765603999703</v>
      </c>
      <c r="O42" s="2">
        <f t="shared" si="8"/>
        <v>345.47768985979985</v>
      </c>
      <c r="P42" s="2">
        <f t="shared" si="8"/>
        <v>360.65984391914435</v>
      </c>
      <c r="Q42" s="2">
        <f t="shared" si="8"/>
        <v>378.4312753106787</v>
      </c>
      <c r="R42" s="2">
        <f t="shared" si="8"/>
        <v>397.66857499695271</v>
      </c>
      <c r="S42" s="2">
        <f t="shared" si="8"/>
        <v>414.68844238492824</v>
      </c>
      <c r="T42" s="2">
        <f t="shared" si="8"/>
        <v>426.09694264344108</v>
      </c>
      <c r="U42" s="2">
        <f t="shared" si="8"/>
        <v>453.52155653606485</v>
      </c>
      <c r="V42" s="2">
        <f t="shared" si="8"/>
        <v>473.44208106594573</v>
      </c>
      <c r="W42" s="2">
        <f t="shared" si="8"/>
        <v>491.77135088117296</v>
      </c>
    </row>
    <row r="43" spans="1:24" x14ac:dyDescent="0.25">
      <c r="A43" t="s">
        <v>18</v>
      </c>
      <c r="B43" s="12">
        <f>SUM(B41:B42)</f>
        <v>993.5336396715536</v>
      </c>
      <c r="C43" s="12">
        <f t="shared" ref="C43:W43" si="9">SUM(C41:C42)</f>
        <v>925.56693284887149</v>
      </c>
      <c r="D43" s="12">
        <f t="shared" si="9"/>
        <v>926.16541342887513</v>
      </c>
      <c r="E43" s="12">
        <f t="shared" si="9"/>
        <v>985.70174057766747</v>
      </c>
      <c r="F43" s="12">
        <f t="shared" si="9"/>
        <v>969.24894247389841</v>
      </c>
      <c r="G43" s="12">
        <f t="shared" si="9"/>
        <v>966.47362892853869</v>
      </c>
      <c r="H43" s="12">
        <f t="shared" si="9"/>
        <v>984.25015315336952</v>
      </c>
      <c r="I43" s="12">
        <f t="shared" si="9"/>
        <v>1034.7097590045948</v>
      </c>
      <c r="J43" s="12">
        <f t="shared" si="9"/>
        <v>1038.2228958124824</v>
      </c>
      <c r="K43" s="12">
        <f t="shared" si="9"/>
        <v>1052.6768476906029</v>
      </c>
      <c r="L43" s="12">
        <f t="shared" si="9"/>
        <v>1085.0336238078812</v>
      </c>
      <c r="M43" s="12">
        <f t="shared" si="9"/>
        <v>1125.9943497565625</v>
      </c>
      <c r="N43" s="12">
        <f t="shared" si="9"/>
        <v>1145.2925159811032</v>
      </c>
      <c r="O43" s="12">
        <f t="shared" si="9"/>
        <v>1163.3367127355384</v>
      </c>
      <c r="P43" s="12">
        <f t="shared" si="9"/>
        <v>1190.7921692610378</v>
      </c>
      <c r="Q43" s="12">
        <f t="shared" si="9"/>
        <v>1224.012483291028</v>
      </c>
      <c r="R43" s="12">
        <f t="shared" si="9"/>
        <v>1270.4905658929663</v>
      </c>
      <c r="S43" s="12">
        <f t="shared" si="9"/>
        <v>1307.4063049323331</v>
      </c>
      <c r="T43" s="12">
        <f t="shared" si="9"/>
        <v>1323.2329747106946</v>
      </c>
      <c r="U43" s="12">
        <f t="shared" si="9"/>
        <v>1393.8084720534507</v>
      </c>
      <c r="V43" s="12">
        <f t="shared" si="9"/>
        <v>1449.830322768647</v>
      </c>
      <c r="W43" s="12">
        <f t="shared" si="9"/>
        <v>1471.7901310896643</v>
      </c>
    </row>
    <row r="44" spans="1:24" x14ac:dyDescent="0.25">
      <c r="A44" t="s">
        <v>71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4" x14ac:dyDescent="0.25">
      <c r="A45" t="s">
        <v>72</v>
      </c>
      <c r="B45" s="12">
        <f>SUM(B43:B44)</f>
        <v>1835.9023329770764</v>
      </c>
      <c r="C45" s="12">
        <f t="shared" ref="C45:W45" si="10">SUM(C43:C44)</f>
        <v>1788.9948434870323</v>
      </c>
      <c r="D45" s="12">
        <f t="shared" si="10"/>
        <v>1811.17902183299</v>
      </c>
      <c r="E45" s="12">
        <f t="shared" si="10"/>
        <v>1892.8406891918848</v>
      </c>
      <c r="F45" s="12">
        <f t="shared" si="10"/>
        <v>1899.0663648034713</v>
      </c>
      <c r="G45" s="12">
        <f t="shared" si="10"/>
        <v>1919.5364868163508</v>
      </c>
      <c r="H45" s="12">
        <f t="shared" si="10"/>
        <v>1961.1395824883768</v>
      </c>
      <c r="I45" s="12">
        <f t="shared" si="10"/>
        <v>2036.0214240729774</v>
      </c>
      <c r="J45" s="12">
        <f t="shared" si="10"/>
        <v>2064.5673525075745</v>
      </c>
      <c r="K45" s="12">
        <f t="shared" si="10"/>
        <v>2104.6799158030717</v>
      </c>
      <c r="L45" s="12">
        <f t="shared" si="10"/>
        <v>2163.3367686231622</v>
      </c>
      <c r="M45" s="12">
        <f t="shared" si="10"/>
        <v>2231.2550731922252</v>
      </c>
      <c r="N45" s="12">
        <f t="shared" si="10"/>
        <v>2278.1847575026572</v>
      </c>
      <c r="O45" s="12">
        <f t="shared" si="10"/>
        <v>2324.5512602951312</v>
      </c>
      <c r="P45" s="12">
        <f t="shared" si="10"/>
        <v>2381.0370805096204</v>
      </c>
      <c r="Q45" s="12">
        <f t="shared" si="10"/>
        <v>2444.013517320825</v>
      </c>
      <c r="R45" s="12">
        <f t="shared" si="10"/>
        <v>2520.9916257735076</v>
      </c>
      <c r="S45" s="12">
        <f t="shared" si="10"/>
        <v>2589.169891309888</v>
      </c>
      <c r="T45" s="12">
        <f t="shared" si="10"/>
        <v>2637.0406507476882</v>
      </c>
      <c r="U45" s="12">
        <f t="shared" si="10"/>
        <v>2740.4613399913692</v>
      </c>
      <c r="V45" s="12">
        <f t="shared" si="10"/>
        <v>2830.1495124050134</v>
      </c>
      <c r="W45" s="12">
        <f t="shared" si="10"/>
        <v>2886.6173004669399</v>
      </c>
    </row>
    <row r="47" spans="1:24" x14ac:dyDescent="0.25">
      <c r="A47" t="s">
        <v>37</v>
      </c>
      <c r="B47" s="16">
        <f t="shared" ref="B47:W47" si="11">B43-B36</f>
        <v>98.686393176852107</v>
      </c>
      <c r="C47" s="16">
        <f t="shared" si="11"/>
        <v>21.033696161951866</v>
      </c>
      <c r="D47" s="16">
        <f t="shared" si="11"/>
        <v>63.103077602263966</v>
      </c>
      <c r="E47" s="16">
        <f t="shared" si="11"/>
        <v>98.683014606418169</v>
      </c>
      <c r="F47" s="16">
        <f t="shared" si="11"/>
        <v>80.812405126525277</v>
      </c>
      <c r="G47" s="16">
        <f t="shared" si="11"/>
        <v>81.793820644489415</v>
      </c>
      <c r="H47" s="16">
        <f t="shared" si="11"/>
        <v>86.51643307401423</v>
      </c>
      <c r="I47" s="16">
        <f t="shared" si="11"/>
        <v>121.29044870325401</v>
      </c>
      <c r="J47" s="16">
        <f t="shared" si="11"/>
        <v>121.13147023632632</v>
      </c>
      <c r="K47" s="16">
        <f t="shared" si="11"/>
        <v>132.39049254050656</v>
      </c>
      <c r="L47" s="16">
        <f t="shared" si="11"/>
        <v>156.12403058647908</v>
      </c>
      <c r="M47" s="16">
        <f t="shared" si="11"/>
        <v>148.36868533442714</v>
      </c>
      <c r="N47" s="16">
        <f t="shared" si="11"/>
        <v>150.99002624963305</v>
      </c>
      <c r="O47" s="16">
        <f t="shared" si="11"/>
        <v>124.78660918158084</v>
      </c>
      <c r="P47" s="16">
        <f t="shared" si="11"/>
        <v>114.53821319843496</v>
      </c>
      <c r="Q47" s="16">
        <f t="shared" si="11"/>
        <v>116.08315982647582</v>
      </c>
      <c r="R47" s="16">
        <f t="shared" si="11"/>
        <v>113.421621513535</v>
      </c>
      <c r="S47" s="16">
        <f t="shared" si="11"/>
        <v>137.53894615841728</v>
      </c>
      <c r="T47" s="16">
        <f t="shared" si="11"/>
        <v>171.13206407838493</v>
      </c>
      <c r="U47" s="16">
        <f t="shared" si="11"/>
        <v>200.0670706377025</v>
      </c>
      <c r="V47" s="16">
        <f t="shared" si="11"/>
        <v>249.1805688413549</v>
      </c>
      <c r="W47" s="16">
        <f t="shared" si="11"/>
        <v>244.57164700685735</v>
      </c>
      <c r="X47" s="16">
        <f>SUM(B47:W47)</f>
        <v>2832.243894485885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5"/>
  <sheetViews>
    <sheetView workbookViewId="0">
      <selection activeCell="F5" sqref="F5"/>
    </sheetView>
  </sheetViews>
  <sheetFormatPr defaultRowHeight="15" x14ac:dyDescent="0.25"/>
  <cols>
    <col min="1" max="1" width="43.28515625" customWidth="1"/>
    <col min="2" max="2" width="13.28515625" bestFit="1" customWidth="1"/>
    <col min="3" max="3" width="14.42578125" bestFit="1" customWidth="1"/>
    <col min="4" max="4" width="10.5703125" bestFit="1" customWidth="1"/>
    <col min="5" max="5" width="11.85546875" customWidth="1"/>
    <col min="6" max="6" width="14.7109375" customWidth="1"/>
    <col min="7" max="24" width="10.5703125" bestFit="1" customWidth="1"/>
    <col min="25" max="25" width="9.5703125" bestFit="1" customWidth="1"/>
  </cols>
  <sheetData>
    <row r="2" spans="1:24" x14ac:dyDescent="0.25">
      <c r="A2" s="8" t="s">
        <v>1</v>
      </c>
    </row>
    <row r="3" spans="1:24" x14ac:dyDescent="0.25">
      <c r="C3">
        <v>2024</v>
      </c>
      <c r="D3">
        <v>2025</v>
      </c>
      <c r="E3">
        <v>2026</v>
      </c>
      <c r="F3">
        <v>2027</v>
      </c>
      <c r="G3">
        <v>2028</v>
      </c>
      <c r="H3">
        <v>2029</v>
      </c>
      <c r="I3">
        <v>2030</v>
      </c>
      <c r="J3">
        <v>2031</v>
      </c>
      <c r="K3">
        <v>2032</v>
      </c>
      <c r="L3">
        <v>2033</v>
      </c>
      <c r="M3">
        <v>2034</v>
      </c>
      <c r="N3">
        <v>2035</v>
      </c>
      <c r="O3">
        <v>2036</v>
      </c>
      <c r="P3">
        <v>2037</v>
      </c>
      <c r="Q3">
        <v>2038</v>
      </c>
      <c r="R3">
        <v>2039</v>
      </c>
      <c r="S3">
        <v>2040</v>
      </c>
      <c r="T3">
        <v>2041</v>
      </c>
      <c r="U3">
        <v>2042</v>
      </c>
      <c r="V3">
        <v>2043</v>
      </c>
      <c r="W3">
        <v>2044</v>
      </c>
      <c r="X3">
        <v>2045</v>
      </c>
    </row>
    <row r="4" spans="1:24" x14ac:dyDescent="0.25">
      <c r="A4" t="s">
        <v>5</v>
      </c>
      <c r="C4" s="1">
        <v>-2.0009624876229704E-2</v>
      </c>
      <c r="D4" s="1">
        <v>3.0219319580709891E-2</v>
      </c>
      <c r="E4" s="1">
        <v>-6.8807209502281808E-3</v>
      </c>
      <c r="F4" s="1">
        <v>2.3305390964212469E-2</v>
      </c>
      <c r="G4" s="1">
        <v>3.1028965244702E-2</v>
      </c>
      <c r="H4" s="1">
        <v>5.1570104314157872E-2</v>
      </c>
      <c r="I4" s="1">
        <v>6.7674543182105529E-2</v>
      </c>
      <c r="J4" s="1">
        <v>7.9550545864673916E-2</v>
      </c>
      <c r="K4" s="1">
        <v>9.9559288679034852E-2</v>
      </c>
      <c r="L4" s="1">
        <v>0.11688290459280992</v>
      </c>
      <c r="M4" s="1">
        <v>0.1243507029786195</v>
      </c>
      <c r="N4" s="1">
        <v>0.19065864923923126</v>
      </c>
      <c r="O4" s="1">
        <v>0.20806960357689253</v>
      </c>
      <c r="P4" s="1">
        <v>0.2798930968575688</v>
      </c>
      <c r="Q4" s="1">
        <v>0.33453238785824313</v>
      </c>
      <c r="R4" s="1">
        <v>0.37456824437170599</v>
      </c>
      <c r="S4" s="1">
        <v>0.43814592147821152</v>
      </c>
      <c r="T4" s="1">
        <v>0.45482724540367392</v>
      </c>
      <c r="U4" s="1">
        <v>0.45165118779985236</v>
      </c>
      <c r="V4" s="1">
        <v>0.4800366056257328</v>
      </c>
      <c r="W4" s="1">
        <v>0.48514136020896292</v>
      </c>
      <c r="X4" s="1">
        <v>0.53318988143369439</v>
      </c>
    </row>
    <row r="5" spans="1:24" x14ac:dyDescent="0.25">
      <c r="A5" t="s">
        <v>0</v>
      </c>
      <c r="C5" s="1">
        <v>4.4034585161067952E-2</v>
      </c>
      <c r="D5" s="1">
        <v>8.9923400938721088E-2</v>
      </c>
      <c r="E5" s="1">
        <v>0.10665495090883614</v>
      </c>
      <c r="F5" s="1">
        <v>0.16555190073341297</v>
      </c>
      <c r="G5" s="1">
        <v>0.1820476345889388</v>
      </c>
      <c r="H5" s="1">
        <v>0.20135911306856991</v>
      </c>
      <c r="I5" s="1">
        <v>0.21176414512570108</v>
      </c>
      <c r="J5" s="1">
        <v>0.25323430892278331</v>
      </c>
      <c r="K5" s="1">
        <v>0.29545141462147861</v>
      </c>
      <c r="L5" s="1">
        <v>0.3211373700735618</v>
      </c>
      <c r="M5" s="1">
        <v>0.30882392703329042</v>
      </c>
      <c r="N5" s="1">
        <v>0.37712417036309431</v>
      </c>
      <c r="O5" s="1">
        <v>0.42474289390385667</v>
      </c>
      <c r="P5" s="1">
        <v>0.4529870400513536</v>
      </c>
      <c r="Q5" s="1">
        <v>0.48890689995237357</v>
      </c>
      <c r="R5" s="1">
        <v>0.5549263240088087</v>
      </c>
      <c r="S5" s="1">
        <v>0.58889357225764094</v>
      </c>
      <c r="T5" s="1">
        <v>0.60421096665708229</v>
      </c>
      <c r="U5" s="1">
        <v>0.7095501071764998</v>
      </c>
      <c r="V5" s="1">
        <v>0.73881152578497922</v>
      </c>
      <c r="W5" s="1">
        <v>0.72675194734513182</v>
      </c>
      <c r="X5" s="1">
        <v>0.77124401186295533</v>
      </c>
    </row>
    <row r="6" spans="1:24" x14ac:dyDescent="0.25">
      <c r="A6" t="s">
        <v>2</v>
      </c>
      <c r="C6" s="1">
        <v>4.1539453293604867E-2</v>
      </c>
      <c r="D6" s="1">
        <v>0.10490834381810399</v>
      </c>
      <c r="E6" s="1">
        <v>9.3550768735083167E-2</v>
      </c>
      <c r="F6" s="1">
        <v>0.13931140901526984</v>
      </c>
      <c r="G6" s="1">
        <v>0.16487235528014899</v>
      </c>
      <c r="H6" s="1">
        <v>0.18725817314456883</v>
      </c>
      <c r="I6" s="1">
        <v>0.20691384403808222</v>
      </c>
      <c r="J6" s="1">
        <v>0.27646716090788725</v>
      </c>
      <c r="K6" s="1">
        <v>0.28750720040049482</v>
      </c>
      <c r="L6" s="1">
        <v>0.31177396561854276</v>
      </c>
      <c r="M6" s="1">
        <v>0.29545290778334965</v>
      </c>
      <c r="N6" s="1">
        <v>0.36242015426447649</v>
      </c>
      <c r="O6" s="1">
        <v>0.39703348462161969</v>
      </c>
      <c r="P6" s="1">
        <v>0.46737487161671565</v>
      </c>
      <c r="Q6" s="1">
        <v>0.51976947444317623</v>
      </c>
      <c r="R6" s="1">
        <v>0.53160277016139035</v>
      </c>
      <c r="S6" s="1">
        <v>0.56608976286259383</v>
      </c>
      <c r="T6" s="1">
        <v>0.60514713161718436</v>
      </c>
      <c r="U6" s="1">
        <v>0.62487641719278009</v>
      </c>
      <c r="V6" s="1">
        <v>0.65651902721044064</v>
      </c>
      <c r="W6" s="1">
        <v>0.67628415753298765</v>
      </c>
      <c r="X6" s="1">
        <v>0.6813418577833148</v>
      </c>
    </row>
    <row r="7" spans="1:24" x14ac:dyDescent="0.25">
      <c r="A7" t="s">
        <v>11</v>
      </c>
      <c r="C7" s="1">
        <v>4.3555920798713954E-2</v>
      </c>
      <c r="D7" s="1">
        <v>8.0055986975196669E-2</v>
      </c>
      <c r="E7" s="1">
        <v>9.6504606675170024E-2</v>
      </c>
      <c r="F7" s="1">
        <v>0.13898367962469105</v>
      </c>
      <c r="G7" s="1">
        <v>0.14434548493244637</v>
      </c>
      <c r="H7" s="1">
        <v>0.16425947199064272</v>
      </c>
      <c r="I7" s="1">
        <v>0.16150111916374676</v>
      </c>
      <c r="J7" s="1">
        <v>0.17138411801848763</v>
      </c>
      <c r="K7" s="1">
        <v>0.20114363785746558</v>
      </c>
      <c r="L7" s="1">
        <v>0.21811031759698207</v>
      </c>
      <c r="M7" s="1">
        <v>0.21920538783451526</v>
      </c>
      <c r="N7" s="1">
        <v>0.28535345688091773</v>
      </c>
      <c r="O7" s="1">
        <v>0.35077147335793413</v>
      </c>
      <c r="P7" s="1">
        <v>0.41022776622629697</v>
      </c>
      <c r="Q7" s="1">
        <v>0.43396990245965217</v>
      </c>
      <c r="R7" s="1">
        <v>0.44501592937731371</v>
      </c>
      <c r="S7" s="1">
        <v>0.45846539532971664</v>
      </c>
      <c r="T7" s="1">
        <v>0.46258048341804492</v>
      </c>
      <c r="U7" s="1">
        <v>0.49029057474152338</v>
      </c>
      <c r="V7" s="1">
        <v>0.54192989433394034</v>
      </c>
      <c r="W7" s="1">
        <v>0.53628091095583152</v>
      </c>
      <c r="X7" s="1">
        <v>0.6095975836168126</v>
      </c>
    </row>
    <row r="8" spans="1:24" x14ac:dyDescent="0.25">
      <c r="A8" t="s">
        <v>3</v>
      </c>
      <c r="C8" s="1">
        <v>3.3849884780523976E-2</v>
      </c>
      <c r="D8" s="1">
        <v>8.8635845091982191E-2</v>
      </c>
      <c r="E8" s="1">
        <v>7.685435659314277E-2</v>
      </c>
      <c r="F8" s="1">
        <v>0.11991774707554126</v>
      </c>
      <c r="G8" s="1">
        <v>0.13871152159082811</v>
      </c>
      <c r="H8" s="1">
        <v>0.15094356449844337</v>
      </c>
      <c r="I8" s="1">
        <v>0.1565117130520346</v>
      </c>
      <c r="J8" s="1">
        <v>0.17325519628010677</v>
      </c>
      <c r="K8" s="1">
        <v>0.19211115839332837</v>
      </c>
      <c r="L8" s="1">
        <v>0.21435198562393443</v>
      </c>
      <c r="M8" s="1">
        <v>0.21586196798751534</v>
      </c>
      <c r="N8" s="1">
        <v>0.28787258806672833</v>
      </c>
      <c r="O8" s="1">
        <v>0.33228244727774991</v>
      </c>
      <c r="P8" s="1">
        <v>0.37838406659129964</v>
      </c>
      <c r="Q8" s="1">
        <v>0.42332836834896392</v>
      </c>
      <c r="R8" s="1">
        <v>0.42731694516786733</v>
      </c>
      <c r="S8" s="1">
        <v>0.43865374622507747</v>
      </c>
      <c r="T8" s="1">
        <v>0.46455948112565792</v>
      </c>
      <c r="U8" s="1">
        <v>0.48350132320991168</v>
      </c>
      <c r="V8" s="1">
        <v>0.54362411463900151</v>
      </c>
      <c r="W8" s="1">
        <v>0.53357925172407961</v>
      </c>
      <c r="X8" s="1">
        <v>0.63353244440925671</v>
      </c>
    </row>
    <row r="9" spans="1:24" x14ac:dyDescent="0.25">
      <c r="A9" t="s">
        <v>8</v>
      </c>
      <c r="C9" s="1">
        <v>5.2953509681053168E-2</v>
      </c>
      <c r="D9" s="1">
        <v>0.1115281147241487</v>
      </c>
      <c r="E9" s="1">
        <v>0.1442644601555878</v>
      </c>
      <c r="F9" s="1">
        <v>0.22432780048697354</v>
      </c>
      <c r="G9" s="1">
        <v>0.26699427140960164</v>
      </c>
      <c r="H9" s="1">
        <v>0.30560957545846845</v>
      </c>
      <c r="I9" s="1">
        <v>0.3386990044069651</v>
      </c>
      <c r="J9" s="1">
        <v>0.40263122736300128</v>
      </c>
      <c r="K9" s="1">
        <v>0.45903350354068162</v>
      </c>
      <c r="L9" s="1">
        <v>0.49800709813158073</v>
      </c>
      <c r="M9" s="1">
        <v>0.49824059277896415</v>
      </c>
      <c r="N9" s="1">
        <v>0.57040261545586501</v>
      </c>
      <c r="O9" s="1">
        <v>0.61832205191897915</v>
      </c>
      <c r="P9" s="1">
        <v>0.6463053526241731</v>
      </c>
      <c r="Q9" s="1">
        <v>0.67878606495974414</v>
      </c>
      <c r="R9" s="1">
        <v>0.73905178285560491</v>
      </c>
      <c r="S9" s="1">
        <v>0.76678576596839143</v>
      </c>
      <c r="T9" s="1">
        <v>0.77185411492915224</v>
      </c>
      <c r="U9" s="1">
        <v>0.86397448394484377</v>
      </c>
      <c r="V9" s="1">
        <v>0.89328493366272776</v>
      </c>
      <c r="W9" s="1">
        <v>0.87138399667743749</v>
      </c>
      <c r="X9" s="1">
        <v>0.90069207533100437</v>
      </c>
    </row>
    <row r="10" spans="1:24" x14ac:dyDescent="0.25">
      <c r="A10" t="s">
        <v>9</v>
      </c>
      <c r="C10" s="1">
        <v>5.5193561503610322E-2</v>
      </c>
      <c r="D10" s="1">
        <v>0.13811150503617653</v>
      </c>
      <c r="E10" s="1">
        <v>0.15134097478436437</v>
      </c>
      <c r="F10" s="1">
        <v>0.22984431770361913</v>
      </c>
      <c r="G10" s="1">
        <v>0.29604030594271324</v>
      </c>
      <c r="H10" s="1">
        <v>0.34812967138883799</v>
      </c>
      <c r="I10" s="1">
        <v>0.4030975486911792</v>
      </c>
      <c r="J10" s="1">
        <v>0.50771332494057031</v>
      </c>
      <c r="K10" s="1">
        <v>0.53996585134952091</v>
      </c>
      <c r="L10" s="1">
        <v>0.58411750191745337</v>
      </c>
      <c r="M10" s="1">
        <v>0.5877150109181295</v>
      </c>
      <c r="N10" s="1">
        <v>0.66061442470346465</v>
      </c>
      <c r="O10" s="1">
        <v>0.69580047569542969</v>
      </c>
      <c r="P10" s="1">
        <v>0.76608566831692304</v>
      </c>
      <c r="Q10" s="1">
        <v>0.81395389580047861</v>
      </c>
      <c r="R10" s="1">
        <v>0.81739260736058084</v>
      </c>
      <c r="S10" s="1">
        <v>0.84341813075588212</v>
      </c>
      <c r="T10" s="1">
        <v>0.867521406999199</v>
      </c>
      <c r="U10" s="1">
        <v>0.8676230654217183</v>
      </c>
      <c r="V10" s="1">
        <v>0.90183849206752087</v>
      </c>
      <c r="W10" s="1">
        <v>0.90754769789270773</v>
      </c>
      <c r="X10" s="1">
        <v>0.88851779385460317</v>
      </c>
    </row>
    <row r="11" spans="1:24" x14ac:dyDescent="0.25">
      <c r="A11" t="s">
        <v>12</v>
      </c>
      <c r="C11" s="1">
        <v>5.4285917042478093E-2</v>
      </c>
      <c r="D11" s="1">
        <v>0.10577446371742827</v>
      </c>
      <c r="E11" s="1">
        <v>0.14099958168105964</v>
      </c>
      <c r="F11" s="1">
        <v>0.20810378301085963</v>
      </c>
      <c r="G11" s="1">
        <v>0.24378832369631231</v>
      </c>
      <c r="H11" s="1">
        <v>0.28566057129500555</v>
      </c>
      <c r="I11" s="1">
        <v>0.30873724705476935</v>
      </c>
      <c r="J11" s="1">
        <v>0.34419207750596592</v>
      </c>
      <c r="K11" s="1">
        <v>0.39014019415830425</v>
      </c>
      <c r="L11" s="1">
        <v>0.42206826465876901</v>
      </c>
      <c r="M11" s="1">
        <v>0.43687108762322868</v>
      </c>
      <c r="N11" s="1">
        <v>0.5068041300207311</v>
      </c>
      <c r="O11" s="1">
        <v>0.57205594507222268</v>
      </c>
      <c r="P11" s="1">
        <v>0.63056751512990661</v>
      </c>
      <c r="Q11" s="1">
        <v>0.65009117949790385</v>
      </c>
      <c r="R11" s="1">
        <v>0.65466505193021907</v>
      </c>
      <c r="S11" s="1">
        <v>0.66112123063251249</v>
      </c>
      <c r="T11" s="1">
        <v>0.65364301234789335</v>
      </c>
      <c r="U11" s="1">
        <v>0.66632478708935139</v>
      </c>
      <c r="V11" s="1">
        <v>0.71834652826386636</v>
      </c>
      <c r="W11" s="1">
        <v>0.70145123719631486</v>
      </c>
      <c r="X11" s="1">
        <v>0.7573320367788392</v>
      </c>
    </row>
    <row r="12" spans="1:24" x14ac:dyDescent="0.25">
      <c r="A12" t="s">
        <v>10</v>
      </c>
      <c r="C12" s="1">
        <v>4.5465170909631647E-2</v>
      </c>
      <c r="D12" s="1">
        <v>0.11663338365353471</v>
      </c>
      <c r="E12" s="1">
        <v>0.12492690775319604</v>
      </c>
      <c r="F12" s="1">
        <v>0.19471467275882826</v>
      </c>
      <c r="G12" s="1">
        <v>0.24648705208762856</v>
      </c>
      <c r="H12" s="1">
        <v>0.28108196161329424</v>
      </c>
      <c r="I12" s="1">
        <v>0.31423720412369049</v>
      </c>
      <c r="J12" s="1">
        <v>0.35867038819716224</v>
      </c>
      <c r="K12" s="1">
        <v>0.39188878859782394</v>
      </c>
      <c r="L12" s="1">
        <v>0.42930823499599358</v>
      </c>
      <c r="M12" s="1">
        <v>0.44620238133593082</v>
      </c>
      <c r="N12" s="1">
        <v>0.52176974996606007</v>
      </c>
      <c r="O12" s="1">
        <v>0.56549777423271785</v>
      </c>
      <c r="P12" s="1">
        <v>0.61265302957431311</v>
      </c>
      <c r="Q12" s="1">
        <v>0.65313589796164973</v>
      </c>
      <c r="R12" s="1">
        <v>0.65022529914537497</v>
      </c>
      <c r="S12" s="1">
        <v>0.65423057877183477</v>
      </c>
      <c r="T12" s="1">
        <v>0.667900871260386</v>
      </c>
      <c r="U12" s="1">
        <v>0.67098314293662353</v>
      </c>
      <c r="V12" s="1">
        <v>0.73185093799353451</v>
      </c>
      <c r="W12" s="1">
        <v>0.71006153012005124</v>
      </c>
      <c r="X12" s="1">
        <v>0.79194037274082807</v>
      </c>
    </row>
    <row r="16" spans="1:24" x14ac:dyDescent="0.25">
      <c r="A16" t="s">
        <v>13</v>
      </c>
    </row>
    <row r="17" spans="1:25" x14ac:dyDescent="0.25">
      <c r="C17">
        <v>2024</v>
      </c>
      <c r="D17">
        <v>2025</v>
      </c>
      <c r="E17">
        <v>2026</v>
      </c>
      <c r="F17">
        <v>2027</v>
      </c>
      <c r="G17">
        <v>2028</v>
      </c>
      <c r="H17">
        <v>2029</v>
      </c>
      <c r="I17">
        <v>2030</v>
      </c>
      <c r="J17">
        <v>2031</v>
      </c>
      <c r="K17">
        <v>2032</v>
      </c>
      <c r="L17">
        <v>2033</v>
      </c>
      <c r="M17">
        <v>2034</v>
      </c>
      <c r="N17">
        <v>2035</v>
      </c>
      <c r="O17">
        <v>2036</v>
      </c>
      <c r="P17">
        <v>2037</v>
      </c>
      <c r="Q17">
        <v>2038</v>
      </c>
      <c r="R17">
        <v>2039</v>
      </c>
      <c r="S17">
        <v>2040</v>
      </c>
      <c r="T17">
        <v>2041</v>
      </c>
      <c r="U17">
        <v>2042</v>
      </c>
      <c r="V17">
        <v>2043</v>
      </c>
      <c r="W17">
        <v>2044</v>
      </c>
      <c r="X17">
        <v>2045</v>
      </c>
      <c r="Y17">
        <v>2045</v>
      </c>
    </row>
    <row r="18" spans="1:25" x14ac:dyDescent="0.25">
      <c r="A18" t="s">
        <v>6</v>
      </c>
      <c r="C18" s="1">
        <v>0.21920216208219268</v>
      </c>
      <c r="D18" s="1">
        <v>0.15877061545345739</v>
      </c>
      <c r="E18" s="1">
        <v>0.18070806213242041</v>
      </c>
      <c r="F18" s="1">
        <v>0.27340130614057223</v>
      </c>
      <c r="G18" s="1">
        <v>0.25895064840705095</v>
      </c>
      <c r="H18" s="1">
        <v>0.2850729323598451</v>
      </c>
      <c r="I18" s="1">
        <v>0.31214900450886462</v>
      </c>
      <c r="J18" s="1">
        <v>0.38048991817656708</v>
      </c>
      <c r="K18" s="1">
        <v>0.40440879251827488</v>
      </c>
      <c r="L18" s="1">
        <v>0.44898433499125012</v>
      </c>
      <c r="M18" s="1">
        <v>0.49884317305264814</v>
      </c>
      <c r="N18" s="1">
        <v>0.56498387849842202</v>
      </c>
      <c r="O18" s="1">
        <v>0.59083896998604479</v>
      </c>
      <c r="P18" s="1">
        <v>0.63706434350509089</v>
      </c>
      <c r="Q18" s="1">
        <v>0.68839485945544787</v>
      </c>
      <c r="R18" s="1">
        <v>0.73976338522122309</v>
      </c>
      <c r="S18" s="1">
        <v>0.8075780188486088</v>
      </c>
      <c r="T18" s="1">
        <v>0.87625145770306245</v>
      </c>
      <c r="U18" s="1">
        <v>0.94395324449781737</v>
      </c>
      <c r="V18" s="1">
        <v>1.0235717273350855</v>
      </c>
      <c r="W18" s="1">
        <v>1.1208955385419936</v>
      </c>
      <c r="X18" s="1">
        <v>1.180254230812595</v>
      </c>
      <c r="Y18" s="41">
        <v>1.180254230812595</v>
      </c>
    </row>
    <row r="19" spans="1:25" x14ac:dyDescent="0.25">
      <c r="A19" t="s">
        <v>0</v>
      </c>
      <c r="C19" s="1">
        <v>0.26939437228279539</v>
      </c>
      <c r="D19" s="1">
        <v>0.11972748453444138</v>
      </c>
      <c r="E19" s="1">
        <v>0.14396580638114842</v>
      </c>
      <c r="F19" s="1">
        <v>0.23251766517541594</v>
      </c>
      <c r="G19" s="1">
        <v>0.21575640994120882</v>
      </c>
      <c r="H19" s="1">
        <v>0.23205305823756373</v>
      </c>
      <c r="I19" s="1">
        <v>0.25267219451764622</v>
      </c>
      <c r="J19" s="1">
        <v>0.32332482085393055</v>
      </c>
      <c r="K19" s="1">
        <v>0.34332101199433152</v>
      </c>
      <c r="L19" s="1">
        <v>0.39114947443884218</v>
      </c>
      <c r="M19" s="1">
        <v>0.48842013604574852</v>
      </c>
      <c r="N19" s="1">
        <v>0.49149778235150565</v>
      </c>
      <c r="O19" s="1">
        <v>0.53294260952545924</v>
      </c>
      <c r="P19" s="1">
        <v>0.61257872530336233</v>
      </c>
      <c r="Q19" s="1">
        <v>0.67899110452037048</v>
      </c>
      <c r="R19" s="1">
        <v>0.7798225670960468</v>
      </c>
      <c r="S19" s="1">
        <v>0.90546156506233366</v>
      </c>
      <c r="T19" s="1">
        <v>1.0258432475204753</v>
      </c>
      <c r="U19" s="1">
        <v>1.176615326552314</v>
      </c>
      <c r="V19" s="1">
        <v>1.3851733120680052</v>
      </c>
      <c r="W19" s="1">
        <v>1.6663479837875927</v>
      </c>
      <c r="X19" s="1">
        <v>2.0623969545021019</v>
      </c>
      <c r="Y19" s="41">
        <v>1.2515355364186234</v>
      </c>
    </row>
    <row r="20" spans="1:25" x14ac:dyDescent="0.25">
      <c r="A20" t="s">
        <v>2</v>
      </c>
      <c r="C20" s="1">
        <v>0.18678625375215341</v>
      </c>
      <c r="D20" s="1">
        <v>0.1190188011627622</v>
      </c>
      <c r="E20" s="1">
        <v>0.14464365145786995</v>
      </c>
      <c r="F20" s="1">
        <v>0.23250846774409872</v>
      </c>
      <c r="G20" s="1">
        <v>0.21517574093649094</v>
      </c>
      <c r="H20" s="1">
        <v>0.23188313330214472</v>
      </c>
      <c r="I20" s="1">
        <v>0.25232622940939331</v>
      </c>
      <c r="J20" s="1">
        <v>0.32083715778971444</v>
      </c>
      <c r="K20" s="1">
        <v>0.34081035070869303</v>
      </c>
      <c r="L20" s="1">
        <v>0.38664584551709336</v>
      </c>
      <c r="M20" s="1">
        <v>0.4839981120334409</v>
      </c>
      <c r="N20" s="1">
        <v>0.48662197959919995</v>
      </c>
      <c r="O20" s="1">
        <v>0.52800175517453463</v>
      </c>
      <c r="P20" s="1">
        <v>0.60634400971168456</v>
      </c>
      <c r="Q20" s="1">
        <v>0.67305812654004016</v>
      </c>
      <c r="R20" s="1">
        <v>0.77344106357947351</v>
      </c>
      <c r="S20" s="1">
        <v>0.89872872901000345</v>
      </c>
      <c r="T20" s="1">
        <v>1.0175743336142817</v>
      </c>
      <c r="U20" s="1">
        <v>1.1694662331390582</v>
      </c>
      <c r="V20" s="1">
        <v>1.3758089779670035</v>
      </c>
      <c r="W20" s="1">
        <v>1.6551879271063199</v>
      </c>
      <c r="X20" s="1">
        <v>2.0481932569132719</v>
      </c>
      <c r="Y20" s="41">
        <v>1.2398574349766815</v>
      </c>
    </row>
    <row r="21" spans="1:25" x14ac:dyDescent="0.25">
      <c r="A21" t="s">
        <v>11</v>
      </c>
      <c r="C21" s="1">
        <v>0.17539473190402388</v>
      </c>
      <c r="D21" s="1">
        <v>0.1184486230087145</v>
      </c>
      <c r="E21" s="1">
        <v>0.15495754640926895</v>
      </c>
      <c r="F21" s="1">
        <v>0.2385613387817771</v>
      </c>
      <c r="G21" s="1">
        <v>0.24682333680998014</v>
      </c>
      <c r="H21" s="1">
        <v>0.27778444233442778</v>
      </c>
      <c r="I21" s="1">
        <v>0.33958981426127832</v>
      </c>
      <c r="J21" s="1">
        <v>0.39669625789944951</v>
      </c>
      <c r="K21" s="1">
        <v>0.45843913719883189</v>
      </c>
      <c r="L21" s="1">
        <v>0.56138104687612045</v>
      </c>
      <c r="M21" s="1">
        <v>0.64189238507684099</v>
      </c>
      <c r="N21" s="1">
        <v>0.71546455308931223</v>
      </c>
      <c r="O21" s="1">
        <v>0.80919556557346572</v>
      </c>
      <c r="P21" s="1">
        <v>0.94791233025426469</v>
      </c>
      <c r="Q21" s="1">
        <v>1.0813488090840573</v>
      </c>
      <c r="R21" s="1">
        <v>1.233304536113176</v>
      </c>
      <c r="S21" s="1">
        <v>1.4218697033590075</v>
      </c>
      <c r="T21" s="1">
        <v>1.6541539525078415</v>
      </c>
      <c r="U21" s="1">
        <v>1.9587341568087129</v>
      </c>
      <c r="V21" s="1">
        <v>2.2481054389992257</v>
      </c>
      <c r="W21" s="1">
        <v>2.6966896949629913</v>
      </c>
      <c r="X21" s="1">
        <v>3.3964182741806255</v>
      </c>
      <c r="Y21" s="41">
        <v>2.1450754468901061</v>
      </c>
    </row>
    <row r="22" spans="1:25" x14ac:dyDescent="0.25">
      <c r="A22" t="s">
        <v>3</v>
      </c>
      <c r="C22" s="1">
        <v>0.17517248118674922</v>
      </c>
      <c r="D22" s="1">
        <v>0.11782648386254224</v>
      </c>
      <c r="E22" s="1">
        <v>0.1539511443641568</v>
      </c>
      <c r="F22" s="1">
        <v>0.23678505976629305</v>
      </c>
      <c r="G22" s="1">
        <v>0.23961291107001315</v>
      </c>
      <c r="H22" s="1">
        <v>0.27527096201337131</v>
      </c>
      <c r="I22" s="1">
        <v>0.32830979114569803</v>
      </c>
      <c r="J22" s="1">
        <v>0.38058384106624765</v>
      </c>
      <c r="K22" s="1">
        <v>0.43681652503463964</v>
      </c>
      <c r="L22" s="1">
        <v>0.53236725836164522</v>
      </c>
      <c r="M22" s="1">
        <v>0.60564498732946048</v>
      </c>
      <c r="N22" s="1">
        <v>0.67258635591545435</v>
      </c>
      <c r="O22" s="1">
        <v>0.75679866667313411</v>
      </c>
      <c r="P22" s="1">
        <v>0.8833284556371066</v>
      </c>
      <c r="Q22" s="1">
        <v>1.0030605904159433</v>
      </c>
      <c r="R22" s="1">
        <v>1.1392676791713505</v>
      </c>
      <c r="S22" s="1">
        <v>1.3095123566885323</v>
      </c>
      <c r="T22" s="1">
        <v>1.5313571666784984</v>
      </c>
      <c r="U22" s="1">
        <v>1.8247357664197059</v>
      </c>
      <c r="V22" s="1">
        <v>2.1065250660430284</v>
      </c>
      <c r="W22" s="1">
        <v>2.5019562380378124</v>
      </c>
      <c r="X22" s="1">
        <v>3.1103820144213499</v>
      </c>
      <c r="Y22" s="41">
        <v>1.9607525565127402</v>
      </c>
    </row>
    <row r="39" spans="2:6" x14ac:dyDescent="0.25">
      <c r="B39" s="3"/>
      <c r="C39" s="3"/>
      <c r="D39" s="3"/>
      <c r="E39" s="3"/>
      <c r="F39" s="3"/>
    </row>
    <row r="40" spans="2:6" x14ac:dyDescent="0.25">
      <c r="B40" s="5"/>
      <c r="C40" s="5"/>
      <c r="D40" s="6"/>
      <c r="E40" s="6"/>
      <c r="F40" s="6"/>
    </row>
    <row r="41" spans="2:6" x14ac:dyDescent="0.25">
      <c r="B41" s="5"/>
      <c r="C41" s="5"/>
      <c r="D41" s="6"/>
      <c r="E41" s="6"/>
      <c r="F41" s="6"/>
    </row>
    <row r="42" spans="2:6" x14ac:dyDescent="0.25">
      <c r="B42" s="5"/>
      <c r="C42" s="5"/>
      <c r="D42" s="6"/>
      <c r="E42" s="5"/>
      <c r="F42" s="6"/>
    </row>
    <row r="43" spans="2:6" x14ac:dyDescent="0.25">
      <c r="B43" s="2"/>
      <c r="C43" s="2"/>
    </row>
    <row r="47" spans="2:6" x14ac:dyDescent="0.25">
      <c r="B47" s="4"/>
      <c r="C47" s="4"/>
      <c r="D47" s="4"/>
      <c r="E47" s="4"/>
      <c r="F47" s="4"/>
    </row>
    <row r="50" spans="2:24" x14ac:dyDescent="0.25">
      <c r="B50" s="3"/>
      <c r="C50" s="3"/>
      <c r="D50" s="3"/>
      <c r="E50" s="3"/>
      <c r="F50" s="3"/>
    </row>
    <row r="51" spans="2:24" x14ac:dyDescent="0.25">
      <c r="B51" s="5"/>
      <c r="C51" s="5"/>
      <c r="D51" s="5"/>
      <c r="E51" s="5"/>
      <c r="F51" s="5"/>
    </row>
    <row r="52" spans="2:24" x14ac:dyDescent="0.25">
      <c r="B52" s="5"/>
      <c r="C52" s="5"/>
      <c r="D52" s="5"/>
      <c r="E52" s="5"/>
      <c r="F52" s="5"/>
    </row>
    <row r="53" spans="2:24" x14ac:dyDescent="0.25">
      <c r="B53" s="2"/>
      <c r="C53" s="5"/>
      <c r="D53" s="5"/>
      <c r="E53" s="5"/>
      <c r="F53" s="5"/>
    </row>
    <row r="54" spans="2:24" x14ac:dyDescent="0.25">
      <c r="C54" s="5"/>
      <c r="D54" s="5"/>
      <c r="E54" s="5"/>
      <c r="F54" s="5"/>
    </row>
    <row r="55" spans="2:24" x14ac:dyDescent="0.25">
      <c r="C55" s="5"/>
      <c r="D55" s="5"/>
      <c r="E55" s="5"/>
      <c r="F55" s="5"/>
    </row>
    <row r="57" spans="2:24" x14ac:dyDescent="0.25">
      <c r="B57" s="7"/>
      <c r="C57" s="7"/>
      <c r="D57" s="7"/>
      <c r="E57" s="7"/>
      <c r="F57" s="7"/>
    </row>
    <row r="61" spans="2:24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3:24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2025-01-31T08:00:00+00:00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BDA3C6A-0EC4-437F-AF08-B924A4F45E19}"/>
</file>

<file path=customXml/itemProps2.xml><?xml version="1.0" encoding="utf-8"?>
<ds:datastoreItem xmlns:ds="http://schemas.openxmlformats.org/officeDocument/2006/customXml" ds:itemID="{866F5CBB-051F-4DF8-B5E0-598F9755F4FD}"/>
</file>

<file path=customXml/itemProps3.xml><?xml version="1.0" encoding="utf-8"?>
<ds:datastoreItem xmlns:ds="http://schemas.openxmlformats.org/officeDocument/2006/customXml" ds:itemID="{D32AE4F8-CB58-495F-86C8-DB435DAAA6BF}"/>
</file>

<file path=customXml/itemProps4.xml><?xml version="1.0" encoding="utf-8"?>
<ds:datastoreItem xmlns:ds="http://schemas.openxmlformats.org/officeDocument/2006/customXml" ds:itemID="{E2148A7E-0AA5-4B03-B4EB-C51BB1E0DA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2</vt:i4>
      </vt:variant>
    </vt:vector>
  </HeadingPairs>
  <TitlesOfParts>
    <vt:vector size="10" baseType="lpstr">
      <vt:lpstr>Elec GasData</vt:lpstr>
      <vt:lpstr>Conversion Cost Example</vt:lpstr>
      <vt:lpstr>Scen 1 Total Costs</vt:lpstr>
      <vt:lpstr>Scen 2 Total Costs </vt:lpstr>
      <vt:lpstr>Scen 3 Total Costs </vt:lpstr>
      <vt:lpstr>Scen 4 Total Costs  HHP</vt:lpstr>
      <vt:lpstr>Reference</vt:lpstr>
      <vt:lpstr>%  Rate increase</vt:lpstr>
      <vt:lpstr>2030</vt:lpstr>
      <vt:lpstr>2045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Robert</dc:creator>
  <cp:lastModifiedBy>Williams, Robert</cp:lastModifiedBy>
  <dcterms:created xsi:type="dcterms:W3CDTF">2023-09-08T22:36:38Z</dcterms:created>
  <dcterms:modified xsi:type="dcterms:W3CDTF">2023-12-15T00:26:09Z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