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theme/themeOverride2.xml" ContentType="application/vnd.openxmlformats-officedocument.themeOverride+xml"/>
  <Override PartName="/xl/charts/colors7.xml" ContentType="application/vnd.ms-office.chartcolor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charts/colors9.xml" ContentType="application/vnd.ms-office.chartcolorstyle+xml"/>
  <Override PartName="/xl/charts/style9.xml" ContentType="application/vnd.ms-office.chart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theme/themeOverride1.xml" ContentType="application/vnd.openxmlformats-officedocument.themeOverrid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8.xml" ContentType="application/vnd.ms-office.chartstyle+xml"/>
  <Override PartName="/xl/charts/style3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/chart1.xml" ContentType="application/vnd.openxmlformats-officedocument.drawingml.chart+xml"/>
  <Override PartName="/xl/charts/colors3.xml" ContentType="application/vnd.ms-office.chartcolor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style1.xml" ContentType="application/vnd.ms-office.chart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2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2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900" firstSheet="8" activeTab="11"/>
  </bookViews>
  <sheets>
    <sheet name="readme" sheetId="12" r:id="rId1"/>
    <sheet name="Resource Builds_Summary" sheetId="10" r:id="rId2"/>
    <sheet name="Resource Builds_Detail" sheetId="4" r:id="rId3"/>
    <sheet name="Portfolio Cost" sheetId="2" r:id="rId4"/>
    <sheet name="CETA Compliance" sheetId="3" r:id="rId5"/>
    <sheet name="Emissions Detail_Fixed Rate" sheetId="14" r:id="rId6"/>
    <sheet name="Emissions Detail_WECC Rate" sheetId="13" r:id="rId7"/>
    <sheet name="System Emissions_Fixed Rate" sheetId="11" r:id="rId8"/>
    <sheet name="System Emissions_WECC Rate" sheetId="1" r:id="rId9"/>
    <sheet name="Updated Data" sheetId="16" r:id="rId10"/>
    <sheet name="Updated Slide 5" sheetId="20" r:id="rId11"/>
    <sheet name="Updated Slide 7" sheetId="1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b">#REF!</definedName>
    <definedName name="____Jun09">" BS!$AI$7:$AI$1643"</definedName>
    <definedName name="___Jun09">" BS!$AI$7:$AI$1643"</definedName>
    <definedName name="__Jun09">" BS!$AI$7:$AI$1643"</definedName>
    <definedName name="_ASD2">#REF!</definedName>
    <definedName name="_Fill" hidden="1">#REF!</definedName>
    <definedName name="_Jun09">" BS!$AI$7:$AI$1643"</definedName>
    <definedName name="_Order1">255</definedName>
    <definedName name="_Order2">255</definedName>
    <definedName name="_Regression_Int">1</definedName>
    <definedName name="_www1" hidden="1">{#N/A,#N/A,FALSE,"schA"}</definedName>
    <definedName name="AAAAAAAAAAAAAA" hidden="1">{#N/A,#N/A,FALSE,"Coversheet";#N/A,#N/A,FALSE,"QA"}</definedName>
    <definedName name="AccessDatabase">"I:\COMTREL\FINICLE\TradeSummary.mdb"</definedName>
    <definedName name="Acq1BookLife">'[1]Thermal Acq Inputs'!$H$46</definedName>
    <definedName name="Acq1CapPer">'[1]Thermal Acq Inputs'!$H$47</definedName>
    <definedName name="Acq1StrartDate">'[1]Thermal Acq Inputs'!$H$48</definedName>
    <definedName name="Acq2BookLife">'[1]Thermal Acq Inputs'!$H$111</definedName>
    <definedName name="Acq2CapPer">'[1]Thermal Acq Inputs'!$H$112</definedName>
    <definedName name="Acq2StartDate">'[1]Thermal Acq Inputs'!$H$113</definedName>
    <definedName name="Acq3BookLife">'[1]Thermal Acq Inputs'!$H$177</definedName>
    <definedName name="Acq3CapPer">'[1]Thermal Acq Inputs'!$H$178</definedName>
    <definedName name="Acq3StartDate">'[1]Thermal Acq Inputs'!$H$179</definedName>
    <definedName name="Acq4BookLife">'[1]Thermal Acq Inputs'!$H$242</definedName>
    <definedName name="Acq4CapPer">'[1]Thermal Acq Inputs'!$H$243</definedName>
    <definedName name="Acq4StartDate">'[1]Thermal Acq Inputs'!$H$244</definedName>
    <definedName name="Acq5BookLife">'[1]Thermal Acq Inputs'!$H$308</definedName>
    <definedName name="Acq5CapPer">'[1]Thermal Acq Inputs'!$H$309</definedName>
    <definedName name="Acq5StartDate">'[1]Thermal Acq Inputs'!$H$310</definedName>
    <definedName name="AcqTherm_01">[1]LPProblem!$C$20</definedName>
    <definedName name="AcqTherm_02">[1]LPProblem!$C$21</definedName>
    <definedName name="AcqTherm_03">[1]LPProblem!$C$22</definedName>
    <definedName name="AcqTherm_04">[1]LPProblem!$C$23</definedName>
    <definedName name="AcqTherm_05">[1]LPProblem!$C$24</definedName>
    <definedName name="AcqWind_01">[1]LPProblem!$C$25</definedName>
    <definedName name="AcqWind_02">[1]LPProblem!$C$26</definedName>
    <definedName name="AcqWind_03">[1]LPProblem!$C$27</definedName>
    <definedName name="AcqWind_04">[1]LPProblem!$C$28</definedName>
    <definedName name="AcqWind_05">[1]LPProblem!$C$29</definedName>
    <definedName name="ActualType">#REF!</definedName>
    <definedName name="adj_rev_temp">[2]Sheet1!#REF!</definedName>
    <definedName name="ads" hidden="1">{#N/A,#N/A,FALSE,"schA"}</definedName>
    <definedName name="Aero_FOM">#REF!</definedName>
    <definedName name="Aero_Gas_Trans">#REF!</definedName>
    <definedName name="Aero_Trans">#REF!</definedName>
    <definedName name="After_Tax_Cash_Discount">[3]Assumptions!$D$37</definedName>
    <definedName name="AfterTaxWACC">[4]Assumptions!$E$18</definedName>
    <definedName name="afudc_flag">'[5]Assumptions (Input)'!$B$14</definedName>
    <definedName name="amort_exp">[2]Sheet1!#REF!</definedName>
    <definedName name="AS_OF_DATE">#REF!</definedName>
    <definedName name="AS2DocOpenMode">"AS2DocumentEdit"</definedName>
    <definedName name="ASD">#REF!</definedName>
    <definedName name="asofdate">#REF!</definedName>
    <definedName name="Assessment_Rate">'[5]Assumptions (Input)'!$B$7</definedName>
    <definedName name="AssumptionOutput">#REF!</definedName>
    <definedName name="ASSUMPTIONS">#REF!</definedName>
    <definedName name="Aurora_Prices">"Monthly Price Summary'!$C$4:$H$63"</definedName>
    <definedName name="AuroraBaseYear">'[6]Aurora_New Resources'!$C$2</definedName>
    <definedName name="b" hidden="1">{#N/A,#N/A,FALSE,"Coversheet";#N/A,#N/A,FALSE,"QA"}</definedName>
    <definedName name="balsh1stqtr97">[7]!balsh1stqtr97</definedName>
    <definedName name="balshet2ndqtr">[7]!balshet2ndqtr</definedName>
    <definedName name="Base_Year">#REF!</definedName>
    <definedName name="BaseYear">'[8]Thermal Options'!$H$2</definedName>
    <definedName name="Batteries">#REF!</definedName>
    <definedName name="Batteries_2">#REF!</definedName>
    <definedName name="BatteriesBookLife">#REF!</definedName>
    <definedName name="Battery_FOM">#REF!</definedName>
    <definedName name="BB">[2]Sheet1!#REF!</definedName>
    <definedName name="BBB">[2]Sheet1!#REF!</definedName>
    <definedName name="benrate">#REF!</definedName>
    <definedName name="BIO_CAP">[9]Assumptions!$M$8</definedName>
    <definedName name="BIO_FOM">#REF!</definedName>
    <definedName name="Bio_RECcredit">#REF!</definedName>
    <definedName name="Bio_Rev_Esc">#REF!</definedName>
    <definedName name="Bio_VOM_Esc">#REF!</definedName>
    <definedName name="Biomass">#REF!</definedName>
    <definedName name="Biomass_PeakCredit">#REF!</definedName>
    <definedName name="Biomoss_lineloss">[10]Assumptions!$N$7</definedName>
    <definedName name="BioPTCLastYear">#REF!</definedName>
    <definedName name="BioPTCLoss">#REF!</definedName>
    <definedName name="BndleA">[1]LPProblem!$R$20</definedName>
    <definedName name="BndleB">[1]LPProblem!$R$21</definedName>
    <definedName name="BndleC">[1]LPProblem!$R$22</definedName>
    <definedName name="BndleD">[1]LPProblem!$R$23</definedName>
    <definedName name="BndleE">[1]LPProblem!$R$24</definedName>
    <definedName name="BndleF">[1]LPProblem!$R$25</definedName>
    <definedName name="BndleG">[1]LPProblem!$R$26</definedName>
    <definedName name="BndleH">[1]LPProblem!$R$27</definedName>
    <definedName name="BndleI">[1]LPProblem!$R$28</definedName>
    <definedName name="BndleJ">[1]LPProblem!$R$29</definedName>
    <definedName name="brdepr">#REF!</definedName>
    <definedName name="breval">#REF!</definedName>
    <definedName name="brfin">#REF!</definedName>
    <definedName name="briacst">#REF!</definedName>
    <definedName name="briact">#REF!</definedName>
    <definedName name="briash">#REF!</definedName>
    <definedName name="bricum">#REF!</definedName>
    <definedName name="brimo">#REF!</definedName>
    <definedName name="brimw">#REF!</definedName>
    <definedName name="brirev">#REF!</definedName>
    <definedName name="brisust">#REF!</definedName>
    <definedName name="briytd">#REF!</definedName>
    <definedName name="broinc">#REF!</definedName>
    <definedName name="bromfuel">#REF!</definedName>
    <definedName name="brshex">#REF!</definedName>
    <definedName name="Budget1997">[7]!Budget1997</definedName>
    <definedName name="bun">#REF!</definedName>
    <definedName name="BusiLineexp">[7]!BusiLineexp</definedName>
    <definedName name="Button_1">"TradeSummary_Ken_Finicle_List"</definedName>
    <definedName name="BUV">#REF!</definedName>
    <definedName name="Capacity_Factor">'[5]Assumptions (Input)'!$B$16</definedName>
    <definedName name="CapacityNeed">#REF!</definedName>
    <definedName name="capandrates">[7]!capandrates</definedName>
    <definedName name="CapEx_ITC">#REF!</definedName>
    <definedName name="CapEx_ITC_Wind3">'[1]Wind Acq Inputs'!$J$128</definedName>
    <definedName name="CapEx_ITC_Wind4">'[1]Wind Acq Inputs'!$J$167</definedName>
    <definedName name="CapexEsc">#REF!</definedName>
    <definedName name="Capital_Inflation">'[5]Assumptions (Input)'!$B$12</definedName>
    <definedName name="CaseDescription">#REF!</definedName>
    <definedName name="CBWorkbookPriority" hidden="1">-1894858854</definedName>
    <definedName name="CCCT">#REF!</definedName>
    <definedName name="CCGT_East_Rev_Esc">#REF!</definedName>
    <definedName name="CCGT_East_VOM_Esc">#REF!</definedName>
    <definedName name="CCGT_FOM">#REF!</definedName>
    <definedName name="CCGT_FOR">#REF!</definedName>
    <definedName name="CCGT_Rev_Esc">#REF!</definedName>
    <definedName name="CCGT_VOM_Esc">#REF!</definedName>
    <definedName name="CCGTeast_FOM">#REF!</definedName>
    <definedName name="Choices_Wrapper">[7]!Choices_Wrapper</definedName>
    <definedName name="Close_Date">'[5]Capital Projects(Input)'!$D$7:$D$46</definedName>
    <definedName name="Coal_PeakCredit">#REF!</definedName>
    <definedName name="Coal_Prices">[11]Summary!$A$49</definedName>
    <definedName name="CoalPropTaxRate">#REF!</definedName>
    <definedName name="Colstrip_Add_Share">'[10]Colstrip Inputs'!$M$199</definedName>
    <definedName name="common">#REF!</definedName>
    <definedName name="Common_Lbr12">#REF!</definedName>
    <definedName name="Common_Lbr34">#REF!</definedName>
    <definedName name="Common_TB12">#REF!</definedName>
    <definedName name="Common_TB34">#REF!</definedName>
    <definedName name="Common12">#REF!</definedName>
    <definedName name="Common34">#REF!</definedName>
    <definedName name="Commoncost">[12]Sheet2!$B$12</definedName>
    <definedName name="Commoncost1">[12]Sheet2!$C$12</definedName>
    <definedName name="cono_yes">[2]Sheet1!#REF!</definedName>
    <definedName name="Constraint1">#REF!</definedName>
    <definedName name="Constraint2">#REF!</definedName>
    <definedName name="Constraint3">#REF!</definedName>
    <definedName name="Constraint4">#REF!</definedName>
    <definedName name="Constraint5">#REF!</definedName>
    <definedName name="Constraint6">#REF!</definedName>
    <definedName name="Contract_FOM">#REF!</definedName>
    <definedName name="ConversionFactor">#REF!</definedName>
    <definedName name="Costdebt">#REF!</definedName>
    <definedName name="costeq">#REF!</definedName>
    <definedName name="costpref">#REF!</definedName>
    <definedName name="CostSwitch">#REF!</definedName>
    <definedName name="CPI_Rate">'[5]Assumptions (Input)'!$B$9</definedName>
    <definedName name="Create_Easton_Cost_Report">[11]!Create_Easton_Cost_Report</definedName>
    <definedName name="CreditTable">#REF!</definedName>
    <definedName name="crit">#REF!</definedName>
    <definedName name="CSIssue">#REF!</definedName>
    <definedName name="ctacst">#REF!</definedName>
    <definedName name="ctact">#REF!</definedName>
    <definedName name="ctash">#REF!</definedName>
    <definedName name="ctgcum">#REF!</definedName>
    <definedName name="ctgmo">#REF!</definedName>
    <definedName name="ctgmw">#REF!</definedName>
    <definedName name="ctrev">#REF!</definedName>
    <definedName name="ctsust">#REF!</definedName>
    <definedName name="ctytd">#REF!</definedName>
    <definedName name="CurveNumbers">'[13]Forward Curves'!#REF!</definedName>
    <definedName name="dasfjakl">#REF!</definedName>
    <definedName name="data">[14]log!$A$2:$D$512</definedName>
    <definedName name="DE">[1]LPProblem!$K$39</definedName>
    <definedName name="Debt">[12]Sheet3!$B$2</definedName>
    <definedName name="Debtcost">[12]Sheet2!$B$10</definedName>
    <definedName name="Debtcost1">[12]Sheet2!$C$10</definedName>
    <definedName name="DebtPerc">#REF!</definedName>
    <definedName name="decomm_a">[2]Sheet1!#REF!</definedName>
    <definedName name="decomm_b">[2]Sheet1!#REF!</definedName>
    <definedName name="def_tax_adder">[2]Sheet1!#REF!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mandResponse">[10]LPProblem!#REF!</definedName>
    <definedName name="DemandResponse1">[1]LPProblem!$U$20</definedName>
    <definedName name="DemandResponse2">[1]LPProblem!$U$21</definedName>
    <definedName name="DemandResponse3">[1]LPProblem!$U$22</definedName>
    <definedName name="DemandResponse4">[1]LPProblem!$U$23</definedName>
    <definedName name="DemandResponse5">[1]LPProblem!$U$24</definedName>
    <definedName name="Deprate">[15]Deprate!$A:$V</definedName>
    <definedName name="Depreciation">[7]!Depreciation</definedName>
    <definedName name="DetailData">#REF!</definedName>
    <definedName name="df">[16]Assumptions!#REF!</definedName>
    <definedName name="DFDelta">#REF!</definedName>
    <definedName name="DFPurchase">#REF!</definedName>
    <definedName name="DivRate">#REF!</definedName>
    <definedName name="DJE">#REF!</definedName>
    <definedName name="drate_nuc">[2]Sheet1!#REF!</definedName>
    <definedName name="drate_oth_new">[2]Sheet1!#REF!</definedName>
    <definedName name="DSR">[1]LPProblem!$R$20:$R$29</definedName>
    <definedName name="DSR_PeakCredit">#REF!</definedName>
    <definedName name="DSRTotal">#REF!</definedName>
    <definedName name="EffTaxRate">#REF!</definedName>
    <definedName name="emc797act">[7]!emc797act</definedName>
    <definedName name="EMC797sum">[7]!EMC797sum</definedName>
    <definedName name="EMC97budget">[7]!EMC97budget</definedName>
    <definedName name="EMCeva2ndqtr">[7]!EMCeva2ndqtr</definedName>
    <definedName name="emissallo">[7]!emissallo</definedName>
    <definedName name="emp_ann_pct">[2]Sheet1!#REF!</definedName>
    <definedName name="EndDate">#REF!</definedName>
    <definedName name="ener_lp4">[2]Sheet1!#REF!</definedName>
    <definedName name="ener_lp5">[2]Sheet1!#REF!</definedName>
    <definedName name="ener_oth">[2]Sheet1!#REF!</definedName>
    <definedName name="ener_res">[2]Sheet1!#REF!</definedName>
    <definedName name="enercost">[2]Sheet1!#REF!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eq_employees">[2]Sheet1!#REF!</definedName>
    <definedName name="EquityCost">#REF!</definedName>
    <definedName name="EquityPerc">#REF!</definedName>
    <definedName name="Escalator">1.025</definedName>
    <definedName name="Exch_FOM">#REF!</definedName>
    <definedName name="ExpectedCost_20yr">#REF!</definedName>
    <definedName name="ext_funds">[2]Sheet1!#REF!</definedName>
    <definedName name="f_needs">[2]Sheet1!#REF!</definedName>
    <definedName name="f_sources">[2]Sheet1!#REF!</definedName>
    <definedName name="fas_106_ret">[2]Sheet1!#REF!</definedName>
    <definedName name="fasdf">#REF!</definedName>
    <definedName name="fasdfasdf" hidden="1">#REF!</definedName>
    <definedName name="FedTaxRate">#REF!</definedName>
    <definedName name="Field_Names">[11]MC1!$V$3</definedName>
    <definedName name="fincosts">[7]!fincosts</definedName>
    <definedName name="FinDecisionBio">#REF!</definedName>
    <definedName name="FinDecisionWind">#REF!</definedName>
    <definedName name="FIT_rate">'[17]Gen Inputs'!$B$34</definedName>
    <definedName name="FIT_Tax_Rate">[3]Assumptions!$B$4</definedName>
    <definedName name="FixedPPA_01">[1]LPProblem!$C$30</definedName>
    <definedName name="FixedPPA_02">[1]LPProblem!$C$31</definedName>
    <definedName name="FixedPPA_03">[1]LPProblem!$C$32</definedName>
    <definedName name="FixedPPA_04">[1]LPProblem!$C$33</definedName>
    <definedName name="FixedPPA_05">[1]LPProblem!$C$34</definedName>
    <definedName name="FixedPPA_06">[1]LPProblem!$C$35</definedName>
    <definedName name="FixedPPA_07">[1]LPProblem!$C$36</definedName>
    <definedName name="FixedPPA_08">[1]LPProblem!$C$37</definedName>
    <definedName name="FixedPPA_09">[1]LPProblem!$C$38</definedName>
    <definedName name="FixedPPA_10">[1]LPProblem!$C$39</definedName>
    <definedName name="FixedPPA_PeakCredit">#REF!</definedName>
    <definedName name="FixedPPA1_CapPer">'[1]Fixed Price PPA Inputs'!$C$25</definedName>
    <definedName name="FixedPPA1_RECcredit">'[1]Fixed Price PPA Inputs'!$C$26</definedName>
    <definedName name="FixedPPA1_RPSMult">'[1]Fixed Price PPA Inputs'!$C$27</definedName>
    <definedName name="FixedPPA10_CapPer">'[1]Fixed Price PPA Inputs'!$C$304</definedName>
    <definedName name="FixedPPA10_RECcredit">'[1]Fixed Price PPA Inputs'!$C$305</definedName>
    <definedName name="FixedPPA10_RPSMult">'[1]Fixed Price PPA Inputs'!$C$306</definedName>
    <definedName name="FixedPPA2_CapPer">'[1]Fixed Price PPA Inputs'!$C$56</definedName>
    <definedName name="FixedPPA2_RECcredit">'[1]Fixed Price PPA Inputs'!$C$57</definedName>
    <definedName name="FixedPPA2_RPSMult">'[1]Fixed Price PPA Inputs'!$C$58</definedName>
    <definedName name="FixedPPA3_CapPer">'[1]Fixed Price PPA Inputs'!$C$87</definedName>
    <definedName name="FixedPPA3_RECcredit">'[1]Fixed Price PPA Inputs'!$C$88</definedName>
    <definedName name="FixedPPA3_RPSMult">'[1]Fixed Price PPA Inputs'!$C$89</definedName>
    <definedName name="FixedPPA4_CapPer">'[1]Fixed Price PPA Inputs'!$C$118</definedName>
    <definedName name="FixedPPA4_RECcredit">'[1]Fixed Price PPA Inputs'!$C$119</definedName>
    <definedName name="FixedPPA4_RPSMult">'[1]Fixed Price PPA Inputs'!$C$120</definedName>
    <definedName name="FixedPPA5_CapPer">'[1]Fixed Price PPA Inputs'!$C$149</definedName>
    <definedName name="FixedPPA5_RECcredit">'[1]Fixed Price PPA Inputs'!$C$150</definedName>
    <definedName name="FixedPPA5_RPSMult">'[1]Fixed Price PPA Inputs'!$C$151</definedName>
    <definedName name="FixedPPA6_CapPer">'[1]Fixed Price PPA Inputs'!$C$180</definedName>
    <definedName name="FixedPPA6_RECcredit">'[1]Fixed Price PPA Inputs'!$C$181</definedName>
    <definedName name="FixedPPA6_RPSMult">'[1]Fixed Price PPA Inputs'!$C$182</definedName>
    <definedName name="FixedPPA7_CapPer">'[1]Fixed Price PPA Inputs'!$C$211</definedName>
    <definedName name="FixedPPA7_RECcredit">'[1]Fixed Price PPA Inputs'!$C$212</definedName>
    <definedName name="FixedPPA7_RPSMult">'[1]Fixed Price PPA Inputs'!$C$213</definedName>
    <definedName name="FixedPPA8_CapPer">'[1]Fixed Price PPA Inputs'!$C$242</definedName>
    <definedName name="FixedPPA8_RECcredit">'[1]Fixed Price PPA Inputs'!$C$243</definedName>
    <definedName name="FixedPPA8_RPSMult">'[1]Fixed Price PPA Inputs'!$C$244</definedName>
    <definedName name="FixedPPA9_CapPer">'[1]Fixed Price PPA Inputs'!$C$273</definedName>
    <definedName name="FixedPPA9_RECcredit">'[1]Fixed Price PPA Inputs'!$C$274</definedName>
    <definedName name="FixedPPA9_RPSMult">'[1]Fixed Price PPA Inputs'!$C$275</definedName>
    <definedName name="FixPPA10IDSwitch">'[1]Fixed Price PPA Inputs'!$C$307</definedName>
    <definedName name="FixPPA1IDSwitch">'[1]Fixed Price PPA Inputs'!$C$28</definedName>
    <definedName name="FixPPA2IDSwitch">'[1]Fixed Price PPA Inputs'!$C$59</definedName>
    <definedName name="FixPPA3IDSwitch">'[1]Fixed Price PPA Inputs'!$C$90</definedName>
    <definedName name="FixPPA4IDSwitch">'[1]Fixed Price PPA Inputs'!$C$121</definedName>
    <definedName name="FixPPA5IDSwitch">'[1]Fixed Price PPA Inputs'!$C$152</definedName>
    <definedName name="FixPPA6IDSwitch">'[1]Fixed Price PPA Inputs'!$C$183</definedName>
    <definedName name="FixPPA7IDSwitch">'[1]Fixed Price PPA Inputs'!$C$214</definedName>
    <definedName name="FixPPA8IDSwitch">'[1]Fixed Price PPA Inputs'!$C$245</definedName>
    <definedName name="FixPPA9IDSwitch">'[1]Fixed Price PPA Inputs'!$C$276</definedName>
    <definedName name="Flow4_PeakCredit">#REF!</definedName>
    <definedName name="Flow6_PeakCredit">#REF!</definedName>
    <definedName name="FlowBatteryBookLife">[18]Assumptions!$C$35</definedName>
    <definedName name="flowchart">[7]!flowchart</definedName>
    <definedName name="FOMEsc">#REF!</definedName>
    <definedName name="Forecast">#REF!</definedName>
    <definedName name="Forecast_Period">[3]Assumptions!$B$3</definedName>
    <definedName name="Frame_FOM">#REF!</definedName>
    <definedName name="fuel_ferc">[2]Sheet1!#REF!</definedName>
    <definedName name="fuel_lp4">[2]Sheet1!#REF!</definedName>
    <definedName name="fuel_lp5">[2]Sheet1!#REF!</definedName>
    <definedName name="fuel_oth">[2]Sheet1!#REF!</definedName>
    <definedName name="fuel_puc">[2]Sheet1!#REF!</definedName>
    <definedName name="fuel_res">[2]Sheet1!#REF!</definedName>
    <definedName name="fuel_ugi">[2]Sheet1!#REF!</definedName>
    <definedName name="Fuel_Unit">[11]MC1!$V$4:$AG$11</definedName>
    <definedName name="Fuelexp">[7]!Fuelexp</definedName>
    <definedName name="Gas_Prices">[11]Summary!$A$142</definedName>
    <definedName name="GAS_TRANSPORT_CCGT">#REF!</definedName>
    <definedName name="GasTranspEsc">#REF!</definedName>
    <definedName name="gen_emp_red">[2]Sheet1!#REF!</definedName>
    <definedName name="Generic_Resources">#REF!</definedName>
    <definedName name="GenRec20">#REF!</definedName>
    <definedName name="GenRec5">#REF!</definedName>
    <definedName name="Geo_RECcredit">#REF!</definedName>
    <definedName name="ghr12_rate_up">[2]Sheet1!#REF!</definedName>
    <definedName name="ghr66_rate_up">[2]Sheet1!#REF!</definedName>
    <definedName name="ghsl_rate_up">[2]Sheet1!#REF!</definedName>
    <definedName name="ghugi_rate_up">[2]Sheet1!#REF!</definedName>
    <definedName name="GrifCallData">#REF!</definedName>
    <definedName name="GrifDuctData">#REF!</definedName>
    <definedName name="GrifGenData">#REF!</definedName>
    <definedName name="grtax">#REF!</definedName>
    <definedName name="GTInsRate">#REF!</definedName>
    <definedName name="GTratio">#REF!</definedName>
    <definedName name="hhcum">#REF!</definedName>
    <definedName name="hhmo">#REF!</definedName>
    <definedName name="hhmw">#REF!</definedName>
    <definedName name="hhydact">#REF!</definedName>
    <definedName name="hhytd">#REF!</definedName>
    <definedName name="hltacst">#REF!</definedName>
    <definedName name="hltact">#REF!</definedName>
    <definedName name="hltash">#REF!</definedName>
    <definedName name="hltcum">#REF!</definedName>
    <definedName name="hltmo">#REF!</definedName>
    <definedName name="hltmw">#REF!</definedName>
    <definedName name="hltrev">#REF!</definedName>
    <definedName name="hltsust">#REF!</definedName>
    <definedName name="hltytd">#REF!</definedName>
    <definedName name="holidays">#REF!</definedName>
    <definedName name="Hourly_Long">#REF!</definedName>
    <definedName name="HTML_CodePage">1252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hydacst">#REF!</definedName>
    <definedName name="hydash">#REF!</definedName>
    <definedName name="hydrev">#REF!</definedName>
    <definedName name="Hydro_PeakCredit">#REF!</definedName>
    <definedName name="Hydro_Table">[19]Controls!#REF!</definedName>
    <definedName name="hydsust">#REF!</definedName>
    <definedName name="IDN">#REF!</definedName>
    <definedName name="IDSolar_LineLoss">[10]Assumptions!$P$7</definedName>
    <definedName name="Import_1">#REF!</definedName>
    <definedName name="Imputed_Debt_Rate">'[5]Assumptions (Input)'!$B$15</definedName>
    <definedName name="inctaxrate">0.4</definedName>
    <definedName name="indytd">#REF!</definedName>
    <definedName name="inflation">#REF!</definedName>
    <definedName name="inflation1">#REF!</definedName>
    <definedName name="init_book_depr">[2]Sheet1!#REF!</definedName>
    <definedName name="Input_DB">[19]Controls!#REF!</definedName>
    <definedName name="InsEsc">#REF!</definedName>
    <definedName name="InsRate">#REF!</definedName>
    <definedName name="Insurance_Rate">[3]Assumptions!$B$9</definedName>
    <definedName name="int_real">[2]Sheet1!#REF!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C_AMORT_WIND1">'[1]Wind Acq Inputs'!$N$38</definedName>
    <definedName name="ITC_AMORT_WIND2">'[1]Wind Acq Inputs'!$N$82</definedName>
    <definedName name="ITC_AMORT_WIND3">'[1]Wind Acq Inputs'!$N$125</definedName>
    <definedName name="ITC_AMORT_WIND4">'[1]Wind Acq Inputs'!$N$167</definedName>
    <definedName name="ITC_BASIS_WIND2">'[1]Wind Acq Inputs'!$N$81</definedName>
    <definedName name="ITC_BASIS_WIND3">'[1]Wind Acq Inputs'!$N$124</definedName>
    <definedName name="ITC_BASIS_WIND4">'[1]Wind Acq Inputs'!$N$166</definedName>
    <definedName name="ITC_BASIS_WIND5">'[1]Wind Acq Inputs'!$N$209</definedName>
    <definedName name="ITC_PERCENT_Wind1">'[1]Wind Acq Inputs'!$N$36</definedName>
    <definedName name="ITC_PERCENT_WIND2">'[1]Wind Acq Inputs'!$N$80</definedName>
    <definedName name="ITC_PERCENT_WIND3">'[1]Wind Acq Inputs'!$N$123</definedName>
    <definedName name="ITC_PERCENT_WIND4">'[1]Wind Acq Inputs'!$N$165</definedName>
    <definedName name="ITC_PERCENT_WIND5">'[1]Wind Acq Inputs'!$N$208</definedName>
    <definedName name="ITC_Rate">#REF!</definedName>
    <definedName name="ITC_TaxBasisAdj">#REF!</definedName>
    <definedName name="ITCLastYear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PosData">#REF!</definedName>
    <definedName name="Levy_Rate">[3]Assumptions!$B$5</definedName>
    <definedName name="LiIon2_PeakCredit">[10]Assumptions!$K$23</definedName>
    <definedName name="LiIon4_PeakCredit">[10]Assumptions!$K$24</definedName>
    <definedName name="limcount">1</definedName>
    <definedName name="LineLoss">#REF!</definedName>
    <definedName name="List">[20]P1s!$D$2:$D$69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TPPADebtPerc">#REF!</definedName>
    <definedName name="Macro1">[7]!Macro1</definedName>
    <definedName name="macro2">[7]!macro2</definedName>
    <definedName name="MACRS">#REF!</definedName>
    <definedName name="MACRS_TABLE">'[3]MACRS RATES'!$A$3:$BN$10</definedName>
    <definedName name="mccacst">#REF!</definedName>
    <definedName name="mccact">#REF!</definedName>
    <definedName name="mccash">#REF!</definedName>
    <definedName name="mcccum">#REF!</definedName>
    <definedName name="mccmo">#REF!</definedName>
    <definedName name="mccmw">#REF!</definedName>
    <definedName name="mccrev">#REF!</definedName>
    <definedName name="mccsust">#REF!</definedName>
    <definedName name="mccytd">#REF!</definedName>
    <definedName name="mcoacst">#REF!</definedName>
    <definedName name="mcoact">#REF!</definedName>
    <definedName name="mcoash">#REF!</definedName>
    <definedName name="mcocum">#REF!</definedName>
    <definedName name="mcomo">#REF!</definedName>
    <definedName name="mcomw">#REF!</definedName>
    <definedName name="mcorev">#REF!</definedName>
    <definedName name="mcosust">#REF!</definedName>
    <definedName name="mcoytd">#REF!</definedName>
    <definedName name="Miller" hidden="1">{#N/A,#N/A,FALSE,"Expenditures";#N/A,#N/A,FALSE,"Property Placed In-Service";#N/A,#N/A,FALSE,"CWIP Balances"}</definedName>
    <definedName name="MktExposure">#REF!</definedName>
    <definedName name="Model_years">'[17]Gen Inputs'!$B$21</definedName>
    <definedName name="mohrs">#REF!</definedName>
    <definedName name="monacst">#REF!</definedName>
    <definedName name="monact">#REF!</definedName>
    <definedName name="monash">#REF!</definedName>
    <definedName name="moncum">#REF!</definedName>
    <definedName name="monmo">#REF!</definedName>
    <definedName name="monmw">#REF!</definedName>
    <definedName name="monrev">#REF!</definedName>
    <definedName name="monsust">#REF!</definedName>
    <definedName name="monytd">#REF!</definedName>
    <definedName name="MT_WIND_TRANMISSION">#REF!</definedName>
    <definedName name="MTWind_LineLoss">[10]Assumptions!$M$7</definedName>
    <definedName name="MTWind_PeakCredit">#REF!</definedName>
    <definedName name="MWAdd">'[1]Book Life'!$B$80</definedName>
    <definedName name="new_debt">[2]Sheet1!#REF!</definedName>
    <definedName name="new_debt_total">[2]Sheet1!#REF!</definedName>
    <definedName name="new_equity">[2]Sheet1!#REF!</definedName>
    <definedName name="new_pref">[2]Sheet1!#REF!</definedName>
    <definedName name="nuc_emp_red">[2]Sheet1!#REF!</definedName>
    <definedName name="nuc_sf_depr_a">[2]Sheet1!#REF!</definedName>
    <definedName name="nuc_sf_depr_b">[2]Sheet1!#REF!</definedName>
    <definedName name="nuc_sf_depr_c">[2]Sheet1!#REF!</definedName>
    <definedName name="nuc_sf_depr_d">[2]Sheet1!#REF!</definedName>
    <definedName name="nuc_wage_0">[2]Sheet1!#REF!</definedName>
    <definedName name="nuc797act">[7]!nuc797act</definedName>
    <definedName name="NUC797sum">[7]!NUC797sum</definedName>
    <definedName name="nuc97budget">[7]!nuc97budget</definedName>
    <definedName name="NUCEVA2ndqtr">[7]!NUCEVA2ndqtr</definedName>
    <definedName name="Nuclear_Prices">[11]Summary!$A$189</definedName>
    <definedName name="nugd_lp4">[2]Sheet1!#REF!</definedName>
    <definedName name="nugd_lp5">[2]Sheet1!#REF!</definedName>
    <definedName name="nugd_oth">[2]Sheet1!#REF!</definedName>
    <definedName name="nugd_res">[2]Sheet1!#REF!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Escalation">'[3]Input Expenses'!$B$2</definedName>
    <definedName name="O_M_Input">'[21]Operations(Input)'!$B$5:$AO$8,'[21]Operations(Input)'!$B$13:$AO$13,'[21]Operations(Input)'!$B$15:$B$17,'[21]Operations(Input)'!$B$17:$AO$17,'[21]Operations(Input)'!$B$15:$AO$15</definedName>
    <definedName name="offpeak_hours">#REF!</definedName>
    <definedName name="Oil_Prices">[11]Summary!$A$96</definedName>
    <definedName name="Open_FOM">#REF!</definedName>
    <definedName name="Open_FOR">#REF!</definedName>
    <definedName name="OPR">#REF!</definedName>
    <definedName name="oth_wage_0">[2]Sheet1!#REF!</definedName>
    <definedName name="Output_DB">[19]Controls!#REF!</definedName>
    <definedName name="OutYearEsc">#REF!</definedName>
    <definedName name="page2">#REF!</definedName>
    <definedName name="pct_apply_ehh">[2]Sheet1!#REF!</definedName>
    <definedName name="pct_apply_gh">[2]Sheet1!#REF!</definedName>
    <definedName name="pct_apply_gh1">[2]Sheet1!#REF!</definedName>
    <definedName name="pct_apply_grs">[2]Sheet1!#REF!</definedName>
    <definedName name="pct_apply_gs1">[2]Sheet1!#REF!</definedName>
    <definedName name="pct_apply_gs3">[2]Sheet1!#REF!</definedName>
    <definedName name="pct_apply_lp4">[2]Sheet1!#REF!</definedName>
    <definedName name="pct_apply_lp5">[2]Sheet1!#REF!</definedName>
    <definedName name="pct_apply_sl">[2]Sheet1!#REF!</definedName>
    <definedName name="peak_hours">#REF!</definedName>
    <definedName name="Peaker_East_Rev_Esc">#REF!</definedName>
    <definedName name="Peaker_East_VOM_Esc">#REF!</definedName>
    <definedName name="Peaker_Rev_Esc">#REF!</definedName>
    <definedName name="Peaker_VOM_Esc">#REF!</definedName>
    <definedName name="PeakerAero">#REF!</definedName>
    <definedName name="PeakerFrame">#REF!</definedName>
    <definedName name="PeakerRecip">#REF!</definedName>
    <definedName name="PED">#REF!</definedName>
    <definedName name="PlanMargin">[10]Assumptions!$K$19</definedName>
    <definedName name="PlanMargin14">#REF!</definedName>
    <definedName name="PlanMargin18">#REF!</definedName>
    <definedName name="PlanMargin23">#REF!</definedName>
    <definedName name="Planning_Margin">#REF!</definedName>
    <definedName name="Plant_Input">'[21]Plant(Input)'!$B$7:$AP$9,'[21]Plant(Input)'!$B$11,'[21]Plant(Input)'!$B$15:$AP$15,'[21]Plant(Input)'!$B$18,'[21]Plant(Input)'!$B$20:$AP$20</definedName>
    <definedName name="Portfolio_Screening_Model">#REF!</definedName>
    <definedName name="PPADiscRate">#REF!</definedName>
    <definedName name="PPAEscPerc">#REF!</definedName>
    <definedName name="PPE797act">[7]!PPE797act</definedName>
    <definedName name="ppe797sum">[7]!ppe797sum</definedName>
    <definedName name="PPEEVA2ndqtr">[7]!PPEEVA2ndqtr</definedName>
    <definedName name="PPL_dividends">[2]Sheet1!#REF!</definedName>
    <definedName name="pre_tax_WACC">[3]Assumptions!$D$39</definedName>
    <definedName name="Pref">[12]Sheet3!$B$3</definedName>
    <definedName name="Prefcost">[12]Sheet2!$B$11</definedName>
    <definedName name="Prefcost1">[12]Sheet2!$C$11</definedName>
    <definedName name="PreTaxDebtCost">#REF!</definedName>
    <definedName name="PreTaxWACC">#REF!</definedName>
    <definedName name="PRINT_3">#REF!</definedName>
    <definedName name="PRINT_4">#REF!</definedName>
    <definedName name="_xlnm.Print_Area">#REF!</definedName>
    <definedName name="Print_Area_MI">[22]fuelbudg!$A$1:$P$1792</definedName>
    <definedName name="_xlnm.Print_Titles">#REF!</definedName>
    <definedName name="PRINT_TITLES_MI">#REF!</definedName>
    <definedName name="Project_Description">[3]Assumptions!$B$1</definedName>
    <definedName name="PropertyTax_Rate">[3]Assumptions!$B$6</definedName>
    <definedName name="PropTaxRate">#REF!</definedName>
    <definedName name="PropTaxRatio">#REF!</definedName>
    <definedName name="Protege_Data_Range">#REF!</definedName>
    <definedName name="Protege_Heading_Range">#REF!</definedName>
    <definedName name="Protege_Title_Range">#REF!</definedName>
    <definedName name="PTCesc">#REF!</definedName>
    <definedName name="PTCLastYear">#REF!</definedName>
    <definedName name="PTCLoss_Wind1">'[1]Wind Acq Inputs'!$J$37</definedName>
    <definedName name="PTCLoss_Wind2">'[1]Wind Acq Inputs'!$J$81</definedName>
    <definedName name="PTCLoss_Wind3">'[1]Wind Acq Inputs'!$J$124</definedName>
    <definedName name="PumpedHydro_PeakCredit">#REF!</definedName>
    <definedName name="qqq" hidden="1">{#N/A,#N/A,FALSE,"schA"}</definedName>
    <definedName name="R_needs">[2]Sheet1!#REF!</definedName>
    <definedName name="R_new_interest">[2]Sheet1!#REF!</definedName>
    <definedName name="R_old_interest">[2]Sheet1!#REF!</definedName>
    <definedName name="R_tot_equity">[2]Sheet1!#REF!</definedName>
    <definedName name="Rate_Base_Used">[3]Assumptions!$B$17</definedName>
    <definedName name="Rate_Case_Lag__yrs">'[23]Assumptions (Input)'!$B$24</definedName>
    <definedName name="RBN">#REF!</definedName>
    <definedName name="RBU">#REF!</definedName>
    <definedName name="RBV">#REF!</definedName>
    <definedName name="rc_reg_other_a">[2]Sheet1!#REF!</definedName>
    <definedName name="REC_Credit">#REF!</definedName>
    <definedName name="Recip_FOM">#REF!</definedName>
    <definedName name="RECIP_GAS_TRANS">#REF!</definedName>
    <definedName name="RECIP_TRANS">#REF!</definedName>
    <definedName name="reg_ror_1">[2]Sheet1!#REF!</definedName>
    <definedName name="Regulation_Flag">[3]Assumptions!$C$12</definedName>
    <definedName name="RENAME" hidden="1">#REF!</definedName>
    <definedName name="RENAME2" hidden="1">#REF!</definedName>
    <definedName name="RenewableBookLife">'[1]Wind Acq Inputs'!$C$36</definedName>
    <definedName name="Report_ID__BMI_RID">#REF!</definedName>
    <definedName name="Requlated_scenario">[3]Assumptions!$B$12</definedName>
    <definedName name="res797act">[7]!res797act</definedName>
    <definedName name="res797sum">[7]!res797sum</definedName>
    <definedName name="RES97budget">[7]!RES97budget</definedName>
    <definedName name="resale_jcpl_yes">[2]Sheet1!#REF!</definedName>
    <definedName name="resEVA2ndqtr">[7]!resEVA2ndqtr</definedName>
    <definedName name="Results">'[1]Results Summary'!$D$7:$D$14,'[1]Results Summary'!#REF!</definedName>
    <definedName name="retain_earn">[2]Sheet1!#REF!</definedName>
    <definedName name="RETRUN_TO_SUMARY_2">[7]!RETRUN_TO_SUMARY_2</definedName>
    <definedName name="rev_reduct_a">[2]Sheet1!#REF!</definedName>
    <definedName name="rev_reduct_b">[2]Sheet1!#REF!</definedName>
    <definedName name="RevBaseYear">'[24]March Point2'!$M$9</definedName>
    <definedName name="RevBaseYear2">'[24]March Point2'!$M$10</definedName>
    <definedName name="RevBaseYear3">'[24]March Point2'!$M$11</definedName>
    <definedName name="revenue_flag">'[5]Assumptions (Input)'!$C$13</definedName>
    <definedName name="Revenue_Taxes">[3]Assumptions!$B$7</definedName>
    <definedName name="RID">#REF!</definedName>
    <definedName name="Risk_Factor">'[5]Assumptions (Input)'!$B$17</definedName>
    <definedName name="ror">[2]Sheet1!#REF!</definedName>
    <definedName name="Round5">[25]!Round5</definedName>
    <definedName name="RPSSurplus">#REF!</definedName>
    <definedName name="RT_common_ratio">[2]Sheet1!#REF!</definedName>
    <definedName name="RT_debt_ratio">[2]Sheet1!#REF!</definedName>
    <definedName name="RT_pref_ratio">[2]Sheet1!#REF!</definedName>
    <definedName name="Rtot_interest">[2]Sheet1!#REF!</definedName>
    <definedName name="s">[26]Offer_Value!$B$15:$AE$15</definedName>
    <definedName name="SAPBEXhrIndnt">"Wide"</definedName>
    <definedName name="SAPCrosstab1">#REF!</definedName>
    <definedName name="SAPCrosstab3">#REF!</definedName>
    <definedName name="SAPsysID">"708C5W7SBKP804JT78WJ0JNKI"</definedName>
    <definedName name="SAPwbID">"ARS"</definedName>
    <definedName name="sbyacst">#REF!</definedName>
    <definedName name="sbyact">#REF!</definedName>
    <definedName name="sbyash">#REF!</definedName>
    <definedName name="sbycum">#REF!</definedName>
    <definedName name="sbymo">#REF!</definedName>
    <definedName name="sbymw">#REF!</definedName>
    <definedName name="sbyrev">#REF!</definedName>
    <definedName name="sbysust">#REF!</definedName>
    <definedName name="sbyytd">#REF!</definedName>
    <definedName name="sdAD">'[27]Thermal Acq Inputs'!$I$46</definedName>
    <definedName name="SDData">#REF!</definedName>
    <definedName name="Self_Build_Peaker_Rev_Esc">#REF!</definedName>
    <definedName name="Self_Build_Peaker_VOM_Esc">#REF!</definedName>
    <definedName name="SelfPeaker">#REF!</definedName>
    <definedName name="SellerDisc">#REF!</definedName>
    <definedName name="sfd">#REF!</definedName>
    <definedName name="sfn">#REF!</definedName>
    <definedName name="sfv">#REF!</definedName>
    <definedName name="ShareCol1">#REF!</definedName>
    <definedName name="ShareCol2">#REF!</definedName>
    <definedName name="ShareCol3">#REF!</definedName>
    <definedName name="ShareCol4">#REF!</definedName>
    <definedName name="ShareFredDF">#REF!</definedName>
    <definedName name="ShareFredP">#REF!</definedName>
    <definedName name="SocialCostCarbon_switch">[27]Assumptions!$O$33</definedName>
    <definedName name="Solar">#REF!</definedName>
    <definedName name="Solar_FOM">#REF!</definedName>
    <definedName name="Solar_PeakCredit">#REF!</definedName>
    <definedName name="Solar_RECcredit">#REF!</definedName>
    <definedName name="Solar_Rev_Esc">#REF!</definedName>
    <definedName name="Solar_Trans">#REF!</definedName>
    <definedName name="Solar_VOM_Esc">#REF!</definedName>
    <definedName name="SolarBookLife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_Year">[3]Assumptions!$B$2</definedName>
    <definedName name="StartDate">#REF!</definedName>
    <definedName name="StartYear">#REF!</definedName>
    <definedName name="Strike_days">[26]Offer_Value!$B$36:$AE$36</definedName>
    <definedName name="T">[26]Offer_Value!$B$14:$AE$14</definedName>
    <definedName name="T_common_ratio">[2]Sheet1!#REF!</definedName>
    <definedName name="T_cost_common">[2]Sheet1!#REF!</definedName>
    <definedName name="T_cost_debt">[2]Sheet1!#REF!</definedName>
    <definedName name="T_cost_pref">[2]Sheet1!#REF!</definedName>
    <definedName name="T_debt_ratio">[2]Sheet1!#REF!</definedName>
    <definedName name="T_pref_ratio">[2]Sheet1!#REF!</definedName>
    <definedName name="TableName">"Dummy"</definedName>
    <definedName name="taxes">[7]!taxes</definedName>
    <definedName name="Taxrate">#REF!</definedName>
    <definedName name="tblecontents">[7]!tblecontents</definedName>
    <definedName name="td_emp_red">[2]Sheet1!#REF!</definedName>
    <definedName name="Term">'[5]Assumptions (Input)'!$B$4</definedName>
    <definedName name="TEST">2000</definedName>
    <definedName name="Thermal_PeakCredit">#REF!</definedName>
    <definedName name="ThermalBookLife">#REF!</definedName>
    <definedName name="Title">#REF!</definedName>
    <definedName name="TM1_Purchase_Switch">#REF!</definedName>
    <definedName name="TollPPA_01">[1]LPProblem!$K$20</definedName>
    <definedName name="TollPPA_02">[1]LPProblem!$K$21</definedName>
    <definedName name="TollPPA_03">[1]LPProblem!$K$22</definedName>
    <definedName name="TollPPA_04">[1]LPProblem!$K$23</definedName>
    <definedName name="TollPPA_05">[1]LPProblem!$K$24</definedName>
    <definedName name="TollPPA_06">[1]LPProblem!$K$25</definedName>
    <definedName name="TollPPA_07">[1]LPProblem!$K$26</definedName>
    <definedName name="TollPPA_08">[1]LPProblem!$K$27</definedName>
    <definedName name="TollPPA_09">[1]LPProblem!$K$28</definedName>
    <definedName name="TollPPA_10">[1]LPProblem!$K$29</definedName>
    <definedName name="TollPPA1_CapPer">'[1]Toll PPA Inputs'!$C$33</definedName>
    <definedName name="TollPPA1_RECcredit">'[1]Toll PPA Inputs'!$C$34</definedName>
    <definedName name="TollPPA1_RPSMult">'[1]Toll PPA Inputs'!$C$35</definedName>
    <definedName name="TollPPA10_CapPer">'[1]Toll PPA Inputs'!$C$375</definedName>
    <definedName name="TollPPA10_RECcredit">'[1]Toll PPA Inputs'!$C$376</definedName>
    <definedName name="TollPPA10_RPSMult">'[1]Toll PPA Inputs'!$C$377</definedName>
    <definedName name="TollPPA2_CapPer">'[1]Toll PPA Inputs'!$C$71</definedName>
    <definedName name="TollPPA2_RECcredit">'[1]Toll PPA Inputs'!$C$72</definedName>
    <definedName name="TollPPA2_RPSMult">'[1]Toll PPA Inputs'!$C$73</definedName>
    <definedName name="TollPPA3_CapPer">'[1]Toll PPA Inputs'!$C$109</definedName>
    <definedName name="TollPPA3_RECcredit">'[1]Toll PPA Inputs'!$C$110</definedName>
    <definedName name="TollPPA3_RPSMult">'[1]Toll PPA Inputs'!$C$111</definedName>
    <definedName name="TollPPA4_CapPer">'[1]Toll PPA Inputs'!$C$147</definedName>
    <definedName name="TollPPA4_RECcredit">'[1]Toll PPA Inputs'!$C$148</definedName>
    <definedName name="TollPPA4_RPSMult">'[1]Toll PPA Inputs'!$C$149</definedName>
    <definedName name="TollPPA5_CapPer">'[1]Toll PPA Inputs'!$C$185</definedName>
    <definedName name="TollPPA5_RECcredit">'[1]Toll PPA Inputs'!$C$186</definedName>
    <definedName name="TollPPA5_RPSMult">'[1]Toll PPA Inputs'!$C$187</definedName>
    <definedName name="TollPPA6_CapPer">'[1]Toll PPA Inputs'!$C$223</definedName>
    <definedName name="TollPPA6_RECcredit">'[1]Toll PPA Inputs'!$C$224</definedName>
    <definedName name="TollPPA6_RPSMult">'[1]Toll PPA Inputs'!$C$225</definedName>
    <definedName name="TollPPA7_CapPer">'[1]Toll PPA Inputs'!$C$261</definedName>
    <definedName name="TollPPA7_RECcredit">'[1]Toll PPA Inputs'!$C$262</definedName>
    <definedName name="TollPPA7_RPSMult">'[1]Toll PPA Inputs'!$C$263</definedName>
    <definedName name="TollPPA8_CapPer">'[1]Toll PPA Inputs'!$C$299</definedName>
    <definedName name="TollPPA8_RECcredit">'[1]Toll PPA Inputs'!$C$300</definedName>
    <definedName name="TollPPA8_RPSMult">'[1]Toll PPA Inputs'!$C$301</definedName>
    <definedName name="TollPPA9_CapPer">'[1]Toll PPA Inputs'!$C$337</definedName>
    <definedName name="TollPPA9_RECcredit">'[1]Toll PPA Inputs'!$C$338</definedName>
    <definedName name="TollPPA9_RPSMult">'[1]Toll PPA Inputs'!$C$339</definedName>
    <definedName name="tot_emp_red">[2]Sheet1!#REF!</definedName>
    <definedName name="Total_Payment">Scheduled_Payment+Extra_Payment</definedName>
    <definedName name="total_rev_temp">[2]Sheet1!#REF!</definedName>
    <definedName name="TotalBatteries">#REF!</definedName>
    <definedName name="TotalBiomass">#REF!</definedName>
    <definedName name="TotalDSR">#REF!</definedName>
    <definedName name="TotalPeaker">#REF!</definedName>
    <definedName name="TotalREC20">[1]LPProblem!$AA$32</definedName>
    <definedName name="TotalREC5">#REF!</definedName>
    <definedName name="TotalSelfPeaker">#REF!</definedName>
    <definedName name="TotalSolar">#REF!</definedName>
    <definedName name="TotalWestBuilds">#REF!</definedName>
    <definedName name="TotalWindMT">#REF!</definedName>
    <definedName name="totcum">#REF!</definedName>
    <definedName name="totmo">#REF!</definedName>
    <definedName name="totytd">#REF!</definedName>
    <definedName name="TPactuals">[7]!TPactuals</definedName>
    <definedName name="TPbudget">'[7]Gas T&amp;D Costs'!TPbudget</definedName>
    <definedName name="TRANS_CCGT">#REF!</definedName>
    <definedName name="TransEsc">#REF!</definedName>
    <definedName name="Tx_PeakCredit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View_Graph3">[11]!View_Graph3</definedName>
    <definedName name="VOMEsc">#REF!</definedName>
    <definedName name="WA_LineLoss">[10]Assumptions!$L$7</definedName>
    <definedName name="WACC">#REF!</definedName>
    <definedName name="wc">[2]Sheet1!#REF!</definedName>
    <definedName name="wc_frac">[2]Sheet1!#REF!</definedName>
    <definedName name="west_offpeak_hours">#REF!</definedName>
    <definedName name="west_peak_hours">#REF!</definedName>
    <definedName name="wHAT">[19]Controls!#REF!</definedName>
    <definedName name="Wieghted_Cost_of_Interest">[3]Assumptions!$D$40</definedName>
    <definedName name="Wind">#REF!</definedName>
    <definedName name="Wind_Acq1_Start_Date">'[1]Wind Acq Inputs'!$C$41</definedName>
    <definedName name="Wind_Acq2_Start_Date">'[1]Wind Acq Inputs'!$C$85</definedName>
    <definedName name="Wind_Acq3_Start_Date">'[1]Wind Acq Inputs'!$C$128</definedName>
    <definedName name="Wind_Acq4_Start_Date">'[1]Wind Acq Inputs'!$C$170</definedName>
    <definedName name="Wind_Acq5_Start_Date">'[1]Wind Acq Inputs'!$C$213</definedName>
    <definedName name="Wind_FOM">#REF!</definedName>
    <definedName name="Wind_PeakCredit">#REF!</definedName>
    <definedName name="Wind_RECcredit">#REF!</definedName>
    <definedName name="Wind_Rev_Esc">#REF!</definedName>
    <definedName name="WIND_TRANSMISSION">#REF!</definedName>
    <definedName name="Wind_VOM_Esc">#REF!</definedName>
    <definedName name="Wind1_PeakCredit">'[1]Wind Acq Inputs'!$C$37</definedName>
    <definedName name="Wind1_RECcredit">'[1]Wind Acq Inputs'!$C$38</definedName>
    <definedName name="Wind1_RPSMult">'[1]Wind Acq Inputs'!$C$39</definedName>
    <definedName name="Wind2_PeakCredit">'[1]Wind Acq Inputs'!$C$81</definedName>
    <definedName name="Wind2_RECcredit">'[1]Wind Acq Inputs'!$C$82</definedName>
    <definedName name="Wind2_RPSMult">'[1]Wind Acq Inputs'!$C$83</definedName>
    <definedName name="Wind2BookLife">'[1]Wind Acq Inputs'!$C$80</definedName>
    <definedName name="Wind3_PeakCredit">'[1]Wind Acq Inputs'!$C$124</definedName>
    <definedName name="Wind3_RECcredit">'[1]Wind Acq Inputs'!$C$125</definedName>
    <definedName name="Wind3_RPSMult">'[1]Wind Acq Inputs'!$C$126</definedName>
    <definedName name="Wind3BookLife">'[1]Wind Acq Inputs'!$C$123</definedName>
    <definedName name="Wind4_PeakCredit">'[1]Wind Acq Inputs'!$C$166</definedName>
    <definedName name="Wind4_RECcredit">'[1]Wind Acq Inputs'!$C$167</definedName>
    <definedName name="Wind4_RPSMult">'[1]Wind Acq Inputs'!$C$168</definedName>
    <definedName name="Wind4BookLife">'[1]Wind Acq Inputs'!$C$165</definedName>
    <definedName name="Wind5_PeakCredit">'[1]Wind Acq Inputs'!$C$209</definedName>
    <definedName name="Wind5_RECcredit">'[1]Wind Acq Inputs'!$C$210</definedName>
    <definedName name="Wind5_RPSMult">'[1]Wind Acq Inputs'!$C$211</definedName>
    <definedName name="Wind5BookLife">'[1]Wind Acq Inputs'!$C$208</definedName>
    <definedName name="WindBookLife">#REF!</definedName>
    <definedName name="WindLong_RECcredit">#REF!</definedName>
    <definedName name="WindMT_FOM">#REF!</definedName>
    <definedName name="WindMTA">#REF!</definedName>
    <definedName name="WindPPA_01">[1]LPProblem!$K$30</definedName>
    <definedName name="WindPPA_02">[1]LPProblem!$K$31</definedName>
    <definedName name="WindPPA_03">[1]LPProblem!$K$32</definedName>
    <definedName name="WindPPA_04">[1]LPProblem!$K$33</definedName>
    <definedName name="WindPPA_05">[1]LPProblem!$K$34</definedName>
    <definedName name="WindPPA_PeakCredit">'[1]Wind PPA Inputs'!$C$24</definedName>
    <definedName name="WindPPA1_RECcredit">'[1]Wind PPA Inputs'!$C$25</definedName>
    <definedName name="WindPPA1_REConly">'[1]Wind PPA Inputs'!$C$27</definedName>
    <definedName name="WindPPA1_RPSMult">'[1]Wind PPA Inputs'!$C$26</definedName>
    <definedName name="WindPPA2_PeakCredit">'[1]Wind PPA Inputs'!$C$55</definedName>
    <definedName name="WindPPA2_RECcredit">'[1]Wind PPA Inputs'!$C$56</definedName>
    <definedName name="WindPPA2_REConly">'[1]Wind PPA Inputs'!$C$58</definedName>
    <definedName name="WindPPA2_RPSMult">'[1]Wind PPA Inputs'!$C$57</definedName>
    <definedName name="WindPPA3_PeakCredit">'[1]Wind PPA Inputs'!$C$86</definedName>
    <definedName name="WindPPA3_RECcredit">'[1]Wind PPA Inputs'!$C$87</definedName>
    <definedName name="WindPPA3_REConly">'[1]Wind PPA Inputs'!$C$89</definedName>
    <definedName name="WindPPA3_RPSMult">'[1]Wind PPA Inputs'!$C$88</definedName>
    <definedName name="WindPPA4_PeakCredit">'[1]Wind PPA Inputs'!$C$117</definedName>
    <definedName name="WindPPA4_RECcredit">'[1]Wind PPA Inputs'!$C$118</definedName>
    <definedName name="WindPPA4_REConly">'[1]Wind PPA Inputs'!$C$120</definedName>
    <definedName name="WindPPA4_RPSMult">'[1]Wind PPA Inputs'!$C$119</definedName>
    <definedName name="WindPPA5_PeakCredit">'[1]Wind PPA Inputs'!$C$148</definedName>
    <definedName name="WindPPA5_RECcredit">'[1]Wind PPA Inputs'!$C$149</definedName>
    <definedName name="WindPPA5_REConly">'[1]Wind PPA Inputs'!$C$151</definedName>
    <definedName name="WindPPA5_RPSMult">'[1]Wind PPA Inputs'!$C$150</definedName>
    <definedName name="WindPTCLoss">#REF!</definedName>
    <definedName name="WindResReq">#REF!</definedName>
    <definedName name="wnp3ex_wkly_vect_input">[28]WNP3_BPA_Exchange!$D$75:$AR$243</definedName>
    <definedName name="wpkacst">#REF!</definedName>
    <definedName name="wpkact">#REF!</definedName>
    <definedName name="wpkash">#REF!</definedName>
    <definedName name="wpkcum">#REF!</definedName>
    <definedName name="wpkmo">#REF!</definedName>
    <definedName name="wpkmw">#REF!</definedName>
    <definedName name="wpkrev">#REF!</definedName>
    <definedName name="wpksust">#REF!</definedName>
    <definedName name="wpkytd">#REF!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6" l="1"/>
  <c r="N31" i="16"/>
  <c r="M31" i="16"/>
  <c r="L31" i="16"/>
  <c r="O30" i="16"/>
  <c r="N30" i="16"/>
  <c r="M30" i="16"/>
  <c r="L30" i="16"/>
  <c r="O29" i="16"/>
  <c r="N29" i="16"/>
  <c r="M29" i="16"/>
  <c r="L29" i="16"/>
  <c r="O28" i="16"/>
  <c r="N28" i="16"/>
  <c r="M28" i="16"/>
  <c r="L28" i="16"/>
  <c r="O27" i="16"/>
  <c r="N27" i="16"/>
  <c r="M27" i="16"/>
  <c r="L27" i="16"/>
  <c r="M32" i="16" l="1"/>
  <c r="N32" i="16"/>
  <c r="O32" i="16"/>
  <c r="L32" i="16"/>
  <c r="H27" i="16" l="1"/>
  <c r="H28" i="16"/>
  <c r="H29" i="16"/>
  <c r="H26" i="16"/>
  <c r="E27" i="16"/>
  <c r="E28" i="16"/>
  <c r="E29" i="16"/>
  <c r="E26" i="16"/>
  <c r="B155" i="4" l="1"/>
  <c r="W16" i="16" l="1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B28" i="16" l="1"/>
  <c r="B29" i="16"/>
  <c r="B26" i="16"/>
  <c r="B27" i="16"/>
  <c r="G3" i="10"/>
  <c r="O3" i="10" s="1"/>
  <c r="N3" i="10"/>
  <c r="M3" i="10"/>
  <c r="L3" i="10"/>
  <c r="K3" i="10"/>
  <c r="J3" i="10"/>
  <c r="I3" i="10"/>
  <c r="H3" i="10"/>
  <c r="F3" i="10"/>
  <c r="E3" i="10"/>
  <c r="D3" i="10"/>
  <c r="C3" i="10"/>
  <c r="B3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G4" i="10"/>
  <c r="O4" i="10" s="1"/>
  <c r="N4" i="10"/>
  <c r="M4" i="10"/>
  <c r="L4" i="10"/>
  <c r="K4" i="10"/>
  <c r="J4" i="10"/>
  <c r="I4" i="10"/>
  <c r="H4" i="10"/>
  <c r="F4" i="10"/>
  <c r="E4" i="10"/>
  <c r="D4" i="10"/>
  <c r="C4" i="10"/>
  <c r="B4" i="10"/>
  <c r="E4" i="2" l="1"/>
  <c r="F4" i="2" s="1"/>
  <c r="E5" i="2"/>
  <c r="F5" i="2" s="1"/>
  <c r="E6" i="2"/>
  <c r="F6" i="2" s="1"/>
  <c r="E7" i="2"/>
  <c r="F7" i="2" s="1"/>
</calcChain>
</file>

<file path=xl/comments1.xml><?xml version="1.0" encoding="utf-8"?>
<comments xmlns="http://schemas.openxmlformats.org/spreadsheetml/2006/main">
  <authors>
    <author>Author</author>
  </authors>
  <commentList>
    <comment ref="AN2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O2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Q2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N28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O28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Q28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N54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O54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Q54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N80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O80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Q80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N106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O106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  <comment ref="AQ106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12/27/22 - Units = Winter Peak MW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8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16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21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29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34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42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47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55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60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8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16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21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29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34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42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47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  <comment ref="A55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Row80+81</t>
        </r>
      </text>
    </comment>
    <comment ref="A60" authorId="0" shapeId="0">
      <text>
        <r>
          <rPr>
            <b/>
            <sz val="11"/>
            <color rgb="FF000000"/>
            <rFont val="Calibri"/>
            <family val="2"/>
          </rPr>
          <t>Author:</t>
        </r>
        <r>
          <rPr>
            <sz val="11"/>
            <color rgb="FF000000"/>
            <rFont val="Calibri"/>
            <family val="2"/>
          </rPr>
          <t xml:space="preserve">
Calculated from Row 84
</t>
        </r>
      </text>
    </comment>
  </commentList>
</comments>
</file>

<file path=xl/sharedStrings.xml><?xml version="1.0" encoding="utf-8"?>
<sst xmlns="http://schemas.openxmlformats.org/spreadsheetml/2006/main" count="830" uniqueCount="188">
  <si>
    <t>Scenario 1 - ASHP</t>
  </si>
  <si>
    <t>New NG CCCT</t>
  </si>
  <si>
    <t>New NG Frame Peaker</t>
  </si>
  <si>
    <t>New NG Recip Peaker</t>
  </si>
  <si>
    <t>New NG/H2 Blend Frame Peaker</t>
  </si>
  <si>
    <t>New NG/H2 Blend Recip Peaker</t>
  </si>
  <si>
    <t>New Biodiesel Frame Peaker</t>
  </si>
  <si>
    <t>New WA Wind</t>
  </si>
  <si>
    <t>New BC Wind</t>
  </si>
  <si>
    <t>New MT East Wind</t>
  </si>
  <si>
    <t>New MT Central Wind</t>
  </si>
  <si>
    <t>New ID Wind</t>
  </si>
  <si>
    <t>New WY East Wind</t>
  </si>
  <si>
    <t>New WY West Wind</t>
  </si>
  <si>
    <t>New Offshore Wind</t>
  </si>
  <si>
    <t>New WA East Solar</t>
  </si>
  <si>
    <t>New WA West Solar</t>
  </si>
  <si>
    <t>New ID Solar</t>
  </si>
  <si>
    <t>New WY East Solar</t>
  </si>
  <si>
    <t>New WY West Solar</t>
  </si>
  <si>
    <t>New Greendirect Wind</t>
  </si>
  <si>
    <t>New Greendirect Solar</t>
  </si>
  <si>
    <t>New LiIon2hr</t>
  </si>
  <si>
    <t>New LiIon4hr</t>
  </si>
  <si>
    <t>New LiIon6hr</t>
  </si>
  <si>
    <t>New MT PHES</t>
  </si>
  <si>
    <t>New WA OR PHES</t>
  </si>
  <si>
    <t>New DER Storage</t>
  </si>
  <si>
    <t>New Hybrid Wind Storage</t>
  </si>
  <si>
    <t>New Hybrid Solar Storage</t>
  </si>
  <si>
    <t>New Hybrid Solar Wind Storage</t>
  </si>
  <si>
    <t>New Biomass</t>
  </si>
  <si>
    <t>New Nuclear</t>
  </si>
  <si>
    <t>New PPA</t>
  </si>
  <si>
    <t>New DER Solar Ground</t>
  </si>
  <si>
    <t>New DER Solar Rooftop</t>
  </si>
  <si>
    <t>New PSE DER Solar</t>
  </si>
  <si>
    <t>New PSE DER Storage</t>
  </si>
  <si>
    <t>New Demand response</t>
  </si>
  <si>
    <t>New DSM DE</t>
  </si>
  <si>
    <t>New DSM C&amp;S</t>
  </si>
  <si>
    <t>New DSM PV</t>
  </si>
  <si>
    <t>New DSM Conservation</t>
  </si>
  <si>
    <t>CEIP Solar</t>
  </si>
  <si>
    <t>CEIP Battery</t>
  </si>
  <si>
    <t>Cummulative Builds (MW)</t>
  </si>
  <si>
    <t>CCCT</t>
  </si>
  <si>
    <t>Frame Peaker</t>
  </si>
  <si>
    <t>Recip Peaker</t>
  </si>
  <si>
    <t>Frame Peaker NG/H2 Blend</t>
  </si>
  <si>
    <t>Recip Peaker NG/H2 Blend</t>
  </si>
  <si>
    <t>Frame Peaker Biodiesel</t>
  </si>
  <si>
    <t>WA Wind</t>
  </si>
  <si>
    <t>BC Wind</t>
  </si>
  <si>
    <t>MT Wind East</t>
  </si>
  <si>
    <t>MT Central Wind</t>
  </si>
  <si>
    <t>ID Wind</t>
  </si>
  <si>
    <t>WY East Wind</t>
  </si>
  <si>
    <t>WY West Wind</t>
  </si>
  <si>
    <t>Offshore Wind</t>
  </si>
  <si>
    <t>WA East Solar</t>
  </si>
  <si>
    <t>WA West Solar</t>
  </si>
  <si>
    <t>ID Solar</t>
  </si>
  <si>
    <t>WY East Solar</t>
  </si>
  <si>
    <t>WY West Solar</t>
  </si>
  <si>
    <t>Greendirect Wind</t>
  </si>
  <si>
    <t>Greendirect Solar</t>
  </si>
  <si>
    <t>Li-Ion 2hr</t>
  </si>
  <si>
    <t>Li-Ion 4hr</t>
  </si>
  <si>
    <t>Li-Ion 6hr</t>
  </si>
  <si>
    <t>MT PHES</t>
  </si>
  <si>
    <t>WA/OR PHES</t>
  </si>
  <si>
    <t>DER Storage</t>
  </si>
  <si>
    <t>Wind + Battery</t>
  </si>
  <si>
    <t>Solar + Battery</t>
  </si>
  <si>
    <t>Wind + Solar + Battery</t>
  </si>
  <si>
    <t>Biomass</t>
  </si>
  <si>
    <t>Nuclear</t>
  </si>
  <si>
    <t>PPA</t>
  </si>
  <si>
    <t>DER Solar Ground</t>
  </si>
  <si>
    <t>DER Solar Rooftop</t>
  </si>
  <si>
    <t xml:space="preserve">PSE DER Solar </t>
  </si>
  <si>
    <t>PSE DER Storage</t>
  </si>
  <si>
    <t>Demand Response</t>
  </si>
  <si>
    <t>DSM DE</t>
  </si>
  <si>
    <t>DSM C&amp;S</t>
  </si>
  <si>
    <t>DSM PV</t>
  </si>
  <si>
    <t>DSM Conservation</t>
  </si>
  <si>
    <t>Demand Side Resources</t>
  </si>
  <si>
    <t>Conservation</t>
  </si>
  <si>
    <t>Distributed Energy Resources</t>
  </si>
  <si>
    <t>DER Solar</t>
  </si>
  <si>
    <t>Supply Side Resources</t>
  </si>
  <si>
    <t>CETA Compliant Peaking Capacity</t>
  </si>
  <si>
    <t>Wind</t>
  </si>
  <si>
    <t>Solar</t>
  </si>
  <si>
    <t>Green Direct</t>
  </si>
  <si>
    <t>Hybrid (Total Nameplate)</t>
  </si>
  <si>
    <t>Hybrid Wind</t>
  </si>
  <si>
    <t>Hybrid Solar</t>
  </si>
  <si>
    <t>Hybrid Storage</t>
  </si>
  <si>
    <t>Standalone Storage</t>
  </si>
  <si>
    <t>Total</t>
  </si>
  <si>
    <t>Scenario 2 - CCHP</t>
  </si>
  <si>
    <t>Scenario 3 - HHP</t>
  </si>
  <si>
    <t>Scenario 4 - HHP + CCHP</t>
  </si>
  <si>
    <t>NPV Portfolio Cost, 2024-2045 ($ Billions)</t>
  </si>
  <si>
    <t>Portfolio Cost</t>
  </si>
  <si>
    <t>Social Cost of Greenhouse Gas</t>
  </si>
  <si>
    <t>Total Cost</t>
  </si>
  <si>
    <t>Change from Reference</t>
  </si>
  <si>
    <t>% Change from Reference</t>
  </si>
  <si>
    <t>Portfolio1</t>
  </si>
  <si>
    <t>HHP</t>
  </si>
  <si>
    <t>Reference</t>
  </si>
  <si>
    <t>Electric Portfolio</t>
  </si>
  <si>
    <t>Gas Portfolio</t>
  </si>
  <si>
    <t>Electric Total</t>
  </si>
  <si>
    <t xml:space="preserve">Gas Total </t>
  </si>
  <si>
    <t>Cumulative Resource Additions by 2045, Nameplate (MW)</t>
  </si>
  <si>
    <t>Emitting Peaking Capacity</t>
  </si>
  <si>
    <t>CETA Qualifying Peaking Capacity</t>
  </si>
  <si>
    <t>Hybrid (Generation + Storage)</t>
  </si>
  <si>
    <t>Portfolio</t>
  </si>
  <si>
    <t>Reference Portfolio</t>
  </si>
  <si>
    <t>Table 2. Annual Portfolio Costs (without Social Cost of Greenhouse Gas Costs; $ Billions)</t>
  </si>
  <si>
    <t>Table 3. Social Cost of Greenhouse Gas ($ Billions)</t>
  </si>
  <si>
    <t>Scenario 4- HHP + CCHP</t>
  </si>
  <si>
    <t>Table 1. Annual Total Portfolio Costs ($ Billions)</t>
  </si>
  <si>
    <t>Metric Tons</t>
  </si>
  <si>
    <t>Existing Contract</t>
  </si>
  <si>
    <t>Existing Coal</t>
  </si>
  <si>
    <t>Existing Gas</t>
  </si>
  <si>
    <t>Market Purchases MWh</t>
  </si>
  <si>
    <t>Market Purchases em. Rate</t>
  </si>
  <si>
    <t>Market Purchases</t>
  </si>
  <si>
    <t>New Peaking Capacity</t>
  </si>
  <si>
    <t>Total Gas Generation</t>
  </si>
  <si>
    <t>Portfolio Output Summary</t>
  </si>
  <si>
    <t>Tab</t>
  </si>
  <si>
    <t>Description</t>
  </si>
  <si>
    <t>Resource Builds_Summary</t>
  </si>
  <si>
    <t>Resource Builds_Detail</t>
  </si>
  <si>
    <t>CETA Compliance</t>
  </si>
  <si>
    <t>Emissions Detail_Fixed Rate</t>
  </si>
  <si>
    <t xml:space="preserve">Emissions Detail_WECC Rate </t>
  </si>
  <si>
    <t>System Emissions_Fixed Rate</t>
  </si>
  <si>
    <t>System Emissions_WECC Rate</t>
  </si>
  <si>
    <t>Cost Benefit_Figure</t>
  </si>
  <si>
    <t>This tab shows cumulative resource additions in 2045 with a few summary graphics grouping/presenting the data in different ways</t>
  </si>
  <si>
    <t>This tab has the annual resource builds for all scenarios at the individual resource level</t>
  </si>
  <si>
    <t>This tab shows portfolio cost both at a summarized NPV level as well as annual with and without the social cost of greenhouse gases (SCGHG)</t>
  </si>
  <si>
    <t>A chart presenting the different portfolios' CETA achievement by percentage in both 2030 and 2045</t>
  </si>
  <si>
    <t>This tab shows the annual electric portfolio emissions broken out by category, this tab uses the fixed (0.437 mt/MWh) emission rate for market purchases (CETA methodology)</t>
  </si>
  <si>
    <t>This tab shows the annual electric portfolio emissions broken out by category, this tab uses the dynamic WECC-wide emission rate from the 2023 EPR electric price forecast for market purchases</t>
  </si>
  <si>
    <t>Annual emissions data for both the gas and electric side by scenario with a graphic comparing the electric side for all four cases (fixed market rate methodology)</t>
  </si>
  <si>
    <t>Same as above but with WECC-wide emission rate applied to market</t>
  </si>
  <si>
    <t>Figure comparing the societal benefit of emission reduction to spending in each scenario (NPV)</t>
  </si>
  <si>
    <t>Total GHG Emissions (Millions Short Tons)</t>
  </si>
  <si>
    <t>Total GHG Emissions (Million Metric Tons)</t>
  </si>
  <si>
    <t>Net Emissions</t>
  </si>
  <si>
    <t>ASHP</t>
  </si>
  <si>
    <t>CCHP</t>
  </si>
  <si>
    <t>HHP + CCHP</t>
  </si>
  <si>
    <t>WECC</t>
  </si>
  <si>
    <t>SCGHG</t>
  </si>
  <si>
    <t>Cost to Society</t>
  </si>
  <si>
    <t>Total Incremental NPV</t>
  </si>
  <si>
    <t>Expressed as negative to represent a net cost in graphic</t>
  </si>
  <si>
    <t>Costs Net Benefits</t>
  </si>
  <si>
    <t>Chart Labels</t>
  </si>
  <si>
    <t>$-5.71B</t>
  </si>
  <si>
    <t>$-7.17B</t>
  </si>
  <si>
    <t>$-5.91B</t>
  </si>
  <si>
    <t>$-5.40B</t>
  </si>
  <si>
    <t>Gas Supply</t>
  </si>
  <si>
    <t>Appliance &amp; Installation</t>
  </si>
  <si>
    <t>Gas System T&amp;D</t>
  </si>
  <si>
    <t>Electric Supply</t>
  </si>
  <si>
    <t>Electric System T&amp;D</t>
  </si>
  <si>
    <t>Scenario 4 - HHP+CCHP</t>
  </si>
  <si>
    <t>Appliance &amp; Installation NPV</t>
  </si>
  <si>
    <t>SCGHG NPV - WECC</t>
  </si>
  <si>
    <t>Electric Supply NPV</t>
  </si>
  <si>
    <t>Electric System T&amp;D NPV</t>
  </si>
  <si>
    <t xml:space="preserve">Gas Supply NPV </t>
  </si>
  <si>
    <t>Gas System T&amp;D NPV</t>
  </si>
  <si>
    <t>For Slide 5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</si>
</sst>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\-;@"/>
    <numFmt numFmtId="165" formatCode="&quot;$&quot;#,##0.00"/>
    <numFmt numFmtId="166" formatCode="_(* #,##0_);_(* \(#,##0\);_(* &quot;-&quot;??_);_(@_)"/>
    <numFmt numFmtId="167" formatCode="&quot;$&quot;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25675E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FE9DA"/>
        <bgColor rgb="FF000000"/>
      </patternFill>
    </fill>
    <fill>
      <patternFill patternType="solid">
        <fgColor rgb="FF200D1C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3E7E3"/>
        <bgColor rgb="FF000000"/>
      </patternFill>
    </fill>
    <fill>
      <patternFill patternType="solid">
        <fgColor rgb="FFE45D48"/>
        <bgColor rgb="FF000000"/>
      </patternFill>
    </fill>
    <fill>
      <patternFill patternType="solid">
        <fgColor rgb="FF99DBD1"/>
        <bgColor rgb="FF000000"/>
      </patternFill>
    </fill>
    <fill>
      <patternFill patternType="solid">
        <fgColor rgb="FF004A53"/>
        <bgColor rgb="FF000000"/>
      </patternFill>
    </fill>
    <fill>
      <patternFill patternType="solid">
        <fgColor rgb="FF4D683E"/>
        <bgColor rgb="FF000000"/>
      </patternFill>
    </fill>
    <fill>
      <patternFill patternType="solid">
        <fgColor rgb="FF379B8C"/>
        <bgColor rgb="FF000000"/>
      </patternFill>
    </fill>
    <fill>
      <patternFill patternType="solid">
        <fgColor rgb="FF3F424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6671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horizontal="left" wrapText="1" indent="1"/>
    </xf>
    <xf numFmtId="0" fontId="2" fillId="0" borderId="2" xfId="0" applyFont="1" applyFill="1" applyBorder="1" applyAlignment="1">
      <alignment horizontal="left" wrapText="1" indent="1"/>
    </xf>
    <xf numFmtId="0" fontId="2" fillId="2" borderId="2" xfId="0" applyFont="1" applyFill="1" applyBorder="1" applyAlignment="1">
      <alignment horizontal="left" wrapText="1" indent="1"/>
    </xf>
    <xf numFmtId="0" fontId="2" fillId="0" borderId="2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12" borderId="3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0" fontId="5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10" fillId="13" borderId="3" xfId="0" applyFont="1" applyFill="1" applyBorder="1" applyAlignment="1">
      <alignment horizontal="left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left"/>
    </xf>
    <xf numFmtId="165" fontId="9" fillId="0" borderId="3" xfId="1" applyNumberFormat="1" applyFont="1" applyFill="1" applyBorder="1" applyAlignment="1">
      <alignment horizontal="right"/>
    </xf>
    <xf numFmtId="9" fontId="2" fillId="0" borderId="3" xfId="2" applyFont="1" applyFill="1" applyBorder="1"/>
    <xf numFmtId="165" fontId="11" fillId="0" borderId="3" xfId="0" applyNumberFormat="1" applyFont="1" applyFill="1" applyBorder="1"/>
    <xf numFmtId="0" fontId="0" fillId="0" borderId="0" xfId="0" applyFill="1"/>
    <xf numFmtId="0" fontId="13" fillId="0" borderId="5" xfId="0" applyFont="1" applyBorder="1"/>
    <xf numFmtId="0" fontId="11" fillId="0" borderId="0" xfId="0" applyFont="1"/>
    <xf numFmtId="0" fontId="11" fillId="0" borderId="5" xfId="0" applyFont="1" applyBorder="1"/>
    <xf numFmtId="0" fontId="11" fillId="0" borderId="6" xfId="0" applyFont="1" applyBorder="1"/>
    <xf numFmtId="0" fontId="14" fillId="14" borderId="3" xfId="0" applyFont="1" applyFill="1" applyBorder="1" applyAlignment="1">
      <alignment horizontal="center" wrapText="1"/>
    </xf>
    <xf numFmtId="3" fontId="9" fillId="0" borderId="3" xfId="0" applyNumberFormat="1" applyFont="1" applyFill="1" applyBorder="1" applyAlignment="1">
      <alignment horizontal="right"/>
    </xf>
    <xf numFmtId="3" fontId="0" fillId="0" borderId="3" xfId="0" applyNumberFormat="1" applyBorder="1"/>
    <xf numFmtId="1" fontId="0" fillId="0" borderId="3" xfId="0" applyNumberFormat="1" applyBorder="1"/>
    <xf numFmtId="0" fontId="0" fillId="0" borderId="3" xfId="0" applyBorder="1"/>
    <xf numFmtId="0" fontId="11" fillId="0" borderId="3" xfId="0" applyFont="1" applyBorder="1"/>
    <xf numFmtId="0" fontId="9" fillId="0" borderId="7" xfId="1" applyNumberFormat="1" applyFont="1" applyFill="1" applyBorder="1" applyAlignment="1">
      <alignment horizontal="left"/>
    </xf>
    <xf numFmtId="0" fontId="11" fillId="0" borderId="7" xfId="0" applyFont="1" applyBorder="1"/>
    <xf numFmtId="0" fontId="0" fillId="0" borderId="0" xfId="0" applyBorder="1"/>
    <xf numFmtId="0" fontId="0" fillId="0" borderId="8" xfId="0" applyBorder="1"/>
    <xf numFmtId="2" fontId="9" fillId="0" borderId="7" xfId="1" applyNumberFormat="1" applyFont="1" applyFill="1" applyBorder="1" applyAlignment="1">
      <alignment horizontal="right"/>
    </xf>
    <xf numFmtId="2" fontId="11" fillId="0" borderId="7" xfId="0" applyNumberFormat="1" applyFont="1" applyBorder="1" applyAlignment="1">
      <alignment horizontal="right"/>
    </xf>
    <xf numFmtId="0" fontId="16" fillId="0" borderId="7" xfId="0" applyFont="1" applyBorder="1"/>
    <xf numFmtId="0" fontId="17" fillId="0" borderId="3" xfId="0" applyFont="1" applyBorder="1"/>
    <xf numFmtId="0" fontId="17" fillId="0" borderId="0" xfId="0" applyFont="1"/>
    <xf numFmtId="2" fontId="11" fillId="0" borderId="3" xfId="0" applyNumberFormat="1" applyFont="1" applyBorder="1"/>
    <xf numFmtId="2" fontId="9" fillId="0" borderId="3" xfId="1" applyNumberFormat="1" applyFont="1" applyFill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0" fontId="15" fillId="15" borderId="7" xfId="0" applyFont="1" applyFill="1" applyBorder="1"/>
    <xf numFmtId="0" fontId="0" fillId="15" borderId="8" xfId="0" applyFill="1" applyBorder="1"/>
    <xf numFmtId="0" fontId="0" fillId="15" borderId="9" xfId="0" applyFill="1" applyBorder="1"/>
    <xf numFmtId="166" fontId="0" fillId="0" borderId="3" xfId="3" applyNumberFormat="1" applyFont="1" applyBorder="1"/>
    <xf numFmtId="166" fontId="0" fillId="0" borderId="3" xfId="3" applyNumberFormat="1" applyFont="1" applyFill="1" applyBorder="1"/>
    <xf numFmtId="0" fontId="18" fillId="0" borderId="0" xfId="0" applyFont="1"/>
    <xf numFmtId="0" fontId="0" fillId="15" borderId="3" xfId="0" applyFill="1" applyBorder="1"/>
    <xf numFmtId="0" fontId="0" fillId="15" borderId="3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6" fillId="0" borderId="11" xfId="0" applyNumberFormat="1" applyFont="1" applyFill="1" applyBorder="1"/>
    <xf numFmtId="0" fontId="6" fillId="0" borderId="1" xfId="0" applyFont="1" applyFill="1" applyBorder="1" applyAlignment="1">
      <alignment horizontal="left" indent="1"/>
    </xf>
    <xf numFmtId="4" fontId="6" fillId="0" borderId="12" xfId="0" applyNumberFormat="1" applyFont="1" applyFill="1" applyBorder="1"/>
    <xf numFmtId="0" fontId="6" fillId="0" borderId="4" xfId="0" applyFont="1" applyFill="1" applyBorder="1" applyAlignment="1">
      <alignment horizontal="left" indent="1"/>
    </xf>
    <xf numFmtId="4" fontId="6" fillId="0" borderId="13" xfId="0" applyNumberFormat="1" applyFont="1" applyFill="1" applyBorder="1"/>
    <xf numFmtId="0" fontId="6" fillId="0" borderId="14" xfId="0" applyFont="1" applyFill="1" applyBorder="1" applyAlignment="1">
      <alignment horizontal="left" indent="1"/>
    </xf>
    <xf numFmtId="4" fontId="6" fillId="0" borderId="15" xfId="0" applyNumberFormat="1" applyFont="1" applyFill="1" applyBorder="1"/>
    <xf numFmtId="2" fontId="2" fillId="0" borderId="0" xfId="0" applyNumberFormat="1" applyFont="1" applyFill="1" applyBorder="1"/>
    <xf numFmtId="0" fontId="6" fillId="0" borderId="0" xfId="0" applyFont="1" applyFill="1" applyBorder="1" applyAlignment="1">
      <alignment horizontal="left" indent="1"/>
    </xf>
    <xf numFmtId="2" fontId="2" fillId="0" borderId="3" xfId="0" applyNumberFormat="1" applyFont="1" applyFill="1" applyBorder="1"/>
    <xf numFmtId="0" fontId="6" fillId="0" borderId="3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3" fontId="6" fillId="0" borderId="12" xfId="0" applyNumberFormat="1" applyFont="1" applyFill="1" applyBorder="1"/>
    <xf numFmtId="0" fontId="1" fillId="0" borderId="0" xfId="0" applyFont="1" applyFill="1"/>
    <xf numFmtId="0" fontId="6" fillId="0" borderId="10" xfId="0" applyFont="1" applyFill="1" applyBorder="1" applyAlignment="1">
      <alignment horizontal="left" indent="1"/>
    </xf>
    <xf numFmtId="0" fontId="19" fillId="0" borderId="0" xfId="0" applyFont="1"/>
    <xf numFmtId="0" fontId="0" fillId="0" borderId="0" xfId="0" applyAlignment="1">
      <alignment vertical="center"/>
    </xf>
    <xf numFmtId="0" fontId="1" fillId="0" borderId="3" xfId="0" applyFont="1" applyBorder="1"/>
    <xf numFmtId="38" fontId="0" fillId="0" borderId="3" xfId="0" applyNumberFormat="1" applyBorder="1"/>
    <xf numFmtId="8" fontId="0" fillId="17" borderId="3" xfId="0" applyNumberFormat="1" applyFill="1" applyBorder="1"/>
    <xf numFmtId="6" fontId="0" fillId="0" borderId="3" xfId="0" applyNumberFormat="1" applyBorder="1"/>
    <xf numFmtId="6" fontId="0" fillId="0" borderId="3" xfId="0" applyNumberFormat="1" applyBorder="1" applyAlignment="1">
      <alignment horizontal="right"/>
    </xf>
    <xf numFmtId="164" fontId="0" fillId="0" borderId="0" xfId="0" applyNumberFormat="1"/>
    <xf numFmtId="0" fontId="1" fillId="0" borderId="0" xfId="0" applyFont="1" applyFill="1" applyBorder="1"/>
    <xf numFmtId="0" fontId="20" fillId="0" borderId="0" xfId="0" applyFont="1"/>
    <xf numFmtId="0" fontId="0" fillId="0" borderId="3" xfId="0" applyBorder="1" applyAlignment="1">
      <alignment horizontal="center"/>
    </xf>
    <xf numFmtId="0" fontId="0" fillId="0" borderId="16" xfId="0" applyBorder="1"/>
    <xf numFmtId="0" fontId="0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Border="1"/>
    <xf numFmtId="167" fontId="0" fillId="0" borderId="0" xfId="0" applyNumberFormat="1" applyBorder="1"/>
    <xf numFmtId="167" fontId="0" fillId="0" borderId="19" xfId="0" applyNumberFormat="1" applyBorder="1"/>
    <xf numFmtId="167" fontId="0" fillId="0" borderId="0" xfId="3" applyNumberFormat="1" applyFont="1" applyBorder="1"/>
    <xf numFmtId="167" fontId="0" fillId="0" borderId="19" xfId="3" applyNumberFormat="1" applyFont="1" applyBorder="1"/>
    <xf numFmtId="165" fontId="0" fillId="0" borderId="19" xfId="0" applyNumberFormat="1" applyBorder="1"/>
    <xf numFmtId="0" fontId="0" fillId="0" borderId="20" xfId="0" applyBorder="1"/>
    <xf numFmtId="167" fontId="0" fillId="0" borderId="9" xfId="0" applyNumberFormat="1" applyBorder="1"/>
    <xf numFmtId="167" fontId="0" fillId="0" borderId="21" xfId="0" applyNumberFormat="1" applyBorder="1"/>
    <xf numFmtId="0" fontId="0" fillId="15" borderId="3" xfId="0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16" borderId="3" xfId="0" applyFill="1" applyBorder="1" applyAlignment="1">
      <alignment horizontal="left" vertical="center"/>
    </xf>
    <xf numFmtId="0" fontId="0" fillId="15" borderId="3" xfId="0" applyFill="1" applyBorder="1" applyAlignment="1">
      <alignment horizontal="center"/>
    </xf>
  </cellXfs>
  <cellStyles count="5">
    <cellStyle name="Comma" xfId="3" builtinId="3"/>
    <cellStyle name="Comma 2" xfId="4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chartsheet" Target="chartsheets/sheet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chartsheet" Target="chartsheets/sheet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Builds</a:t>
            </a:r>
            <a:r>
              <a:rPr lang="en-US" baseline="0"/>
              <a:t> by Decarb Scenario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75695078596574"/>
          <c:y val="8.9939142222606794E-2"/>
          <c:w val="0.87719636795947564"/>
          <c:h val="0.73271667964581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'[29]builds summary'!$Q$5</c:f>
              <c:strCache>
                <c:ptCount val="1"/>
                <c:pt idx="0">
                  <c:v>Demand Side Resource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summary'!$R$3:$AF$4</c15:sqref>
                  </c15:fullRef>
                </c:ext>
              </c:extLst>
              <c:f>('[29]builds summary'!$T$3:$T$4,'[29]builds summary'!$W$3:$W$4,'[29]builds summary'!$Z$3:$Z$4,'[29]builds summary'!$AC$3:$AC$4,'[29]builds summary'!$AF$3:$AF$4)</c:f>
              <c:multiLvlStrCache>
                <c:ptCount val="5"/>
                <c:lvl>
                  <c:pt idx="0">
                    <c:v>2045</c:v>
                  </c:pt>
                  <c:pt idx="1">
                    <c:v>2045</c:v>
                  </c:pt>
                  <c:pt idx="2">
                    <c:v>2045</c:v>
                  </c:pt>
                  <c:pt idx="3">
                    <c:v>2045</c:v>
                  </c:pt>
                  <c:pt idx="4">
                    <c:v>2045</c:v>
                  </c:pt>
                </c:lvl>
                <c:lvl>
                  <c:pt idx="0">
                    <c:v>Scenario 1 - ASHP</c:v>
                  </c:pt>
                  <c:pt idx="1">
                    <c:v>Scenario 2 - CCHP</c:v>
                  </c:pt>
                  <c:pt idx="2">
                    <c:v>Scenario 3 - HHP</c:v>
                  </c:pt>
                  <c:pt idx="3">
                    <c:v>Scenario 4 - HHP + CCHP</c:v>
                  </c:pt>
                  <c:pt idx="4">
                    <c:v>Updated Reference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summary'!$R$5:$AF$5</c15:sqref>
                  </c15:fullRef>
                </c:ext>
              </c:extLst>
              <c:f>('[29]builds summary'!$T$5,'[29]builds summary'!$W$5,'[29]builds summary'!$Z$5,'[29]builds summary'!$AC$5,'[29]builds summary'!$AF$5)</c:f>
              <c:numCache>
                <c:formatCode>General</c:formatCode>
                <c:ptCount val="5"/>
                <c:pt idx="0">
                  <c:v>1522.300485382942</c:v>
                </c:pt>
                <c:pt idx="1">
                  <c:v>1421.801481864662</c:v>
                </c:pt>
                <c:pt idx="2">
                  <c:v>1242.4822261437453</c:v>
                </c:pt>
                <c:pt idx="3">
                  <c:v>1268.9938390358961</c:v>
                </c:pt>
                <c:pt idx="4">
                  <c:v>1100.0037199475478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D-4BF4-BCC4-971E2F677AA0}"/>
            </c:ext>
          </c:extLst>
        </c:ser>
        <c:ser>
          <c:idx val="3"/>
          <c:order val="3"/>
          <c:tx>
            <c:strRef>
              <c:f>'[29]builds summary'!$Q$8</c:f>
              <c:strCache>
                <c:ptCount val="1"/>
                <c:pt idx="0">
                  <c:v>DERs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summary'!$R$3:$AF$4</c15:sqref>
                  </c15:fullRef>
                </c:ext>
              </c:extLst>
              <c:f>('[29]builds summary'!$T$3:$T$4,'[29]builds summary'!$W$3:$W$4,'[29]builds summary'!$Z$3:$Z$4,'[29]builds summary'!$AC$3:$AC$4,'[29]builds summary'!$AF$3:$AF$4)</c:f>
              <c:multiLvlStrCache>
                <c:ptCount val="5"/>
                <c:lvl>
                  <c:pt idx="0">
                    <c:v>2045</c:v>
                  </c:pt>
                  <c:pt idx="1">
                    <c:v>2045</c:v>
                  </c:pt>
                  <c:pt idx="2">
                    <c:v>2045</c:v>
                  </c:pt>
                  <c:pt idx="3">
                    <c:v>2045</c:v>
                  </c:pt>
                  <c:pt idx="4">
                    <c:v>2045</c:v>
                  </c:pt>
                </c:lvl>
                <c:lvl>
                  <c:pt idx="0">
                    <c:v>Scenario 1 - ASHP</c:v>
                  </c:pt>
                  <c:pt idx="1">
                    <c:v>Scenario 2 - CCHP</c:v>
                  </c:pt>
                  <c:pt idx="2">
                    <c:v>Scenario 3 - HHP</c:v>
                  </c:pt>
                  <c:pt idx="3">
                    <c:v>Scenario 4 - HHP + CCHP</c:v>
                  </c:pt>
                  <c:pt idx="4">
                    <c:v>Updated Reference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summary'!$R$8:$AF$8</c15:sqref>
                  </c15:fullRef>
                </c:ext>
              </c:extLst>
              <c:f>('[29]builds summary'!$T$8,'[29]builds summary'!$W$8,'[29]builds summary'!$Z$8,'[29]builds summary'!$AC$8,'[29]builds summary'!$AF$8)</c:f>
              <c:numCache>
                <c:formatCode>General</c:formatCode>
                <c:ptCount val="5"/>
                <c:pt idx="0">
                  <c:v>1626.5803185586058</c:v>
                </c:pt>
                <c:pt idx="1">
                  <c:v>1636.5803185586058</c:v>
                </c:pt>
                <c:pt idx="2">
                  <c:v>1626.5803185586058</c:v>
                </c:pt>
                <c:pt idx="3">
                  <c:v>1611.5803185586058</c:v>
                </c:pt>
                <c:pt idx="4">
                  <c:v>1611.5803185586058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D-4BF4-BCC4-971E2F677AA0}"/>
            </c:ext>
          </c:extLst>
        </c:ser>
        <c:ser>
          <c:idx val="9"/>
          <c:order val="7"/>
          <c:tx>
            <c:strRef>
              <c:f>'[29]builds summary'!$Q$14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summary'!$R$3:$AF$4</c15:sqref>
                  </c15:fullRef>
                </c:ext>
              </c:extLst>
              <c:f>('[29]builds summary'!$T$3:$T$4,'[29]builds summary'!$W$3:$W$4,'[29]builds summary'!$Z$3:$Z$4,'[29]builds summary'!$AC$3:$AC$4,'[29]builds summary'!$AF$3:$AF$4)</c:f>
              <c:multiLvlStrCache>
                <c:ptCount val="5"/>
                <c:lvl>
                  <c:pt idx="0">
                    <c:v>2045</c:v>
                  </c:pt>
                  <c:pt idx="1">
                    <c:v>2045</c:v>
                  </c:pt>
                  <c:pt idx="2">
                    <c:v>2045</c:v>
                  </c:pt>
                  <c:pt idx="3">
                    <c:v>2045</c:v>
                  </c:pt>
                  <c:pt idx="4">
                    <c:v>2045</c:v>
                  </c:pt>
                </c:lvl>
                <c:lvl>
                  <c:pt idx="0">
                    <c:v>Scenario 1 - ASHP</c:v>
                  </c:pt>
                  <c:pt idx="1">
                    <c:v>Scenario 2 - CCHP</c:v>
                  </c:pt>
                  <c:pt idx="2">
                    <c:v>Scenario 3 - HHP</c:v>
                  </c:pt>
                  <c:pt idx="3">
                    <c:v>Scenario 4 - HHP + CCHP</c:v>
                  </c:pt>
                  <c:pt idx="4">
                    <c:v>Updated Reference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summary'!$R$14:$AF$14</c15:sqref>
                  </c15:fullRef>
                </c:ext>
              </c:extLst>
              <c:f>('[29]builds summary'!$T$14,'[29]builds summary'!$W$14,'[29]builds summary'!$Z$14,'[29]builds summary'!$AC$14,'[29]builds summary'!$AF$14)</c:f>
              <c:numCache>
                <c:formatCode>General</c:formatCode>
                <c:ptCount val="5"/>
                <c:pt idx="0">
                  <c:v>1792</c:v>
                </c:pt>
                <c:pt idx="1">
                  <c:v>1792</c:v>
                </c:pt>
                <c:pt idx="2">
                  <c:v>2790</c:v>
                </c:pt>
                <c:pt idx="3">
                  <c:v>2392</c:v>
                </c:pt>
                <c:pt idx="4">
                  <c:v>2590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8D-4BF4-BCC4-971E2F677AA0}"/>
            </c:ext>
          </c:extLst>
        </c:ser>
        <c:ser>
          <c:idx val="17"/>
          <c:order val="15"/>
          <c:tx>
            <c:strRef>
              <c:f>'[29]builds summary'!$Q$22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summary'!$R$3:$AF$4</c15:sqref>
                  </c15:fullRef>
                </c:ext>
              </c:extLst>
              <c:f>('[29]builds summary'!$T$3:$T$4,'[29]builds summary'!$W$3:$W$4,'[29]builds summary'!$Z$3:$Z$4,'[29]builds summary'!$AC$3:$AC$4,'[29]builds summary'!$AF$3:$AF$4)</c:f>
              <c:multiLvlStrCache>
                <c:ptCount val="5"/>
                <c:lvl>
                  <c:pt idx="0">
                    <c:v>2045</c:v>
                  </c:pt>
                  <c:pt idx="1">
                    <c:v>2045</c:v>
                  </c:pt>
                  <c:pt idx="2">
                    <c:v>2045</c:v>
                  </c:pt>
                  <c:pt idx="3">
                    <c:v>2045</c:v>
                  </c:pt>
                  <c:pt idx="4">
                    <c:v>2045</c:v>
                  </c:pt>
                </c:lvl>
                <c:lvl>
                  <c:pt idx="0">
                    <c:v>Scenario 1 - ASHP</c:v>
                  </c:pt>
                  <c:pt idx="1">
                    <c:v>Scenario 2 - CCHP</c:v>
                  </c:pt>
                  <c:pt idx="2">
                    <c:v>Scenario 3 - HHP</c:v>
                  </c:pt>
                  <c:pt idx="3">
                    <c:v>Scenario 4 - HHP + CCHP</c:v>
                  </c:pt>
                  <c:pt idx="4">
                    <c:v>Updated Reference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summary'!$R$22:$AF$22</c15:sqref>
                  </c15:fullRef>
                </c:ext>
              </c:extLst>
              <c:f>('[29]builds summary'!$T$22,'[29]builds summary'!$W$22,'[29]builds summary'!$Z$22,'[29]builds summary'!$AC$22,'[29]builds summary'!$AF$22)</c:f>
              <c:numCache>
                <c:formatCode>General</c:formatCode>
                <c:ptCount val="5"/>
                <c:pt idx="0">
                  <c:v>2350</c:v>
                </c:pt>
                <c:pt idx="1">
                  <c:v>2350</c:v>
                </c:pt>
                <c:pt idx="2">
                  <c:v>2050</c:v>
                </c:pt>
                <c:pt idx="3">
                  <c:v>2250</c:v>
                </c:pt>
                <c:pt idx="4">
                  <c:v>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8D-4BF4-BCC4-971E2F677AA0}"/>
            </c:ext>
          </c:extLst>
        </c:ser>
        <c:ser>
          <c:idx val="7"/>
          <c:order val="16"/>
          <c:tx>
            <c:strRef>
              <c:f>'[29]builds summary'!$Q$12</c:f>
              <c:strCache>
                <c:ptCount val="1"/>
                <c:pt idx="0">
                  <c:v>CETA-compliant Peaking Capacity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summary'!$R$3:$AF$4</c15:sqref>
                  </c15:fullRef>
                </c:ext>
              </c:extLst>
              <c:f>('[29]builds summary'!$T$3:$T$4,'[29]builds summary'!$W$3:$W$4,'[29]builds summary'!$Z$3:$Z$4,'[29]builds summary'!$AC$3:$AC$4,'[29]builds summary'!$AF$3:$AF$4)</c:f>
              <c:multiLvlStrCache>
                <c:ptCount val="5"/>
                <c:lvl>
                  <c:pt idx="0">
                    <c:v>2045</c:v>
                  </c:pt>
                  <c:pt idx="1">
                    <c:v>2045</c:v>
                  </c:pt>
                  <c:pt idx="2">
                    <c:v>2045</c:v>
                  </c:pt>
                  <c:pt idx="3">
                    <c:v>2045</c:v>
                  </c:pt>
                  <c:pt idx="4">
                    <c:v>2045</c:v>
                  </c:pt>
                </c:lvl>
                <c:lvl>
                  <c:pt idx="0">
                    <c:v>Scenario 1 - ASHP</c:v>
                  </c:pt>
                  <c:pt idx="1">
                    <c:v>Scenario 2 - CCHP</c:v>
                  </c:pt>
                  <c:pt idx="2">
                    <c:v>Scenario 3 - HHP</c:v>
                  </c:pt>
                  <c:pt idx="3">
                    <c:v>Scenario 4 - HHP + CCHP</c:v>
                  </c:pt>
                  <c:pt idx="4">
                    <c:v>Updated Reference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summary'!$R$12:$AF$12</c15:sqref>
                  </c15:fullRef>
                </c:ext>
              </c:extLst>
              <c:f>('[29]builds summary'!$T$12,'[29]builds summary'!$W$12,'[29]builds summary'!$Z$12,'[29]builds summary'!$AC$12,'[29]builds summary'!$AF$12)</c:f>
              <c:numCache>
                <c:formatCode>General</c:formatCode>
                <c:ptCount val="5"/>
                <c:pt idx="0">
                  <c:v>4140.5999755859375</c:v>
                </c:pt>
                <c:pt idx="1">
                  <c:v>3665.6999855041504</c:v>
                </c:pt>
                <c:pt idx="2">
                  <c:v>2757.8999443054199</c:v>
                </c:pt>
                <c:pt idx="3">
                  <c:v>2719.4999656677246</c:v>
                </c:pt>
                <c:pt idx="4">
                  <c:v>1787.9999847412109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8D-4BF4-BCC4-971E2F677AA0}"/>
            </c:ext>
          </c:extLst>
        </c:ser>
        <c:ser>
          <c:idx val="8"/>
          <c:order val="17"/>
          <c:tx>
            <c:strRef>
              <c:f>'[29]builds summary'!$Q$13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summary'!$R$3:$AF$4</c15:sqref>
                  </c15:fullRef>
                </c:ext>
              </c:extLst>
              <c:f>('[29]builds summary'!$T$3:$T$4,'[29]builds summary'!$W$3:$W$4,'[29]builds summary'!$Z$3:$Z$4,'[29]builds summary'!$AC$3:$AC$4,'[29]builds summary'!$AF$3:$AF$4)</c:f>
              <c:multiLvlStrCache>
                <c:ptCount val="5"/>
                <c:lvl>
                  <c:pt idx="0">
                    <c:v>2045</c:v>
                  </c:pt>
                  <c:pt idx="1">
                    <c:v>2045</c:v>
                  </c:pt>
                  <c:pt idx="2">
                    <c:v>2045</c:v>
                  </c:pt>
                  <c:pt idx="3">
                    <c:v>2045</c:v>
                  </c:pt>
                  <c:pt idx="4">
                    <c:v>2045</c:v>
                  </c:pt>
                </c:lvl>
                <c:lvl>
                  <c:pt idx="0">
                    <c:v>Scenario 1 - ASHP</c:v>
                  </c:pt>
                  <c:pt idx="1">
                    <c:v>Scenario 2 - CCHP</c:v>
                  </c:pt>
                  <c:pt idx="2">
                    <c:v>Scenario 3 - HHP</c:v>
                  </c:pt>
                  <c:pt idx="3">
                    <c:v>Scenario 4 - HHP + CCHP</c:v>
                  </c:pt>
                  <c:pt idx="4">
                    <c:v>Updated Reference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summary'!$R$13:$AF$13</c15:sqref>
                  </c15:fullRef>
                </c:ext>
              </c:extLst>
              <c:f>('[29]builds summary'!$T$13,'[29]builds summary'!$W$13,'[29]builds summary'!$Z$13,'[29]builds summary'!$AC$13,'[29]builds summary'!$AF$13)</c:f>
              <c:numCache>
                <c:formatCode>General</c:formatCode>
                <c:ptCount val="5"/>
                <c:pt idx="0">
                  <c:v>6350</c:v>
                </c:pt>
                <c:pt idx="1">
                  <c:v>6350</c:v>
                </c:pt>
                <c:pt idx="2">
                  <c:v>5750</c:v>
                </c:pt>
                <c:pt idx="3">
                  <c:v>5750</c:v>
                </c:pt>
                <c:pt idx="4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8D-4BF4-BCC4-971E2F67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5513816"/>
        <c:axId val="20555210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'[29]builds summary'!$Q$6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'[29]builds summary'!$R$6:$AC$6</c15:sqref>
                        </c15:fullRef>
                        <c15:formulaRef>
                          <c15:sqref>('[29]builds summary'!$T$6,'[29]builds summary'!$W$6,'[29]builds summary'!$Z$6,'[29]builds summary'!$AC$6)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48D-4BF4-BCC4-971E2F677A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summary'!$R$7:$AC$7</c15:sqref>
                        </c15:fullRef>
                        <c15:formulaRef>
                          <c15:sqref>('[29]builds summary'!$T$7,'[29]builds summary'!$W$7,'[29]builds summary'!$Z$7,'[29]builds summary'!$AC$7)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8D-4BF4-BCC4-971E2F677A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summary'!$R$9:$AC$9</c15:sqref>
                        </c15:fullRef>
                        <c15:formulaRef>
                          <c15:sqref>('[29]builds summary'!$T$9,'[29]builds summary'!$W$9,'[29]builds summary'!$Z$9,'[29]builds summary'!$AC$9)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8D-4BF4-BCC4-971E2F677A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summary'!$R$10:$AC$10</c15:sqref>
                        </c15:fullRef>
                        <c15:formulaRef>
                          <c15:sqref>('[29]builds summary'!$T$10,'[29]builds summary'!$W$10,'[29]builds summary'!$Z$10,'[29]builds summary'!$AC$10)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8D-4BF4-BCC4-971E2F677AA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summary'!$R$11:$AC$11</c15:sqref>
                        </c15:fullRef>
                        <c15:formulaRef>
                          <c15:sqref>('[29]builds summary'!$T$11,'[29]builds summary'!$W$11,'[29]builds summary'!$Z$11,'[29]builds summary'!$AC$11)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8D-4BF4-BCC4-971E2F677AA0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summary'!$R$15:$AC$15</c15:sqref>
                        </c15:fullRef>
                        <c15:formulaRef>
                          <c15:sqref>('[29]builds summary'!$T$15,'[29]builds summary'!$W$15,'[29]builds summary'!$Z$15,'[29]builds summary'!$AC$15)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8D-4BF4-BCC4-971E2F677AA0}"/>
                  </c:ext>
                </c:extLst>
              </c15:ser>
            </c15:filteredBarSeries>
            <c15:filteredBarSeries>
              <c15:ser>
                <c:idx val="11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summary'!$R$16:$AC$16</c15:sqref>
                        </c15:fullRef>
                        <c15:formulaRef>
                          <c15:sqref>('[29]builds summary'!$T$16,'[29]builds summary'!$W$16,'[29]builds summary'!$Z$16,'[29]builds summary'!$AC$16)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8D-4BF4-BCC4-971E2F677AA0}"/>
                  </c:ext>
                </c:extLst>
              </c15:ser>
            </c15:filteredBarSeries>
            <c15:filteredBarSeries>
              <c15:ser>
                <c:idx val="12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summary'!$R$17:$AC$17</c15:sqref>
                        </c15:fullRef>
                        <c15:formulaRef>
                          <c15:sqref>('[29]builds summary'!$T$17,'[29]builds summary'!$W$17,'[29]builds summary'!$Z$17,'[29]builds summary'!$AC$17)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8D-4BF4-BCC4-971E2F677AA0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summary'!$R$18:$AC$18</c15:sqref>
                        </c15:fullRef>
                        <c15:formulaRef>
                          <c15:sqref>('[29]builds summary'!$T$18,'[29]builds summary'!$W$18,'[29]builds summary'!$Z$18,'[29]builds summary'!$AC$18)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8D-4BF4-BCC4-971E2F677AA0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summary'!$R$19:$AC$19</c15:sqref>
                        </c15:fullRef>
                        <c15:formulaRef>
                          <c15:sqref>('[29]builds summary'!$T$19,'[29]builds summary'!$W$19,'[29]builds summary'!$Z$19,'[29]builds summary'!$AC$19)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48D-4BF4-BCC4-971E2F677AA0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summary'!$R$20:$AC$20</c15:sqref>
                        </c15:fullRef>
                        <c15:formulaRef>
                          <c15:sqref>('[29]builds summary'!$T$20,'[29]builds summary'!$W$20,'[29]builds summary'!$Z$20,'[29]builds summary'!$AC$20)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48D-4BF4-BCC4-971E2F677AA0}"/>
                  </c:ext>
                </c:extLst>
              </c15:ser>
            </c15:filteredBarSeries>
            <c15:filteredBarSeries>
              <c15:ser>
                <c:idx val="16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summary'!$R$3:$AF$4</c15:sqref>
                        </c15:fullRef>
                        <c15:formulaRef>
                          <c15:sqref>('[29]builds summary'!$T$3:$T$4,'[29]builds summary'!$W$3:$W$4,'[29]builds summary'!$Z$3:$Z$4,'[29]builds summary'!$AC$3:$AC$4,'[29]builds summary'!$AF$3:$AF$4)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2045</c:v>
                        </c:pt>
                        <c:pt idx="1">
                          <c:v>2045</c:v>
                        </c:pt>
                        <c:pt idx="2">
                          <c:v>2045</c:v>
                        </c:pt>
                        <c:pt idx="3">
                          <c:v>2045</c:v>
                        </c:pt>
                        <c:pt idx="4">
                          <c:v>2025</c:v>
                        </c:pt>
                        <c:pt idx="5">
                          <c:v>2030</c:v>
                        </c:pt>
                        <c:pt idx="6">
                          <c:v>2045</c:v>
                        </c:pt>
                      </c:lvl>
                      <c:lvl>
                        <c:pt idx="0">
                          <c:v>Scenario 1 - ASHP</c:v>
                        </c:pt>
                        <c:pt idx="1">
                          <c:v>Scenario 2 - CCHP</c:v>
                        </c:pt>
                        <c:pt idx="2">
                          <c:v>Scenario 3 - HHP</c:v>
                        </c:pt>
                        <c:pt idx="3">
                          <c:v>Scenario 4 - HHP + CCHP</c:v>
                        </c:pt>
                        <c:pt idx="4">
                          <c:v>23 EPR Reference</c:v>
                        </c:pt>
                        <c:pt idx="5">
                          <c:v>23 EPR Reference</c:v>
                        </c:pt>
                        <c:pt idx="6">
                          <c:v>Updated 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summary'!$R$21:$AC$21</c15:sqref>
                        </c15:fullRef>
                        <c15:formulaRef>
                          <c15:sqref>('[29]builds summary'!$T$21,'[29]builds summary'!$W$21,'[29]builds summary'!$Z$21,'[29]builds summary'!$AC$21)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48D-4BF4-BCC4-971E2F677AA0}"/>
                  </c:ext>
                </c:extLst>
              </c15:ser>
            </c15:filteredBarSeries>
          </c:ext>
        </c:extLst>
      </c:barChart>
      <c:catAx>
        <c:axId val="205551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521032"/>
        <c:crosses val="autoZero"/>
        <c:auto val="1"/>
        <c:lblAlgn val="ctr"/>
        <c:lblOffset val="100"/>
        <c:noMultiLvlLbl val="0"/>
      </c:catAx>
      <c:valAx>
        <c:axId val="205552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 Nameplate</a:t>
                </a:r>
              </a:p>
            </c:rich>
          </c:tx>
          <c:layout>
            <c:manualLayout>
              <c:xMode val="edge"/>
              <c:yMode val="edge"/>
              <c:x val="2.1881838074398249E-2"/>
              <c:y val="0.35978944939574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51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81880734807813"/>
          <c:y val="0.94067820399455393"/>
          <c:w val="0.81717799489110687"/>
          <c:h val="4.9135903466612126E-2"/>
        </c:manualLayout>
      </c:layout>
      <c:overlay val="0"/>
      <c:spPr>
        <a:noFill/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Conservation Additions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1542584123091"/>
          <c:y val="8.9939142222606794E-2"/>
          <c:w val="0.85643792729501622"/>
          <c:h val="0.73271667964581355"/>
        </c:manualLayout>
      </c:layout>
      <c:barChart>
        <c:barDir val="col"/>
        <c:grouping val="stacked"/>
        <c:varyColors val="0"/>
        <c:ser>
          <c:idx val="19"/>
          <c:order val="19"/>
          <c:tx>
            <c:strRef>
              <c:f>'[29]builds summary'!$A$6</c:f>
              <c:strCache>
                <c:ptCount val="1"/>
                <c:pt idx="0">
                  <c:v>Conservation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183-45C5-99CD-12886A3F4DF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9183-45C5-99CD-12886A3F4D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9183-45C5-99CD-12886A3F4D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9183-45C5-99CD-12886A3F4D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9183-45C5-99CD-12886A3F4D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9183-45C5-99CD-12886A3F4DF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9183-45C5-99CD-12886A3F4DF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9183-45C5-99CD-12886A3F4DF1}"/>
              </c:ext>
            </c:extLst>
          </c:dPt>
          <c:dLbls>
            <c:dLbl>
              <c:idx val="0"/>
              <c:layout>
                <c:manualLayout>
                  <c:x val="-2.8032295944264207E-17"/>
                  <c:y val="-0.113548498745349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183-45C5-99CD-12886A3F4DF1}"/>
                </c:ext>
              </c:extLst>
            </c:dLbl>
            <c:dLbl>
              <c:idx val="1"/>
              <c:layout>
                <c:manualLayout>
                  <c:x val="-2.8032295944264207E-17"/>
                  <c:y val="-0.361122744272350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183-45C5-99CD-12886A3F4DF1}"/>
                </c:ext>
              </c:extLst>
            </c:dLbl>
            <c:dLbl>
              <c:idx val="2"/>
              <c:layout>
                <c:manualLayout>
                  <c:x val="-5.6064591888528414E-17"/>
                  <c:y val="-0.107354273023564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183-45C5-99CD-12886A3F4DF1}"/>
                </c:ext>
              </c:extLst>
            </c:dLbl>
            <c:dLbl>
              <c:idx val="3"/>
              <c:layout>
                <c:manualLayout>
                  <c:x val="0"/>
                  <c:y val="-0.32082778114274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183-45C5-99CD-12886A3F4DF1}"/>
                </c:ext>
              </c:extLst>
            </c:dLbl>
            <c:dLbl>
              <c:idx val="4"/>
              <c:layout>
                <c:manualLayout>
                  <c:x val="-5.6064591888528414E-17"/>
                  <c:y val="-0.103672425562189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183-45C5-99CD-12886A3F4DF1}"/>
                </c:ext>
              </c:extLst>
            </c:dLbl>
            <c:dLbl>
              <c:idx val="5"/>
              <c:layout>
                <c:manualLayout>
                  <c:x val="0"/>
                  <c:y val="-0.303213444473287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183-45C5-99CD-12886A3F4DF1}"/>
                </c:ext>
              </c:extLst>
            </c:dLbl>
            <c:dLbl>
              <c:idx val="6"/>
              <c:layout>
                <c:manualLayout>
                  <c:x val="1.5290519877675841E-3"/>
                  <c:y val="-0.108600271119956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183-45C5-99CD-12886A3F4DF1}"/>
                </c:ext>
              </c:extLst>
            </c:dLbl>
            <c:dLbl>
              <c:idx val="7"/>
              <c:layout>
                <c:manualLayout>
                  <c:x val="0"/>
                  <c:y val="-0.303707613471393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183-45C5-99CD-12886A3F4DF1}"/>
                </c:ext>
              </c:extLst>
            </c:dLbl>
            <c:dLbl>
              <c:idx val="8"/>
              <c:layout>
                <c:manualLayout>
                  <c:x val="0"/>
                  <c:y val="-0.10666685895032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183-45C5-99CD-12886A3F4DF1}"/>
                </c:ext>
              </c:extLst>
            </c:dLbl>
            <c:dLbl>
              <c:idx val="9"/>
              <c:layout>
                <c:manualLayout>
                  <c:x val="-1.1212918377705683E-16"/>
                  <c:y val="-0.271214944285810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183-45C5-99CD-12886A3F4D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'[29]builds summary'!$B$3:$P$4</c15:sqref>
                  </c15:fullRef>
                </c:ext>
              </c:extLst>
              <c:f>'[29]builds summary'!$C$3:$P$4</c:f>
              <c:multiLvlStrCache>
                <c:ptCount val="10"/>
                <c:lvl>
                  <c:pt idx="0">
                    <c:v>2030</c:v>
                  </c:pt>
                  <c:pt idx="1">
                    <c:v>2045</c:v>
                  </c:pt>
                  <c:pt idx="2">
                    <c:v>2030</c:v>
                  </c:pt>
                  <c:pt idx="3">
                    <c:v>2045</c:v>
                  </c:pt>
                  <c:pt idx="4">
                    <c:v>2030</c:v>
                  </c:pt>
                  <c:pt idx="5">
                    <c:v>2045</c:v>
                  </c:pt>
                  <c:pt idx="6">
                    <c:v>2030</c:v>
                  </c:pt>
                  <c:pt idx="7">
                    <c:v>2045</c:v>
                  </c:pt>
                  <c:pt idx="8">
                    <c:v>2030</c:v>
                  </c:pt>
                  <c:pt idx="9">
                    <c:v>2045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'[29]builds summary'!$B$6:$P$6</c15:sqref>
                  </c15:fullRef>
                </c:ext>
              </c:extLst>
              <c:f>('[29]builds summary'!$C$6:$D$6,'[29]builds summary'!$F$6:$G$6,'[29]builds summary'!$I$6:$J$6,'[29]builds summary'!$L$6:$M$6,'[29]builds summary'!$O$6:$P$6)</c:f>
              <c:numCache>
                <c:formatCode>General</c:formatCode>
                <c:ptCount val="10"/>
                <c:pt idx="0">
                  <c:v>238.049993</c:v>
                </c:pt>
                <c:pt idx="1">
                  <c:v>927.15168700000004</c:v>
                </c:pt>
                <c:pt idx="2">
                  <c:v>234.47363799999999</c:v>
                </c:pt>
                <c:pt idx="3">
                  <c:v>817.16384600000004</c:v>
                </c:pt>
                <c:pt idx="4">
                  <c:v>231.089248</c:v>
                </c:pt>
                <c:pt idx="5">
                  <c:v>769.08464900000001</c:v>
                </c:pt>
                <c:pt idx="6">
                  <c:v>231.209183</c:v>
                </c:pt>
                <c:pt idx="7">
                  <c:v>770.43314400000008</c:v>
                </c:pt>
                <c:pt idx="8">
                  <c:v>225.93131700000001</c:v>
                </c:pt>
                <c:pt idx="9">
                  <c:v>695.07371999999998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43-9183-45C5-99CD-12886A3F4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55513816"/>
        <c:axId val="2055521032"/>
        <c:extLst>
          <c:ext xmlns:c15="http://schemas.microsoft.com/office/drawing/2012/chart" uri="{02D57815-91ED-43cb-92C2-25804820EDAC}">
            <c15:filteredBarSeries>
              <c15:ser>
                <c:idx val="18"/>
                <c:order val="0"/>
                <c:tx>
                  <c:strRef>
                    <c:extLst>
                      <c:ext uri="{02D57815-91ED-43cb-92C2-25804820EDAC}">
                        <c15:formulaRef>
                          <c15:sqref>'[29]builds summary'!$A$23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tx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9183-45C5-99CD-12886A3F4DF1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tx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9183-45C5-99CD-12886A3F4DF1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9183-45C5-99CD-12886A3F4DF1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9183-45C5-99CD-12886A3F4DF1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9183-45C5-99CD-12886A3F4DF1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9183-45C5-99CD-12886A3F4DF1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9183-45C5-99CD-12886A3F4DF1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9183-45C5-99CD-12886A3F4DF1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9183-45C5-99CD-12886A3F4DF1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9183-45C5-99CD-12886A3F4DF1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'[29]builds summary'!$B$24:$P$24</c15:sqref>
                        </c15:fullRef>
                        <c15:formulaRef>
                          <c15:sqref>('[29]builds summary'!$C$24:$D$24,'[29]builds summary'!$F$24:$G$24,'[29]builds summary'!$I$24:$J$24,'[29]builds summary'!$L$24:$M$24,'[29]builds summary'!$O$24:$P$24)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6093.4555353897877</c:v>
                      </c:pt>
                      <c:pt idx="1">
                        <c:v>15652.1742377256</c:v>
                      </c:pt>
                      <c:pt idx="2">
                        <c:v>6143.4555353897886</c:v>
                      </c:pt>
                      <c:pt idx="3">
                        <c:v>15196.574220177994</c:v>
                      </c:pt>
                      <c:pt idx="4">
                        <c:v>6054.3055414933024</c:v>
                      </c:pt>
                      <c:pt idx="5">
                        <c:v>14417.214196679457</c:v>
                      </c:pt>
                      <c:pt idx="6">
                        <c:v>5941.6055369156666</c:v>
                      </c:pt>
                      <c:pt idx="7">
                        <c:v>14069.304238793715</c:v>
                      </c:pt>
                      <c:pt idx="8">
                        <c:v>6422.784499185489</c:v>
                      </c:pt>
                      <c:pt idx="9">
                        <c:v>13187.080295670421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9183-45C5-99CD-12886A3F4DF1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summary'!$Q$5</c15:sqref>
                        </c15:formulaRef>
                      </c:ext>
                    </c:extLst>
                    <c:strCache>
                      <c:ptCount val="1"/>
                      <c:pt idx="0">
                        <c:v>Demand Side Resource</c:v>
                      </c:pt>
                    </c:strCache>
                  </c:strRef>
                </c:tx>
                <c:spPr>
                  <a:solidFill>
                    <a:schemeClr val="bg1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tx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183-45C5-99CD-12886A3F4DF1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tx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9183-45C5-99CD-12886A3F4DF1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183-45C5-99CD-12886A3F4DF1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9183-45C5-99CD-12886A3F4DF1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9183-45C5-99CD-12886A3F4DF1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9183-45C5-99CD-12886A3F4DF1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9183-45C5-99CD-12886A3F4DF1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9183-45C5-99CD-12886A3F4DF1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9183-45C5-99CD-12886A3F4DF1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9183-45C5-99CD-12886A3F4DF1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0"/>
                        <c:y val="-0.16272565471650149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5-9183-45C5-99CD-12886A3F4DF1}"/>
                      </c:ext>
                    </c:extLst>
                  </c:dLbl>
                  <c:dLbl>
                    <c:idx val="1"/>
                    <c:layout>
                      <c:manualLayout>
                        <c:x val="2.7764836509993626E-17"/>
                        <c:y val="-0.3686753114670735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9183-45C5-99CD-12886A3F4DF1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0.15255530129672007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7-9183-45C5-99CD-12886A3F4DF1}"/>
                      </c:ext>
                    </c:extLst>
                  </c:dLbl>
                  <c:dLbl>
                    <c:idx val="3"/>
                    <c:layout>
                      <c:manualLayout>
                        <c:x val="5.5529673019987252E-17"/>
                        <c:y val="-0.34579201627256545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8-9183-45C5-99CD-12886A3F4DF1}"/>
                      </c:ext>
                    </c:extLst>
                  </c:dLbl>
                  <c:dLbl>
                    <c:idx val="4"/>
                    <c:layout>
                      <c:manualLayout>
                        <c:x val="-5.5529673019987252E-17"/>
                        <c:y val="-0.1550978896516654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9-9183-45C5-99CD-12886A3F4DF1}"/>
                      </c:ext>
                    </c:extLst>
                  </c:dLbl>
                  <c:dLbl>
                    <c:idx val="5"/>
                    <c:layout>
                      <c:manualLayout>
                        <c:x val="-1.110593460399745E-16"/>
                        <c:y val="-0.30002542588354947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A-9183-45C5-99CD-12886A3F4DF1}"/>
                      </c:ext>
                    </c:extLst>
                  </c:dLbl>
                  <c:dLbl>
                    <c:idx val="6"/>
                    <c:layout>
                      <c:manualLayout>
                        <c:x val="-1.110593460399745E-16"/>
                        <c:y val="-0.15509788965166549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B-9183-45C5-99CD-12886A3F4DF1}"/>
                      </c:ext>
                    </c:extLst>
                  </c:dLbl>
                  <c:dLbl>
                    <c:idx val="7"/>
                    <c:layout>
                      <c:manualLayout>
                        <c:x val="0"/>
                        <c:y val="-0.31019577930333081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C-9183-45C5-99CD-12886A3F4DF1}"/>
                      </c:ext>
                    </c:extLst>
                  </c:dLbl>
                  <c:dLbl>
                    <c:idx val="8"/>
                    <c:layout>
                      <c:manualLayout>
                        <c:x val="0"/>
                        <c:y val="-0.14747012458682948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D-9183-45C5-99CD-12886A3F4DF1}"/>
                      </c:ext>
                    </c:extLst>
                  </c:dLbl>
                  <c:dLbl>
                    <c:idx val="9"/>
                    <c:layout>
                      <c:manualLayout>
                        <c:x val="-1.5144631228230703E-3"/>
                        <c:y val="-0.27205695397915075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E-9183-45C5-99CD-12886A3F4DF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summary'!$R$5:$AF$5</c15:sqref>
                        </c15:fullRef>
                        <c15:formulaRef>
                          <c15:sqref>('[29]builds summary'!$S$5:$T$5,'[29]builds summary'!$V$5:$W$5,'[29]builds summary'!$Y$5:$Z$5,'[29]builds summary'!$AB$5:$AC$5,'[29]builds summary'!$AE$5:$AF$5)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623.80823361129001</c:v>
                      </c:pt>
                      <c:pt idx="1">
                        <c:v>1522.300485382942</c:v>
                      </c:pt>
                      <c:pt idx="2">
                        <c:v>590.38567402800754</c:v>
                      </c:pt>
                      <c:pt idx="3">
                        <c:v>1421.801481864662</c:v>
                      </c:pt>
                      <c:pt idx="4">
                        <c:v>589.1898825094147</c:v>
                      </c:pt>
                      <c:pt idx="5">
                        <c:v>1242.4822261437453</c:v>
                      </c:pt>
                      <c:pt idx="6">
                        <c:v>591.36614762992099</c:v>
                      </c:pt>
                      <c:pt idx="7">
                        <c:v>1268.9938390358961</c:v>
                      </c:pt>
                      <c:pt idx="8">
                        <c:v>553.07131758174137</c:v>
                      </c:pt>
                      <c:pt idx="9">
                        <c:v>1100.0037199475478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9183-45C5-99CD-12886A3F4DF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summary'!$R$6:$AC$6</c15:sqref>
                        </c15:fullRef>
                        <c15:formulaRef>
                          <c15:sqref>('[29]builds summary'!$S$6:$T$6,'[29]builds summary'!$V$6:$W$6,'[29]builds summary'!$Y$6:$Z$6,'[29]builds summary'!$AB$6:$AC$6)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9183-45C5-99CD-12886A3F4DF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summary'!$R$7:$AC$7</c15:sqref>
                        </c15:fullRef>
                        <c15:formulaRef>
                          <c15:sqref>('[29]builds summary'!$S$7:$T$7,'[29]builds summary'!$V$7:$W$7,'[29]builds summary'!$Y$7:$Z$7,'[29]builds summary'!$AB$7:$AC$7)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9183-45C5-99CD-12886A3F4DF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summary'!$Q$8</c15:sqref>
                        </c15:formulaRef>
                      </c:ext>
                    </c:extLst>
                    <c:strCache>
                      <c:ptCount val="1"/>
                      <c:pt idx="0">
                        <c:v>DERs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summary'!$R$8:$AF$8</c15:sqref>
                        </c15:fullRef>
                        <c15:formulaRef>
                          <c15:sqref>('[29]builds summary'!$S$8:$T$8,'[29]builds summary'!$V$8:$W$8,'[29]builds summary'!$Y$8:$Z$8,'[29]builds summary'!$AB$8:$AC$8,'[29]builds summary'!$AE$8:$AF$8)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449.48450757782399</c:v>
                      </c:pt>
                      <c:pt idx="1">
                        <c:v>1626.5803185586058</c:v>
                      </c:pt>
                      <c:pt idx="2">
                        <c:v>459.48450757782399</c:v>
                      </c:pt>
                      <c:pt idx="3">
                        <c:v>1636.5803185586058</c:v>
                      </c:pt>
                      <c:pt idx="4">
                        <c:v>449.48450757782399</c:v>
                      </c:pt>
                      <c:pt idx="5">
                        <c:v>1626.5803185586058</c:v>
                      </c:pt>
                      <c:pt idx="6">
                        <c:v>434.48450757782399</c:v>
                      </c:pt>
                      <c:pt idx="7">
                        <c:v>1611.5803185586058</c:v>
                      </c:pt>
                      <c:pt idx="8">
                        <c:v>434.48450757782399</c:v>
                      </c:pt>
                      <c:pt idx="9">
                        <c:v>1611.5803185586058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9183-45C5-99CD-12886A3F4DF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summary'!$R$9:$AC$9</c15:sqref>
                        </c15:fullRef>
                        <c15:formulaRef>
                          <c15:sqref>('[29]builds summary'!$S$9:$T$9,'[29]builds summary'!$V$9:$W$9,'[29]builds summary'!$Y$9:$Z$9,'[29]builds summary'!$AB$9:$AC$9)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9183-45C5-99CD-12886A3F4DF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summary'!$R$10:$AC$10</c15:sqref>
                        </c15:fullRef>
                        <c15:formulaRef>
                          <c15:sqref>('[29]builds summary'!$S$10:$T$10,'[29]builds summary'!$V$10:$W$10,'[29]builds summary'!$Y$10:$Z$10,'[29]builds summary'!$AB$10:$AC$10)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9183-45C5-99CD-12886A3F4DF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summary'!$R$11:$AC$11</c15:sqref>
                        </c15:fullRef>
                        <c15:formulaRef>
                          <c15:sqref>('[29]builds summary'!$S$11:$T$11,'[29]builds summary'!$V$11:$W$11,'[29]builds summary'!$Y$11:$Z$11,'[29]builds summary'!$AB$11:$AC$11)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9183-45C5-99CD-12886A3F4DF1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summary'!$Q$14</c15:sqref>
                        </c15:formulaRef>
                      </c:ext>
                    </c:extLst>
                    <c:strCache>
                      <c:ptCount val="1"/>
                      <c:pt idx="0">
                        <c:v>Solar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summary'!$R$14:$AF$14</c15:sqref>
                        </c15:fullRef>
                        <c15:formulaRef>
                          <c15:sqref>('[29]builds summary'!$S$14:$T$14,'[29]builds summary'!$V$14:$W$14,'[29]builds summary'!$Y$14:$Z$14,'[29]builds summary'!$AB$14:$AC$14,'[29]builds summary'!$AE$14:$AF$14)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600</c:v>
                      </c:pt>
                      <c:pt idx="1">
                        <c:v>1792</c:v>
                      </c:pt>
                      <c:pt idx="2">
                        <c:v>600</c:v>
                      </c:pt>
                      <c:pt idx="3">
                        <c:v>1792</c:v>
                      </c:pt>
                      <c:pt idx="4">
                        <c:v>700</c:v>
                      </c:pt>
                      <c:pt idx="5">
                        <c:v>2790</c:v>
                      </c:pt>
                      <c:pt idx="6">
                        <c:v>800</c:v>
                      </c:pt>
                      <c:pt idx="7">
                        <c:v>2392</c:v>
                      </c:pt>
                      <c:pt idx="8">
                        <c:v>1300</c:v>
                      </c:pt>
                      <c:pt idx="9">
                        <c:v>2590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9183-45C5-99CD-12886A3F4DF1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summary'!$R$15:$AC$15</c15:sqref>
                        </c15:fullRef>
                        <c15:formulaRef>
                          <c15:sqref>('[29]builds summary'!$S$15:$T$15,'[29]builds summary'!$V$15:$W$15,'[29]builds summary'!$Y$15:$Z$15,'[29]builds summary'!$AB$15:$AC$15)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9183-45C5-99CD-12886A3F4DF1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summary'!$R$16:$AC$16</c15:sqref>
                        </c15:fullRef>
                        <c15:formulaRef>
                          <c15:sqref>('[29]builds summary'!$S$16:$T$16,'[29]builds summary'!$V$16:$W$16,'[29]builds summary'!$Y$16:$Z$16,'[29]builds summary'!$AB$16:$AC$16)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9183-45C5-99CD-12886A3F4DF1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summary'!$R$17:$AC$17</c15:sqref>
                        </c15:fullRef>
                        <c15:formulaRef>
                          <c15:sqref>('[29]builds summary'!$S$17:$T$17,'[29]builds summary'!$V$17:$W$17,'[29]builds summary'!$Y$17:$Z$17,'[29]builds summary'!$AB$17:$AC$17)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9183-45C5-99CD-12886A3F4DF1}"/>
                  </c:ext>
                </c:extLst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summary'!$R$18:$AC$18</c15:sqref>
                        </c15:fullRef>
                        <c15:formulaRef>
                          <c15:sqref>('[29]builds summary'!$S$18:$T$18,'[29]builds summary'!$V$18:$W$18,'[29]builds summary'!$Y$18:$Z$18,'[29]builds summary'!$AB$18:$AC$18)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9183-45C5-99CD-12886A3F4DF1}"/>
                  </c:ext>
                </c:extLst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summary'!$R$19:$AC$19</c15:sqref>
                        </c15:fullRef>
                        <c15:formulaRef>
                          <c15:sqref>('[29]builds summary'!$S$19:$T$19,'[29]builds summary'!$V$19:$W$19,'[29]builds summary'!$Y$19:$Z$19,'[29]builds summary'!$AB$19:$AC$19)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9183-45C5-99CD-12886A3F4DF1}"/>
                  </c:ext>
                </c:extLst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summary'!$R$20:$AC$20</c15:sqref>
                        </c15:fullRef>
                        <c15:formulaRef>
                          <c15:sqref>('[29]builds summary'!$S$20:$T$20,'[29]builds summary'!$V$20:$W$20,'[29]builds summary'!$Y$20:$Z$20,'[29]builds summary'!$AB$20:$AC$20)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183-45C5-99CD-12886A3F4DF1}"/>
                  </c:ext>
                </c:extLst>
              </c15:ser>
            </c15:filteredBarSeries>
            <c15:filteredBarSeries>
              <c15:ser>
                <c:idx val="16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2025</c:v>
                        </c:pt>
                        <c:pt idx="9">
                          <c:v>2030</c:v>
                        </c:pt>
                        <c:pt idx="10">
                          <c:v>2045</c:v>
                        </c:pt>
                      </c:lvl>
                      <c:lvl>
                        <c:pt idx="8">
                          <c:v>Reference Portfolio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summary'!$R$21:$AC$21</c15:sqref>
                        </c15:fullRef>
                        <c15:formulaRef>
                          <c15:sqref>('[29]builds summary'!$S$21:$T$21,'[29]builds summary'!$V$21:$W$21,'[29]builds summary'!$Y$21:$Z$21,'[29]builds summary'!$AB$21:$AC$21)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9183-45C5-99CD-12886A3F4DF1}"/>
                  </c:ext>
                </c:extLst>
              </c15:ser>
            </c15:filteredBarSeries>
            <c15:filteredBarSeries>
              <c15:ser>
                <c:idx val="17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summary'!$Q$22</c15:sqref>
                        </c15:formulaRef>
                      </c:ext>
                    </c:extLst>
                    <c:strCache>
                      <c:ptCount val="1"/>
                      <c:pt idx="0">
                        <c:v>Storage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summary'!$R$22:$AF$22</c15:sqref>
                        </c15:fullRef>
                        <c15:formulaRef>
                          <c15:sqref>('[29]builds summary'!$S$22:$T$22,'[29]builds summary'!$V$22:$W$22,'[29]builds summary'!$Y$22:$Z$22,'[29]builds summary'!$AB$22:$AC$22,'[29]builds summary'!$AE$22:$AF$22)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1450</c:v>
                      </c:pt>
                      <c:pt idx="1">
                        <c:v>2350</c:v>
                      </c:pt>
                      <c:pt idx="2">
                        <c:v>1400</c:v>
                      </c:pt>
                      <c:pt idx="3">
                        <c:v>2350</c:v>
                      </c:pt>
                      <c:pt idx="4">
                        <c:v>1300</c:v>
                      </c:pt>
                      <c:pt idx="5">
                        <c:v>2050</c:v>
                      </c:pt>
                      <c:pt idx="6">
                        <c:v>1450</c:v>
                      </c:pt>
                      <c:pt idx="7">
                        <c:v>2250</c:v>
                      </c:pt>
                      <c:pt idx="8">
                        <c:v>1450</c:v>
                      </c:pt>
                      <c:pt idx="9">
                        <c:v>2150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9183-45C5-99CD-12886A3F4DF1}"/>
                  </c:ext>
                </c:extLst>
              </c15:ser>
            </c15:filteredBarSeries>
            <c15:filteredBarSeries>
              <c15:ser>
                <c:idx val="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summary'!$Q$12</c15:sqref>
                        </c15:formulaRef>
                      </c:ext>
                    </c:extLst>
                    <c:strCache>
                      <c:ptCount val="1"/>
                      <c:pt idx="0">
                        <c:v>CETA-compliant Peaking Capacity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summary'!$R$12:$AF$12</c15:sqref>
                        </c15:fullRef>
                        <c15:formulaRef>
                          <c15:sqref>('[29]builds summary'!$S$12:$T$12,'[29]builds summary'!$V$12:$W$12,'[29]builds summary'!$Y$12:$Z$12,'[29]builds summary'!$AB$12:$AC$12,'[29]builds summary'!$AE$12:$AF$12)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1422</c:v>
                      </c:pt>
                      <c:pt idx="1">
                        <c:v>4140.5999755859375</c:v>
                      </c:pt>
                      <c:pt idx="2">
                        <c:v>1185</c:v>
                      </c:pt>
                      <c:pt idx="3">
                        <c:v>3665.6999855041504</c:v>
                      </c:pt>
                      <c:pt idx="4">
                        <c:v>1185</c:v>
                      </c:pt>
                      <c:pt idx="5">
                        <c:v>2757.8999443054199</c:v>
                      </c:pt>
                      <c:pt idx="6">
                        <c:v>948</c:v>
                      </c:pt>
                      <c:pt idx="7">
                        <c:v>2719.4999656677246</c:v>
                      </c:pt>
                      <c:pt idx="8">
                        <c:v>839.09999465942383</c:v>
                      </c:pt>
                      <c:pt idx="9">
                        <c:v>1787.9999847412109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9183-45C5-99CD-12886A3F4DF1}"/>
                  </c:ext>
                </c:extLst>
              </c15:ser>
            </c15:filteredBarSeries>
            <c15:filteredBarSeries>
              <c15:ser>
                <c:idx val="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'[29]builds summary'!$Q$13</c15:sqref>
                        </c15:formulaRef>
                      </c:ext>
                    </c:extLst>
                    <c:strCache>
                      <c:ptCount val="1"/>
                      <c:pt idx="0">
                        <c:v>Wind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'[29]builds summary'!$B$3:$P$4</c15:sqref>
                        </c15:fullRef>
                        <c15:formulaRef>
                          <c15:sqref>'[29]builds summary'!$C$3:$P$4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2030</c:v>
                        </c:pt>
                        <c:pt idx="1">
                          <c:v>2045</c:v>
                        </c:pt>
                        <c:pt idx="2">
                          <c:v>2030</c:v>
                        </c:pt>
                        <c:pt idx="3">
                          <c:v>2045</c:v>
                        </c:pt>
                        <c:pt idx="4">
                          <c:v>2030</c:v>
                        </c:pt>
                        <c:pt idx="5">
                          <c:v>2045</c:v>
                        </c:pt>
                        <c:pt idx="6">
                          <c:v>2030</c:v>
                        </c:pt>
                        <c:pt idx="7">
                          <c:v>2045</c:v>
                        </c:pt>
                        <c:pt idx="8">
                          <c:v>2030</c:v>
                        </c:pt>
                        <c:pt idx="9">
                          <c:v>2045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'[29]builds summary'!$R$13:$AF$13</c15:sqref>
                        </c15:fullRef>
                        <c15:formulaRef>
                          <c15:sqref>('[29]builds summary'!$S$13:$T$13,'[29]builds summary'!$V$13:$W$13,'[29]builds summary'!$Y$13:$Z$13,'[29]builds summary'!$AB$13:$AC$13,'[29]builds summary'!$AE$13:$AF$13)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2100</c:v>
                      </c:pt>
                      <c:pt idx="1">
                        <c:v>6350</c:v>
                      </c:pt>
                      <c:pt idx="2">
                        <c:v>2200</c:v>
                      </c:pt>
                      <c:pt idx="3">
                        <c:v>6350</c:v>
                      </c:pt>
                      <c:pt idx="4">
                        <c:v>2600</c:v>
                      </c:pt>
                      <c:pt idx="5">
                        <c:v>5750</c:v>
                      </c:pt>
                      <c:pt idx="6">
                        <c:v>2000</c:v>
                      </c:pt>
                      <c:pt idx="7">
                        <c:v>5750</c:v>
                      </c:pt>
                      <c:pt idx="8">
                        <c:v>2400</c:v>
                      </c:pt>
                      <c:pt idx="9">
                        <c:v>5050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9183-45C5-99CD-12886A3F4DF1}"/>
                  </c:ext>
                </c:extLst>
              </c15:ser>
            </c15:filteredBarSeries>
          </c:ext>
        </c:extLst>
      </c:barChart>
      <c:catAx>
        <c:axId val="2055513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521032"/>
        <c:crosses val="autoZero"/>
        <c:auto val="1"/>
        <c:lblAlgn val="ctr"/>
        <c:lblOffset val="100"/>
        <c:noMultiLvlLbl val="0"/>
      </c:catAx>
      <c:valAx>
        <c:axId val="205552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Winter</a:t>
                </a:r>
                <a:r>
                  <a:rPr lang="en-US" baseline="0"/>
                  <a:t> Peak MW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881838074398249E-2"/>
              <c:y val="0.35978944939574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51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Acheivement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'[29]CETA Achievement'!$B$1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'[29]CETA Achievement'!$A$2:$A$6</c:f>
              <c:strCache>
                <c:ptCount val="5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  <c:pt idx="4">
                  <c:v>Reference Portfolio</c:v>
                </c:pt>
              </c:strCache>
            </c:strRef>
          </c:cat>
          <c:val>
            <c:numRef>
              <c:f>'[29]CETA Achievement'!$B$2:$B$6</c:f>
              <c:numCache>
                <c:formatCode>General</c:formatCode>
                <c:ptCount val="5"/>
                <c:pt idx="0">
                  <c:v>0.85040000000000004</c:v>
                </c:pt>
                <c:pt idx="1">
                  <c:v>0.86950000000000005</c:v>
                </c:pt>
                <c:pt idx="2">
                  <c:v>0.94730000000000003</c:v>
                </c:pt>
                <c:pt idx="3">
                  <c:v>0.85899999999999999</c:v>
                </c:pt>
                <c:pt idx="4">
                  <c:v>1.0049999999999999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3-40DA-93C2-3E4205B24CA6}"/>
            </c:ext>
          </c:extLst>
        </c:ser>
        <c:ser>
          <c:idx val="1"/>
          <c:order val="1"/>
          <c:tx>
            <c:strRef>
              <c:f>'[29]CETA Achievement'!$C$1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'[29]CETA Achievement'!$A$2:$A$6</c:f>
              <c:strCache>
                <c:ptCount val="5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  <c:pt idx="4">
                  <c:v>Reference Portfolio</c:v>
                </c:pt>
              </c:strCache>
            </c:strRef>
          </c:cat>
          <c:val>
            <c:numRef>
              <c:f>'[29]CETA Achievement'!$C$2:$C$6</c:f>
              <c:numCache>
                <c:formatCode>General</c:formatCode>
                <c:ptCount val="5"/>
                <c:pt idx="0">
                  <c:v>1.143</c:v>
                </c:pt>
                <c:pt idx="1">
                  <c:v>1.151</c:v>
                </c:pt>
                <c:pt idx="2">
                  <c:v>1.1708000000000001</c:v>
                </c:pt>
                <c:pt idx="3">
                  <c:v>1.167</c:v>
                </c:pt>
                <c:pt idx="4">
                  <c:v>1.258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3-40DA-93C2-3E4205B2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797864"/>
        <c:axId val="1360800816"/>
      </c:barChart>
      <c:catAx>
        <c:axId val="136079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0800816"/>
        <c:crosses val="autoZero"/>
        <c:auto val="1"/>
        <c:lblAlgn val="ctr"/>
        <c:lblOffset val="100"/>
        <c:noMultiLvlLbl val="0"/>
      </c:catAx>
      <c:valAx>
        <c:axId val="136080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0797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Portfolio 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0704189084797"/>
          <c:y val="8.0789363946329143E-2"/>
          <c:w val="0.84656907846358564"/>
          <c:h val="0.73646607769097006"/>
        </c:manualLayout>
      </c:layout>
      <c:lineChart>
        <c:grouping val="standard"/>
        <c:varyColors val="0"/>
        <c:ser>
          <c:idx val="0"/>
          <c:order val="0"/>
          <c:tx>
            <c:v>Scenario 1 - ASHP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Emissions_Fixed Rate'!$B$36:$B$57</c:f>
              <c:numCache>
                <c:formatCode>_(* #,##0_);_(* \(#,##0\);_(* "-"??_);_(@_)</c:formatCode>
                <c:ptCount val="22"/>
                <c:pt idx="0">
                  <c:v>5679978.1399965901</c:v>
                </c:pt>
                <c:pt idx="1">
                  <c:v>4973766.2891171305</c:v>
                </c:pt>
                <c:pt idx="2">
                  <c:v>3178261.2425454287</c:v>
                </c:pt>
                <c:pt idx="3">
                  <c:v>3656301.9070267552</c:v>
                </c:pt>
                <c:pt idx="4">
                  <c:v>3722718.8604317238</c:v>
                </c:pt>
                <c:pt idx="5">
                  <c:v>3372367.1850655884</c:v>
                </c:pt>
                <c:pt idx="6">
                  <c:v>3141632.3565038866</c:v>
                </c:pt>
                <c:pt idx="7">
                  <c:v>2752917.7742459737</c:v>
                </c:pt>
                <c:pt idx="8">
                  <c:v>2695276.7795140208</c:v>
                </c:pt>
                <c:pt idx="9">
                  <c:v>2519333.8136453014</c:v>
                </c:pt>
                <c:pt idx="10">
                  <c:v>2442971.0844955058</c:v>
                </c:pt>
                <c:pt idx="11">
                  <c:v>2106342.6458699242</c:v>
                </c:pt>
                <c:pt idx="12">
                  <c:v>1731053.7673707153</c:v>
                </c:pt>
                <c:pt idx="13">
                  <c:v>1460427.0908263742</c:v>
                </c:pt>
                <c:pt idx="14">
                  <c:v>973761.99309266743</c:v>
                </c:pt>
                <c:pt idx="15">
                  <c:v>1061899.5201762703</c:v>
                </c:pt>
                <c:pt idx="16">
                  <c:v>1119880.2628079026</c:v>
                </c:pt>
                <c:pt idx="17">
                  <c:v>1097535.7772615592</c:v>
                </c:pt>
                <c:pt idx="18">
                  <c:v>1220322.0673747617</c:v>
                </c:pt>
                <c:pt idx="19">
                  <c:v>1273988.8147282985</c:v>
                </c:pt>
                <c:pt idx="20">
                  <c:v>1207379.0157527255</c:v>
                </c:pt>
                <c:pt idx="21">
                  <c:v>1041415.0072926743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E49-438B-8ABD-EBD0CE26810B}"/>
            </c:ext>
          </c:extLst>
        </c:ser>
        <c:ser>
          <c:idx val="3"/>
          <c:order val="3"/>
          <c:tx>
            <c:v>Scenario 2 - CCHP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Emissions_Fixed Rate'!$E$36:$E$57</c:f>
              <c:numCache>
                <c:formatCode>_(* #,##0_);_(* \(#,##0\);_(* "-"??_);_(@_)</c:formatCode>
                <c:ptCount val="22"/>
                <c:pt idx="0">
                  <c:v>5685305.6513121976</c:v>
                </c:pt>
                <c:pt idx="1">
                  <c:v>5102371.0506986715</c:v>
                </c:pt>
                <c:pt idx="2">
                  <c:v>3015447.1681522541</c:v>
                </c:pt>
                <c:pt idx="3">
                  <c:v>3137382.5017078365</c:v>
                </c:pt>
                <c:pt idx="4">
                  <c:v>3138798.5802561515</c:v>
                </c:pt>
                <c:pt idx="5">
                  <c:v>3301326.2334710169</c:v>
                </c:pt>
                <c:pt idx="6">
                  <c:v>3021575.3975017644</c:v>
                </c:pt>
                <c:pt idx="7">
                  <c:v>3107543.712301428</c:v>
                </c:pt>
                <c:pt idx="8">
                  <c:v>2726796.2398555242</c:v>
                </c:pt>
                <c:pt idx="9">
                  <c:v>2535931.1767755002</c:v>
                </c:pt>
                <c:pt idx="10">
                  <c:v>2399793.4274173463</c:v>
                </c:pt>
                <c:pt idx="11">
                  <c:v>2157328.0554939797</c:v>
                </c:pt>
                <c:pt idx="12">
                  <c:v>1841857.0088802669</c:v>
                </c:pt>
                <c:pt idx="13">
                  <c:v>1383425.9647442789</c:v>
                </c:pt>
                <c:pt idx="14">
                  <c:v>1524517.1855594597</c:v>
                </c:pt>
                <c:pt idx="15">
                  <c:v>1206353.305759036</c:v>
                </c:pt>
                <c:pt idx="16">
                  <c:v>901150.01043920685</c:v>
                </c:pt>
                <c:pt idx="17">
                  <c:v>794290.41047216568</c:v>
                </c:pt>
                <c:pt idx="18">
                  <c:v>941851.54885784211</c:v>
                </c:pt>
                <c:pt idx="19">
                  <c:v>1039056.129725889</c:v>
                </c:pt>
                <c:pt idx="20">
                  <c:v>1020185.106196934</c:v>
                </c:pt>
                <c:pt idx="21">
                  <c:v>938659.05709630728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E49-438B-8ABD-EBD0CE26810B}"/>
            </c:ext>
          </c:extLst>
        </c:ser>
        <c:ser>
          <c:idx val="6"/>
          <c:order val="6"/>
          <c:tx>
            <c:v>Scenario 3 - HHP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Emissions_Fixed Rate'!$H$36:$H$57</c:f>
              <c:numCache>
                <c:formatCode>_(* #,##0_);_(* \(#,##0\);_(* "-"??_);_(@_)</c:formatCode>
                <c:ptCount val="22"/>
                <c:pt idx="0">
                  <c:v>5613520.8951892918</c:v>
                </c:pt>
                <c:pt idx="1">
                  <c:v>4928415.4203891717</c:v>
                </c:pt>
                <c:pt idx="2">
                  <c:v>2880223.2990125972</c:v>
                </c:pt>
                <c:pt idx="3">
                  <c:v>3318931.2863079268</c:v>
                </c:pt>
                <c:pt idx="4">
                  <c:v>3038382.1446300419</c:v>
                </c:pt>
                <c:pt idx="5">
                  <c:v>2684476.2622454511</c:v>
                </c:pt>
                <c:pt idx="6">
                  <c:v>2481477.7355951075</c:v>
                </c:pt>
                <c:pt idx="7">
                  <c:v>2553878.3550800276</c:v>
                </c:pt>
                <c:pt idx="8">
                  <c:v>2549083.6641041166</c:v>
                </c:pt>
                <c:pt idx="9">
                  <c:v>2491854.5777964508</c:v>
                </c:pt>
                <c:pt idx="10">
                  <c:v>2070887.740856929</c:v>
                </c:pt>
                <c:pt idx="11">
                  <c:v>1665022.1651083606</c:v>
                </c:pt>
                <c:pt idx="12">
                  <c:v>1943625.6011236568</c:v>
                </c:pt>
                <c:pt idx="13">
                  <c:v>1793757.8054609499</c:v>
                </c:pt>
                <c:pt idx="14">
                  <c:v>1234628.3372781132</c:v>
                </c:pt>
                <c:pt idx="15">
                  <c:v>1068535.65014709</c:v>
                </c:pt>
                <c:pt idx="16">
                  <c:v>812836.13042351254</c:v>
                </c:pt>
                <c:pt idx="17">
                  <c:v>791678.84209409077</c:v>
                </c:pt>
                <c:pt idx="18">
                  <c:v>854812.31204984139</c:v>
                </c:pt>
                <c:pt idx="19">
                  <c:v>872891.62639375846</c:v>
                </c:pt>
                <c:pt idx="20">
                  <c:v>968015.99409073894</c:v>
                </c:pt>
                <c:pt idx="21">
                  <c:v>769399.35794301925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E49-438B-8ABD-EBD0CE26810B}"/>
            </c:ext>
          </c:extLst>
        </c:ser>
        <c:ser>
          <c:idx val="9"/>
          <c:order val="9"/>
          <c:tx>
            <c:v>Scenario 4 - HHP + CCHP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Emissions_Fixed Rate'!$K$36:$K$57</c:f>
              <c:numCache>
                <c:formatCode>_(* #,##0_);_(* \(#,##0\);_(* "-"??_);_(@_)</c:formatCode>
                <c:ptCount val="22"/>
                <c:pt idx="0">
                  <c:v>5581850.2742215078</c:v>
                </c:pt>
                <c:pt idx="1">
                  <c:v>4899295.6802288722</c:v>
                </c:pt>
                <c:pt idx="2">
                  <c:v>2920215.7420761143</c:v>
                </c:pt>
                <c:pt idx="3">
                  <c:v>3148303.6594936112</c:v>
                </c:pt>
                <c:pt idx="4">
                  <c:v>3322626.4761019242</c:v>
                </c:pt>
                <c:pt idx="5">
                  <c:v>3282168.5042308029</c:v>
                </c:pt>
                <c:pt idx="6">
                  <c:v>3057670.9517861018</c:v>
                </c:pt>
                <c:pt idx="7">
                  <c:v>3024848.7453792319</c:v>
                </c:pt>
                <c:pt idx="8">
                  <c:v>2825532.5709405169</c:v>
                </c:pt>
                <c:pt idx="9">
                  <c:v>2630653.8519965429</c:v>
                </c:pt>
                <c:pt idx="10">
                  <c:v>2605807.9047935265</c:v>
                </c:pt>
                <c:pt idx="11">
                  <c:v>2042024.6149534537</c:v>
                </c:pt>
                <c:pt idx="12">
                  <c:v>1372303.8463631342</c:v>
                </c:pt>
                <c:pt idx="13">
                  <c:v>1502021.9872696779</c:v>
                </c:pt>
                <c:pt idx="14">
                  <c:v>1000317.2727684109</c:v>
                </c:pt>
                <c:pt idx="15">
                  <c:v>1012695.5148774745</c:v>
                </c:pt>
                <c:pt idx="16">
                  <c:v>978709.15351464064</c:v>
                </c:pt>
                <c:pt idx="17">
                  <c:v>937135.88111455471</c:v>
                </c:pt>
                <c:pt idx="18">
                  <c:v>1073301.5717674149</c:v>
                </c:pt>
                <c:pt idx="19">
                  <c:v>1168382.0812254732</c:v>
                </c:pt>
                <c:pt idx="20">
                  <c:v>1201943.7551727346</c:v>
                </c:pt>
                <c:pt idx="21">
                  <c:v>773398.18927627231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E49-438B-8ABD-EBD0CE26810B}"/>
            </c:ext>
          </c:extLst>
        </c:ser>
        <c:ser>
          <c:idx val="12"/>
          <c:order val="12"/>
          <c:tx>
            <c:v>23 EPR Reference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Emissions_Fixed Rate'!$N$36:$N$57</c:f>
              <c:numCache>
                <c:formatCode>_(* #,##0_);_(* \(#,##0\);_(* "-"??_);_(@_)</c:formatCode>
                <c:ptCount val="22"/>
                <c:pt idx="0">
                  <c:v>6210786.1970738899</c:v>
                </c:pt>
                <c:pt idx="1">
                  <c:v>5430219.5925239073</c:v>
                </c:pt>
                <c:pt idx="2">
                  <c:v>3747706.4918115893</c:v>
                </c:pt>
                <c:pt idx="3">
                  <c:v>3823238.2414694582</c:v>
                </c:pt>
                <c:pt idx="4">
                  <c:v>3458661.3808854939</c:v>
                </c:pt>
                <c:pt idx="5">
                  <c:v>3318365.0750631643</c:v>
                </c:pt>
                <c:pt idx="6">
                  <c:v>2181890.1634075656</c:v>
                </c:pt>
                <c:pt idx="7">
                  <c:v>2170913.7597309714</c:v>
                </c:pt>
                <c:pt idx="8">
                  <c:v>1941806.7959750183</c:v>
                </c:pt>
                <c:pt idx="9">
                  <c:v>1796059.7344075534</c:v>
                </c:pt>
                <c:pt idx="10">
                  <c:v>1609982.6617507748</c:v>
                </c:pt>
                <c:pt idx="11">
                  <c:v>1275256.4042983535</c:v>
                </c:pt>
                <c:pt idx="12">
                  <c:v>1159467.7031302962</c:v>
                </c:pt>
                <c:pt idx="13">
                  <c:v>1067652.3731079979</c:v>
                </c:pt>
                <c:pt idx="14">
                  <c:v>739260.20614396292</c:v>
                </c:pt>
                <c:pt idx="15">
                  <c:v>647479.26238402282</c:v>
                </c:pt>
                <c:pt idx="16">
                  <c:v>596513.48227205838</c:v>
                </c:pt>
                <c:pt idx="17">
                  <c:v>576771.1326875285</c:v>
                </c:pt>
                <c:pt idx="18">
                  <c:v>660023.8324554998</c:v>
                </c:pt>
                <c:pt idx="19">
                  <c:v>735694.75809106207</c:v>
                </c:pt>
                <c:pt idx="20">
                  <c:v>655023.3191126684</c:v>
                </c:pt>
                <c:pt idx="21">
                  <c:v>490303.50967445277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E49-438B-8ABD-EBD0CE268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20743"/>
        <c:axId val="13912467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[30]Combined!$D$26:$D$27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[30]Combined!$D$28:$D$51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5600863.6100593833</c:v>
                      </c:pt>
                      <c:pt idx="1">
                        <c:v>5518468.1040623644</c:v>
                      </c:pt>
                      <c:pt idx="2">
                        <c:v>5510927.7360120099</c:v>
                      </c:pt>
                      <c:pt idx="3">
                        <c:v>5417755.3836429296</c:v>
                      </c:pt>
                      <c:pt idx="4">
                        <c:v>5239171.7801098842</c:v>
                      </c:pt>
                      <c:pt idx="5">
                        <c:v>5083513.7766708685</c:v>
                      </c:pt>
                      <c:pt idx="6">
                        <c:v>4861784.8091808707</c:v>
                      </c:pt>
                      <c:pt idx="7">
                        <c:v>4699683.4424508922</c:v>
                      </c:pt>
                      <c:pt idx="8">
                        <c:v>4460804.5570831234</c:v>
                      </c:pt>
                      <c:pt idx="9">
                        <c:v>4213460.9422309855</c:v>
                      </c:pt>
                      <c:pt idx="10">
                        <c:v>4016065.5060661435</c:v>
                      </c:pt>
                      <c:pt idx="11">
                        <c:v>3820059.2309580729</c:v>
                      </c:pt>
                      <c:pt idx="12">
                        <c:v>3651831.4974849811</c:v>
                      </c:pt>
                      <c:pt idx="13">
                        <c:v>3431870.4894365417</c:v>
                      </c:pt>
                      <c:pt idx="14">
                        <c:v>3258446.8198398934</c:v>
                      </c:pt>
                      <c:pt idx="15">
                        <c:v>3096888.343576286</c:v>
                      </c:pt>
                      <c:pt idx="16">
                        <c:v>2949148.4078211458</c:v>
                      </c:pt>
                      <c:pt idx="17">
                        <c:v>2769589.6579834926</c:v>
                      </c:pt>
                      <c:pt idx="18">
                        <c:v>2603066.6031062026</c:v>
                      </c:pt>
                      <c:pt idx="19">
                        <c:v>2515587.9582144567</c:v>
                      </c:pt>
                      <c:pt idx="20">
                        <c:v>2388171.4136040802</c:v>
                      </c:pt>
                      <c:pt idx="21">
                        <c:v>2271472.6041273815</c:v>
                      </c:pt>
                      <c:pt idx="22">
                        <c:v>2199927.3916153517</c:v>
                      </c:pt>
                      <c:pt idx="23">
                        <c:v>2132414.5232628454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E49-438B-8ABD-EBD0CE26810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[30]Combined!$E$26:$E$27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[30]Combined!$E$28:$E$51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11280841.750055972</c:v>
                      </c:pt>
                      <c:pt idx="1">
                        <c:v>10492234.393179495</c:v>
                      </c:pt>
                      <c:pt idx="2">
                        <c:v>8689188.9785574377</c:v>
                      </c:pt>
                      <c:pt idx="3">
                        <c:v>9074057.2906696852</c:v>
                      </c:pt>
                      <c:pt idx="4">
                        <c:v>8961890.6405416075</c:v>
                      </c:pt>
                      <c:pt idx="5">
                        <c:v>8455880.9617364574</c:v>
                      </c:pt>
                      <c:pt idx="6">
                        <c:v>8003417.1656847578</c:v>
                      </c:pt>
                      <c:pt idx="7">
                        <c:v>7452601.2166968659</c:v>
                      </c:pt>
                      <c:pt idx="8">
                        <c:v>7156081.3365971446</c:v>
                      </c:pt>
                      <c:pt idx="9">
                        <c:v>6732794.7558762869</c:v>
                      </c:pt>
                      <c:pt idx="10">
                        <c:v>6459036.5905616488</c:v>
                      </c:pt>
                      <c:pt idx="11">
                        <c:v>5926401.8768279972</c:v>
                      </c:pt>
                      <c:pt idx="12">
                        <c:v>5382885.2648556959</c:v>
                      </c:pt>
                      <c:pt idx="13">
                        <c:v>4892297.5802629162</c:v>
                      </c:pt>
                      <c:pt idx="14">
                        <c:v>4232208.8129325612</c:v>
                      </c:pt>
                      <c:pt idx="15">
                        <c:v>4158787.863752556</c:v>
                      </c:pt>
                      <c:pt idx="16">
                        <c:v>4069028.6706290487</c:v>
                      </c:pt>
                      <c:pt idx="17">
                        <c:v>3867125.435245052</c:v>
                      </c:pt>
                      <c:pt idx="18">
                        <c:v>3823388.6704809642</c:v>
                      </c:pt>
                      <c:pt idx="19">
                        <c:v>3789576.7729427554</c:v>
                      </c:pt>
                      <c:pt idx="20">
                        <c:v>3595550.429356806</c:v>
                      </c:pt>
                      <c:pt idx="21">
                        <c:v>3312887.6114200559</c:v>
                      </c:pt>
                      <c:pt idx="22">
                        <c:v>3396502.4129442004</c:v>
                      </c:pt>
                      <c:pt idx="23">
                        <c:v>2958618.6291024256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E49-438B-8ABD-EBD0CE26810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[30]Combined!$G$26:$G$27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[30]Combined!$G$28:$G$51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5598641.2235721415</c:v>
                      </c:pt>
                      <c:pt idx="1">
                        <c:v>5508001.8309889045</c:v>
                      </c:pt>
                      <c:pt idx="2">
                        <c:v>5493143.0280589852</c:v>
                      </c:pt>
                      <c:pt idx="3">
                        <c:v>5391248.3769197175</c:v>
                      </c:pt>
                      <c:pt idx="4">
                        <c:v>5203600.311401492</c:v>
                      </c:pt>
                      <c:pt idx="5">
                        <c:v>5038156.3446754841</c:v>
                      </c:pt>
                      <c:pt idx="6">
                        <c:v>4805414.9821120799</c:v>
                      </c:pt>
                      <c:pt idx="7">
                        <c:v>4631242.0327894315</c:v>
                      </c:pt>
                      <c:pt idx="8">
                        <c:v>4379252.2989916727</c:v>
                      </c:pt>
                      <c:pt idx="9">
                        <c:v>4117575.24537306</c:v>
                      </c:pt>
                      <c:pt idx="10">
                        <c:v>3904693.7507865364</c:v>
                      </c:pt>
                      <c:pt idx="11">
                        <c:v>3692608.4635326839</c:v>
                      </c:pt>
                      <c:pt idx="12">
                        <c:v>3507869.9300497612</c:v>
                      </c:pt>
                      <c:pt idx="13">
                        <c:v>3270788.9488696484</c:v>
                      </c:pt>
                      <c:pt idx="14">
                        <c:v>3079860.9701909153</c:v>
                      </c:pt>
                      <c:pt idx="15">
                        <c:v>2900581.3847862943</c:v>
                      </c:pt>
                      <c:pt idx="16">
                        <c:v>2734943.0634019403</c:v>
                      </c:pt>
                      <c:pt idx="17">
                        <c:v>2537451.4617598387</c:v>
                      </c:pt>
                      <c:pt idx="18">
                        <c:v>2352694.3017326486</c:v>
                      </c:pt>
                      <c:pt idx="19">
                        <c:v>2247008.9919881029</c:v>
                      </c:pt>
                      <c:pt idx="20">
                        <c:v>2101846.1026574615</c:v>
                      </c:pt>
                      <c:pt idx="21">
                        <c:v>1969644.8582305682</c:v>
                      </c:pt>
                      <c:pt idx="22">
                        <c:v>1883860.0371046599</c:v>
                      </c:pt>
                      <c:pt idx="23">
                        <c:v>1800113.7229159328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49-438B-8ABD-EBD0CE26810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[30]Combined!$H$26:$H$27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[30]Combined!$H$28:$H$51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11283946.874884339</c:v>
                      </c:pt>
                      <c:pt idx="1">
                        <c:v>10610372.881687576</c:v>
                      </c:pt>
                      <c:pt idx="2">
                        <c:v>8508590.1962112393</c:v>
                      </c:pt>
                      <c:pt idx="3">
                        <c:v>8528630.8786275536</c:v>
                      </c:pt>
                      <c:pt idx="4">
                        <c:v>8342398.891657643</c:v>
                      </c:pt>
                      <c:pt idx="5">
                        <c:v>8339482.5781465005</c:v>
                      </c:pt>
                      <c:pt idx="6">
                        <c:v>7826990.3796138447</c:v>
                      </c:pt>
                      <c:pt idx="7">
                        <c:v>7738785.745090859</c:v>
                      </c:pt>
                      <c:pt idx="8">
                        <c:v>7106048.5388471968</c:v>
                      </c:pt>
                      <c:pt idx="9">
                        <c:v>6653506.4221485602</c:v>
                      </c:pt>
                      <c:pt idx="10">
                        <c:v>6304487.1782038826</c:v>
                      </c:pt>
                      <c:pt idx="11">
                        <c:v>5849936.5190266632</c:v>
                      </c:pt>
                      <c:pt idx="12">
                        <c:v>5349726.9389300281</c:v>
                      </c:pt>
                      <c:pt idx="13">
                        <c:v>4654214.9136139276</c:v>
                      </c:pt>
                      <c:pt idx="14">
                        <c:v>4604378.1557503752</c:v>
                      </c:pt>
                      <c:pt idx="15">
                        <c:v>4106934.6905453303</c:v>
                      </c:pt>
                      <c:pt idx="16">
                        <c:v>3636093.0738411471</c:v>
                      </c:pt>
                      <c:pt idx="17">
                        <c:v>3331741.8722320045</c:v>
                      </c:pt>
                      <c:pt idx="18">
                        <c:v>3294545.8505904907</c:v>
                      </c:pt>
                      <c:pt idx="19">
                        <c:v>3286065.1217139917</c:v>
                      </c:pt>
                      <c:pt idx="20">
                        <c:v>3122031.2088543954</c:v>
                      </c:pt>
                      <c:pt idx="21">
                        <c:v>2908303.9153268756</c:v>
                      </c:pt>
                      <c:pt idx="22">
                        <c:v>2963019.6299885572</c:v>
                      </c:pt>
                      <c:pt idx="23">
                        <c:v>2670870.4681614535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49-438B-8ABD-EBD0CE26810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[30]Combined!$J$26:$J$27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[30]Combined!$J$28:$J$51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5604589.0699780285</c:v>
                      </c:pt>
                      <c:pt idx="1">
                        <c:v>5530933.3773721075</c:v>
                      </c:pt>
                      <c:pt idx="2">
                        <c:v>5533961.7458082838</c:v>
                      </c:pt>
                      <c:pt idx="3">
                        <c:v>5454373.7637154534</c:v>
                      </c:pt>
                      <c:pt idx="4">
                        <c:v>5292998.5522211837</c:v>
                      </c:pt>
                      <c:pt idx="5">
                        <c:v>5157241.0225950247</c:v>
                      </c:pt>
                      <c:pt idx="6">
                        <c:v>4959348.3407229651</c:v>
                      </c:pt>
                      <c:pt idx="7">
                        <c:v>4824507.6160563016</c:v>
                      </c:pt>
                      <c:pt idx="8">
                        <c:v>4613969.6104098763</c:v>
                      </c:pt>
                      <c:pt idx="9">
                        <c:v>4394918.7079173103</c:v>
                      </c:pt>
                      <c:pt idx="10">
                        <c:v>4227848.1740544355</c:v>
                      </c:pt>
                      <c:pt idx="11">
                        <c:v>4062393.4711554302</c:v>
                      </c:pt>
                      <c:pt idx="12">
                        <c:v>3925712.5339403707</c:v>
                      </c:pt>
                      <c:pt idx="13">
                        <c:v>3734413.2018674733</c:v>
                      </c:pt>
                      <c:pt idx="14">
                        <c:v>3589391.0213539163</c:v>
                      </c:pt>
                      <c:pt idx="15">
                        <c:v>3457545.1493642661</c:v>
                      </c:pt>
                      <c:pt idx="16">
                        <c:v>3339813.1404760191</c:v>
                      </c:pt>
                      <c:pt idx="17">
                        <c:v>3187581.809060032</c:v>
                      </c:pt>
                      <c:pt idx="18">
                        <c:v>3041909.6579163661</c:v>
                      </c:pt>
                      <c:pt idx="19">
                        <c:v>2985154.5892682355</c:v>
                      </c:pt>
                      <c:pt idx="20">
                        <c:v>2885103.6522183032</c:v>
                      </c:pt>
                      <c:pt idx="21">
                        <c:v>2787181.9221431334</c:v>
                      </c:pt>
                      <c:pt idx="22">
                        <c:v>2733344.385673095</c:v>
                      </c:pt>
                      <c:pt idx="23">
                        <c:v>2681495.9945551609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49-438B-8ABD-EBD0CE26810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[30]Combined!$K$26:$K$27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[30]Combined!$K$28:$K$51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11218109.965167321</c:v>
                      </c:pt>
                      <c:pt idx="1">
                        <c:v>10459348.79776128</c:v>
                      </c:pt>
                      <c:pt idx="2">
                        <c:v>8414185.0448208805</c:v>
                      </c:pt>
                      <c:pt idx="3">
                        <c:v>8773305.0500233807</c:v>
                      </c:pt>
                      <c:pt idx="4">
                        <c:v>8331380.6968512256</c:v>
                      </c:pt>
                      <c:pt idx="5">
                        <c:v>7841717.2848404758</c:v>
                      </c:pt>
                      <c:pt idx="6">
                        <c:v>7440826.0763180722</c:v>
                      </c:pt>
                      <c:pt idx="7">
                        <c:v>7378385.9711363297</c:v>
                      </c:pt>
                      <c:pt idx="8">
                        <c:v>7163053.2745139934</c:v>
                      </c:pt>
                      <c:pt idx="9">
                        <c:v>6886773.2857137611</c:v>
                      </c:pt>
                      <c:pt idx="10">
                        <c:v>6298735.9149113642</c:v>
                      </c:pt>
                      <c:pt idx="11">
                        <c:v>5727415.6362637905</c:v>
                      </c:pt>
                      <c:pt idx="12">
                        <c:v>5869338.1350640273</c:v>
                      </c:pt>
                      <c:pt idx="13">
                        <c:v>5528171.0073284227</c:v>
                      </c:pt>
                      <c:pt idx="14">
                        <c:v>4824019.35863203</c:v>
                      </c:pt>
                      <c:pt idx="15">
                        <c:v>4526080.7995113563</c:v>
                      </c:pt>
                      <c:pt idx="16">
                        <c:v>4152649.2708995314</c:v>
                      </c:pt>
                      <c:pt idx="17">
                        <c:v>3979260.6511541228</c:v>
                      </c:pt>
                      <c:pt idx="18">
                        <c:v>3896721.9699662076</c:v>
                      </c:pt>
                      <c:pt idx="19">
                        <c:v>3858046.2156619942</c:v>
                      </c:pt>
                      <c:pt idx="20">
                        <c:v>3853119.6463090423</c:v>
                      </c:pt>
                      <c:pt idx="21">
                        <c:v>3556581.2800861527</c:v>
                      </c:pt>
                      <c:pt idx="22">
                        <c:v>3503930.621853523</c:v>
                      </c:pt>
                      <c:pt idx="23">
                        <c:v>3351311.4899457227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49-438B-8ABD-EBD0CE26810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[30]Combined!$M$26:$M$27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[30]Combined!$M$28:$M$51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5606166.9668676993</c:v>
                      </c:pt>
                      <c:pt idx="1">
                        <c:v>5529795.2876191596</c:v>
                      </c:pt>
                      <c:pt idx="2">
                        <c:v>5532112.6746277278</c:v>
                      </c:pt>
                      <c:pt idx="3">
                        <c:v>5451518.0743544772</c:v>
                      </c:pt>
                      <c:pt idx="4">
                        <c:v>5288798.0470169028</c:v>
                      </c:pt>
                      <c:pt idx="5">
                        <c:v>5152200.3133658571</c:v>
                      </c:pt>
                      <c:pt idx="6">
                        <c:v>4952883.2797297249</c:v>
                      </c:pt>
                      <c:pt idx="7">
                        <c:v>4816218.413387116</c:v>
                      </c:pt>
                      <c:pt idx="8">
                        <c:v>4605124.5105597237</c:v>
                      </c:pt>
                      <c:pt idx="9">
                        <c:v>4384879.2892460115</c:v>
                      </c:pt>
                      <c:pt idx="10">
                        <c:v>4216174.3393492419</c:v>
                      </c:pt>
                      <c:pt idx="11">
                        <c:v>4049077.8776741037</c:v>
                      </c:pt>
                      <c:pt idx="12">
                        <c:v>3910713.6304348051</c:v>
                      </c:pt>
                      <c:pt idx="13">
                        <c:v>3717897.5642909715</c:v>
                      </c:pt>
                      <c:pt idx="14">
                        <c:v>3571379.918047708</c:v>
                      </c:pt>
                      <c:pt idx="15">
                        <c:v>3437978.1089694803</c:v>
                      </c:pt>
                      <c:pt idx="16">
                        <c:v>3318656.6444662795</c:v>
                      </c:pt>
                      <c:pt idx="17">
                        <c:v>3164956.0084125968</c:v>
                      </c:pt>
                      <c:pt idx="18">
                        <c:v>3018142.7045364073</c:v>
                      </c:pt>
                      <c:pt idx="19">
                        <c:v>2959708.4971510218</c:v>
                      </c:pt>
                      <c:pt idx="20">
                        <c:v>2858147.3129065689</c:v>
                      </c:pt>
                      <c:pt idx="21">
                        <c:v>2758921.9055130901</c:v>
                      </c:pt>
                      <c:pt idx="22">
                        <c:v>2703666.3423348111</c:v>
                      </c:pt>
                      <c:pt idx="23">
                        <c:v>2650388.2802570113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49-438B-8ABD-EBD0CE26810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[30]Combined!$N$26:$N$27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[30]Combined!$N$28:$N$51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11188017.241089206</c:v>
                      </c:pt>
                      <c:pt idx="1">
                        <c:v>10429090.967848033</c:v>
                      </c:pt>
                      <c:pt idx="2">
                        <c:v>8452328.4167038426</c:v>
                      </c:pt>
                      <c:pt idx="3">
                        <c:v>8599821.7338480875</c:v>
                      </c:pt>
                      <c:pt idx="4">
                        <c:v>8611424.5231188275</c:v>
                      </c:pt>
                      <c:pt idx="5">
                        <c:v>8434368.8175966591</c:v>
                      </c:pt>
                      <c:pt idx="6">
                        <c:v>8010554.2315158267</c:v>
                      </c:pt>
                      <c:pt idx="7">
                        <c:v>7841067.1587663479</c:v>
                      </c:pt>
                      <c:pt idx="8">
                        <c:v>7430657.0815002406</c:v>
                      </c:pt>
                      <c:pt idx="9">
                        <c:v>7015533.1412425544</c:v>
                      </c:pt>
                      <c:pt idx="10">
                        <c:v>6821982.2441427689</c:v>
                      </c:pt>
                      <c:pt idx="11">
                        <c:v>6091102.4926275574</c:v>
                      </c:pt>
                      <c:pt idx="12">
                        <c:v>5283017.4767979393</c:v>
                      </c:pt>
                      <c:pt idx="13">
                        <c:v>5219919.5515606496</c:v>
                      </c:pt>
                      <c:pt idx="14">
                        <c:v>4571697.1908161193</c:v>
                      </c:pt>
                      <c:pt idx="15">
                        <c:v>4450673.6238469547</c:v>
                      </c:pt>
                      <c:pt idx="16">
                        <c:v>4297365.7979809204</c:v>
                      </c:pt>
                      <c:pt idx="17">
                        <c:v>4102091.8895271514</c:v>
                      </c:pt>
                      <c:pt idx="18">
                        <c:v>4091444.2763038222</c:v>
                      </c:pt>
                      <c:pt idx="19">
                        <c:v>4128090.5783764953</c:v>
                      </c:pt>
                      <c:pt idx="20">
                        <c:v>4060091.0680793035</c:v>
                      </c:pt>
                      <c:pt idx="21">
                        <c:v>3532320.0947893625</c:v>
                      </c:pt>
                      <c:pt idx="22">
                        <c:v>4635362.0922790738</c:v>
                      </c:pt>
                      <c:pt idx="23">
                        <c:v>4081700.1672279369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49-438B-8ABD-EBD0CE26810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[30]Combined!$P$26:$P$27</c15:sqref>
                        </c15:formulaRef>
                      </c:ext>
                    </c:extLst>
                    <c:strCache>
                      <c:ptCount val="1"/>
                      <c:pt idx="0">
                        <c:v>Gas Total </c:v>
                      </c:pt>
                    </c:strCache>
                  </c:strRef>
                </c:tx>
                <c:spPr>
                  <a:ln w="28575" cap="rnd">
                    <a:solidFill>
                      <a:sysClr val="windowText" lastClr="000000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[30]Combined!$P$28:$P$51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5541455.179398099</c:v>
                      </c:pt>
                      <c:pt idx="1">
                        <c:v>5471919.5448849602</c:v>
                      </c:pt>
                      <c:pt idx="2">
                        <c:v>5511962.0442860378</c:v>
                      </c:pt>
                      <c:pt idx="3">
                        <c:v>5450311.8227046253</c:v>
                      </c:pt>
                      <c:pt idx="4">
                        <c:v>5308488.5055847643</c:v>
                      </c:pt>
                      <c:pt idx="5">
                        <c:v>5206014.6430279566</c:v>
                      </c:pt>
                      <c:pt idx="6">
                        <c:v>5049874.6511707148</c:v>
                      </c:pt>
                      <c:pt idx="7">
                        <c:v>4993819.5310723409</c:v>
                      </c:pt>
                      <c:pt idx="8">
                        <c:v>4846668.3186205132</c:v>
                      </c:pt>
                      <c:pt idx="9">
                        <c:v>4711141.0958548887</c:v>
                      </c:pt>
                      <c:pt idx="10">
                        <c:v>4650426.1185467402</c:v>
                      </c:pt>
                      <c:pt idx="11">
                        <c:v>4602116.22041992</c:v>
                      </c:pt>
                      <c:pt idx="12">
                        <c:v>4582981.0540328193</c:v>
                      </c:pt>
                      <c:pt idx="13">
                        <c:v>4509527.8942654999</c:v>
                      </c:pt>
                      <c:pt idx="14">
                        <c:v>4473914.6339742821</c:v>
                      </c:pt>
                      <c:pt idx="15">
                        <c:v>4443046.1990476325</c:v>
                      </c:pt>
                      <c:pt idx="16">
                        <c:v>4425486.6778891552</c:v>
                      </c:pt>
                      <c:pt idx="17">
                        <c:v>4364855.2670544013</c:v>
                      </c:pt>
                      <c:pt idx="18">
                        <c:v>4304858.6713646939</c:v>
                      </c:pt>
                      <c:pt idx="19">
                        <c:v>4308985.8832331989</c:v>
                      </c:pt>
                      <c:pt idx="20">
                        <c:v>4285127.8100094246</c:v>
                      </c:pt>
                      <c:pt idx="21">
                        <c:v>4230361.4802863896</c:v>
                      </c:pt>
                      <c:pt idx="22">
                        <c:v>4207800.5655994425</c:v>
                      </c:pt>
                      <c:pt idx="23">
                        <c:v>4184029.7954445784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49-438B-8ABD-EBD0CE26810B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[30]Combined!$Q$26:$Q$27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ysClr val="windowText" lastClr="000000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[30]Combined!$Q$28:$Q$51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11752241.376471989</c:v>
                      </c:pt>
                      <c:pt idx="1">
                        <c:v>10902139.137408867</c:v>
                      </c:pt>
                      <c:pt idx="2">
                        <c:v>9259668.5360976271</c:v>
                      </c:pt>
                      <c:pt idx="3">
                        <c:v>9273550.064174084</c:v>
                      </c:pt>
                      <c:pt idx="4">
                        <c:v>8767149.8864702582</c:v>
                      </c:pt>
                      <c:pt idx="5">
                        <c:v>8524379.7180911209</c:v>
                      </c:pt>
                      <c:pt idx="6">
                        <c:v>7231764.8145782799</c:v>
                      </c:pt>
                      <c:pt idx="7">
                        <c:v>7164733.2908033123</c:v>
                      </c:pt>
                      <c:pt idx="8">
                        <c:v>6788475.1145955315</c:v>
                      </c:pt>
                      <c:pt idx="9">
                        <c:v>6507200.8302624421</c:v>
                      </c:pt>
                      <c:pt idx="10">
                        <c:v>6260408.780297515</c:v>
                      </c:pt>
                      <c:pt idx="11">
                        <c:v>5877372.6247182731</c:v>
                      </c:pt>
                      <c:pt idx="12">
                        <c:v>5742448.7571631158</c:v>
                      </c:pt>
                      <c:pt idx="13">
                        <c:v>5577180.2673734976</c:v>
                      </c:pt>
                      <c:pt idx="14">
                        <c:v>5213174.8401182452</c:v>
                      </c:pt>
                      <c:pt idx="15">
                        <c:v>5090525.4614316551</c:v>
                      </c:pt>
                      <c:pt idx="16">
                        <c:v>5022000.1601612139</c:v>
                      </c:pt>
                      <c:pt idx="17">
                        <c:v>4941626.39974193</c:v>
                      </c:pt>
                      <c:pt idx="18">
                        <c:v>4964882.5038201939</c:v>
                      </c:pt>
                      <c:pt idx="19">
                        <c:v>5044680.6413242612</c:v>
                      </c:pt>
                      <c:pt idx="20">
                        <c:v>4940151.1291220933</c:v>
                      </c:pt>
                      <c:pt idx="21">
                        <c:v>4720664.9899608428</c:v>
                      </c:pt>
                      <c:pt idx="22">
                        <c:v>4726107.2918679966</c:v>
                      </c:pt>
                      <c:pt idx="23">
                        <c:v>4384804.3814237444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49-438B-8ABD-EBD0CE26810B}"/>
                  </c:ext>
                </c:extLst>
              </c15:ser>
            </c15:filteredLineSeries>
          </c:ext>
        </c:extLst>
      </c:lineChart>
      <c:catAx>
        <c:axId val="139120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4679"/>
        <c:crosses val="autoZero"/>
        <c:auto val="1"/>
        <c:lblAlgn val="ctr"/>
        <c:lblOffset val="100"/>
        <c:noMultiLvlLbl val="0"/>
      </c:catAx>
      <c:valAx>
        <c:axId val="139124679"/>
        <c:scaling>
          <c:orientation val="minMax"/>
          <c:max val="6000000.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Metric Tons CO2</a:t>
                </a:r>
              </a:p>
            </c:rich>
          </c:tx>
          <c:layout>
            <c:manualLayout>
              <c:xMode val="edge"/>
              <c:yMode val="edge"/>
              <c:x val="2.4230378775036195E-2"/>
              <c:y val="0.353775797493191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0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768126316226292E-2"/>
          <c:y val="0.90589759180816221"/>
          <c:w val="0.88091917117079732"/>
          <c:h val="4.4351164410743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40"/>
              <a:t>PSE</a:t>
            </a:r>
            <a:r>
              <a:rPr lang="en-US" sz="1440" baseline="0"/>
              <a:t> Gas + Electric Emissions</a:t>
            </a:r>
            <a:endParaRPr lang="en-US" sz="1440"/>
          </a:p>
        </c:rich>
      </c:tx>
      <c:layout>
        <c:manualLayout>
          <c:xMode val="edge"/>
          <c:yMode val="edge"/>
          <c:x val="0.39617567756818162"/>
          <c:y val="4.265511081948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0704189084797"/>
          <c:y val="5.7641258384368621E-2"/>
          <c:w val="0.84656907846358564"/>
          <c:h val="0.80356627296587924"/>
        </c:manualLayout>
      </c:layout>
      <c:lineChart>
        <c:grouping val="standard"/>
        <c:varyColors val="0"/>
        <c:ser>
          <c:idx val="2"/>
          <c:order val="2"/>
          <c:tx>
            <c:v>ASHP</c:v>
          </c:tx>
          <c:spPr>
            <a:ln w="28575" cap="rnd">
              <a:solidFill>
                <a:srgbClr val="EEC28D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Emissions_Fixed Rate'!$D$36:$D$57</c15:sqref>
                  </c15:fullRef>
                </c:ext>
              </c:extLst>
              <c:f>'System Emissions_Fixed Rate'!$D$36:$D$57</c:f>
              <c:numCache>
                <c:formatCode>_(* #,##0_);_(* \(#,##0\);_(* "-"??_);_(@_)</c:formatCode>
                <c:ptCount val="22"/>
                <c:pt idx="0">
                  <c:v>11280841.750055972</c:v>
                </c:pt>
                <c:pt idx="1">
                  <c:v>10492234.393179495</c:v>
                </c:pt>
                <c:pt idx="2">
                  <c:v>8689188.9785574377</c:v>
                </c:pt>
                <c:pt idx="3">
                  <c:v>9074057.2906696852</c:v>
                </c:pt>
                <c:pt idx="4">
                  <c:v>8961890.6405416075</c:v>
                </c:pt>
                <c:pt idx="5">
                  <c:v>8455880.9617364574</c:v>
                </c:pt>
                <c:pt idx="6">
                  <c:v>8003417.1656847578</c:v>
                </c:pt>
                <c:pt idx="7">
                  <c:v>7452601.2166968659</c:v>
                </c:pt>
                <c:pt idx="8">
                  <c:v>7156081.3365971446</c:v>
                </c:pt>
                <c:pt idx="9">
                  <c:v>6732794.7558762869</c:v>
                </c:pt>
                <c:pt idx="10">
                  <c:v>6459036.5905616488</c:v>
                </c:pt>
                <c:pt idx="11">
                  <c:v>5926401.8768279972</c:v>
                </c:pt>
                <c:pt idx="12">
                  <c:v>5382885.2648556959</c:v>
                </c:pt>
                <c:pt idx="13">
                  <c:v>4892297.5802629162</c:v>
                </c:pt>
                <c:pt idx="14">
                  <c:v>4232208.8129325612</c:v>
                </c:pt>
                <c:pt idx="15">
                  <c:v>4158787.863752556</c:v>
                </c:pt>
                <c:pt idx="16">
                  <c:v>4069028.6706290487</c:v>
                </c:pt>
                <c:pt idx="17">
                  <c:v>3867125.435245052</c:v>
                </c:pt>
                <c:pt idx="18">
                  <c:v>3823388.6704809642</c:v>
                </c:pt>
                <c:pt idx="19">
                  <c:v>3789576.7729427554</c:v>
                </c:pt>
                <c:pt idx="20">
                  <c:v>3595550.429356806</c:v>
                </c:pt>
                <c:pt idx="21">
                  <c:v>3312887.6114200559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084-4ACB-9DBA-ECD581398B01}"/>
            </c:ext>
          </c:extLst>
        </c:ser>
        <c:ser>
          <c:idx val="5"/>
          <c:order val="5"/>
          <c:tx>
            <c:v>CCHP</c:v>
          </c:tx>
          <c:spPr>
            <a:ln w="28575" cap="rnd">
              <a:solidFill>
                <a:srgbClr val="00667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Emissions_Fixed Rate'!$G$36:$G$57</c15:sqref>
                  </c15:fullRef>
                </c:ext>
              </c:extLst>
              <c:f>'System Emissions_Fixed Rate'!$G$36:$G$57</c:f>
              <c:numCache>
                <c:formatCode>_(* #,##0_);_(* \(#,##0\);_(* "-"??_);_(@_)</c:formatCode>
                <c:ptCount val="22"/>
                <c:pt idx="0">
                  <c:v>11283946.874884339</c:v>
                </c:pt>
                <c:pt idx="1">
                  <c:v>10610372.881687576</c:v>
                </c:pt>
                <c:pt idx="2">
                  <c:v>8508590.1962112393</c:v>
                </c:pt>
                <c:pt idx="3">
                  <c:v>8528630.8786275536</c:v>
                </c:pt>
                <c:pt idx="4">
                  <c:v>8342398.891657643</c:v>
                </c:pt>
                <c:pt idx="5">
                  <c:v>8339482.5781465005</c:v>
                </c:pt>
                <c:pt idx="6">
                  <c:v>7826990.3796138447</c:v>
                </c:pt>
                <c:pt idx="7">
                  <c:v>7738785.745090859</c:v>
                </c:pt>
                <c:pt idx="8">
                  <c:v>7106048.5388471968</c:v>
                </c:pt>
                <c:pt idx="9">
                  <c:v>6653506.4221485602</c:v>
                </c:pt>
                <c:pt idx="10">
                  <c:v>6304487.1782038826</c:v>
                </c:pt>
                <c:pt idx="11">
                  <c:v>5849936.5190266632</c:v>
                </c:pt>
                <c:pt idx="12">
                  <c:v>5349726.9389300281</c:v>
                </c:pt>
                <c:pt idx="13">
                  <c:v>4654214.9136139276</c:v>
                </c:pt>
                <c:pt idx="14">
                  <c:v>4604378.1557503752</c:v>
                </c:pt>
                <c:pt idx="15">
                  <c:v>4106934.6905453303</c:v>
                </c:pt>
                <c:pt idx="16">
                  <c:v>3636093.0738411471</c:v>
                </c:pt>
                <c:pt idx="17">
                  <c:v>3331741.8722320045</c:v>
                </c:pt>
                <c:pt idx="18">
                  <c:v>3294545.8505904907</c:v>
                </c:pt>
                <c:pt idx="19">
                  <c:v>3286065.1217139917</c:v>
                </c:pt>
                <c:pt idx="20">
                  <c:v>3122031.2088543954</c:v>
                </c:pt>
                <c:pt idx="21">
                  <c:v>2908303.9153268756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084-4ACB-9DBA-ECD581398B01}"/>
            </c:ext>
          </c:extLst>
        </c:ser>
        <c:ser>
          <c:idx val="8"/>
          <c:order val="8"/>
          <c:tx>
            <c:v>HHP</c:v>
          </c:tx>
          <c:spPr>
            <a:ln w="28575" cap="rnd">
              <a:solidFill>
                <a:srgbClr val="668B5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Emissions_Fixed Rate'!$J$36:$J$57</c15:sqref>
                  </c15:fullRef>
                </c:ext>
              </c:extLst>
              <c:f>'System Emissions_Fixed Rate'!$J$36:$J$57</c:f>
              <c:numCache>
                <c:formatCode>_(* #,##0_);_(* \(#,##0\);_(* "-"??_);_(@_)</c:formatCode>
                <c:ptCount val="22"/>
                <c:pt idx="0">
                  <c:v>11218109.965167321</c:v>
                </c:pt>
                <c:pt idx="1">
                  <c:v>10459348.79776128</c:v>
                </c:pt>
                <c:pt idx="2">
                  <c:v>8414185.0448208805</c:v>
                </c:pt>
                <c:pt idx="3">
                  <c:v>8773305.0500233807</c:v>
                </c:pt>
                <c:pt idx="4">
                  <c:v>8331380.6968512256</c:v>
                </c:pt>
                <c:pt idx="5">
                  <c:v>7841717.2848404758</c:v>
                </c:pt>
                <c:pt idx="6">
                  <c:v>7440826.0763180722</c:v>
                </c:pt>
                <c:pt idx="7">
                  <c:v>7378385.9711363297</c:v>
                </c:pt>
                <c:pt idx="8">
                  <c:v>7163053.2745139934</c:v>
                </c:pt>
                <c:pt idx="9">
                  <c:v>6886773.2857137611</c:v>
                </c:pt>
                <c:pt idx="10">
                  <c:v>6298735.9149113642</c:v>
                </c:pt>
                <c:pt idx="11">
                  <c:v>5727415.6362637905</c:v>
                </c:pt>
                <c:pt idx="12">
                  <c:v>5869338.1350640273</c:v>
                </c:pt>
                <c:pt idx="13">
                  <c:v>5528171.0073284227</c:v>
                </c:pt>
                <c:pt idx="14">
                  <c:v>4824019.35863203</c:v>
                </c:pt>
                <c:pt idx="15">
                  <c:v>4526080.7995113563</c:v>
                </c:pt>
                <c:pt idx="16">
                  <c:v>4152649.2708995314</c:v>
                </c:pt>
                <c:pt idx="17">
                  <c:v>3979260.6511541228</c:v>
                </c:pt>
                <c:pt idx="18">
                  <c:v>3896721.9699662076</c:v>
                </c:pt>
                <c:pt idx="19">
                  <c:v>3858046.2156619942</c:v>
                </c:pt>
                <c:pt idx="20">
                  <c:v>3853119.6463090423</c:v>
                </c:pt>
                <c:pt idx="21">
                  <c:v>3556581.2800861527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084-4ACB-9DBA-ECD581398B01}"/>
            </c:ext>
          </c:extLst>
        </c:ser>
        <c:ser>
          <c:idx val="11"/>
          <c:order val="11"/>
          <c:tx>
            <c:v>HHP+ CCHP</c:v>
          </c:tx>
          <c:spPr>
            <a:ln w="28575" cap="rnd">
              <a:solidFill>
                <a:srgbClr val="58C3B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Emissions_Fixed Rate'!$M$36:$M$57</c15:sqref>
                  </c15:fullRef>
                </c:ext>
              </c:extLst>
              <c:f>'System Emissions_Fixed Rate'!$M$36:$M$57</c:f>
              <c:numCache>
                <c:formatCode>_(* #,##0_);_(* \(#,##0\);_(* "-"??_);_(@_)</c:formatCode>
                <c:ptCount val="22"/>
                <c:pt idx="0">
                  <c:v>11188017.241089206</c:v>
                </c:pt>
                <c:pt idx="1">
                  <c:v>10429090.967848033</c:v>
                </c:pt>
                <c:pt idx="2">
                  <c:v>8452328.4167038426</c:v>
                </c:pt>
                <c:pt idx="3">
                  <c:v>8599821.7338480875</c:v>
                </c:pt>
                <c:pt idx="4">
                  <c:v>8611424.5231188275</c:v>
                </c:pt>
                <c:pt idx="5">
                  <c:v>8434368.8175966591</c:v>
                </c:pt>
                <c:pt idx="6">
                  <c:v>8010554.2315158267</c:v>
                </c:pt>
                <c:pt idx="7">
                  <c:v>7841067.1587663479</c:v>
                </c:pt>
                <c:pt idx="8">
                  <c:v>7430657.0815002406</c:v>
                </c:pt>
                <c:pt idx="9">
                  <c:v>7015533.1412425544</c:v>
                </c:pt>
                <c:pt idx="10">
                  <c:v>6821982.2441427689</c:v>
                </c:pt>
                <c:pt idx="11">
                  <c:v>6091102.4926275574</c:v>
                </c:pt>
                <c:pt idx="12">
                  <c:v>5283017.4767979393</c:v>
                </c:pt>
                <c:pt idx="13">
                  <c:v>5219919.5515606496</c:v>
                </c:pt>
                <c:pt idx="14">
                  <c:v>4571697.1908161193</c:v>
                </c:pt>
                <c:pt idx="15">
                  <c:v>4450673.6238469547</c:v>
                </c:pt>
                <c:pt idx="16">
                  <c:v>4297365.7979809204</c:v>
                </c:pt>
                <c:pt idx="17">
                  <c:v>4102091.8895271514</c:v>
                </c:pt>
                <c:pt idx="18">
                  <c:v>4091444.2763038222</c:v>
                </c:pt>
                <c:pt idx="19">
                  <c:v>4128090.5783764953</c:v>
                </c:pt>
                <c:pt idx="20">
                  <c:v>4060091.0680793035</c:v>
                </c:pt>
                <c:pt idx="21">
                  <c:v>3532320.0947893625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084-4ACB-9DBA-ECD581398B01}"/>
            </c:ext>
          </c:extLst>
        </c:ser>
        <c:ser>
          <c:idx val="14"/>
          <c:order val="14"/>
          <c:tx>
            <c:v>23 EPR + 23 Gas IRP Reference Case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Emissions_Fixed Rate'!$P$36:$P$57</c15:sqref>
                  </c15:fullRef>
                </c:ext>
              </c:extLst>
              <c:f>'System Emissions_Fixed Rate'!$P$36:$P$57</c:f>
              <c:numCache>
                <c:formatCode>_(* #,##0_);_(* \(#,##0\);_(* "-"??_);_(@_)</c:formatCode>
                <c:ptCount val="22"/>
                <c:pt idx="0">
                  <c:v>11752241.376471989</c:v>
                </c:pt>
                <c:pt idx="1">
                  <c:v>10902139.137408867</c:v>
                </c:pt>
                <c:pt idx="2">
                  <c:v>9259668.5360976271</c:v>
                </c:pt>
                <c:pt idx="3">
                  <c:v>9273550.064174084</c:v>
                </c:pt>
                <c:pt idx="4">
                  <c:v>8767149.8864702582</c:v>
                </c:pt>
                <c:pt idx="5">
                  <c:v>8524379.7180911209</c:v>
                </c:pt>
                <c:pt idx="6">
                  <c:v>7231764.8145782799</c:v>
                </c:pt>
                <c:pt idx="7">
                  <c:v>7164733.2908033123</c:v>
                </c:pt>
                <c:pt idx="8">
                  <c:v>6788475.1145955315</c:v>
                </c:pt>
                <c:pt idx="9">
                  <c:v>6507200.8302624421</c:v>
                </c:pt>
                <c:pt idx="10">
                  <c:v>6260408.780297515</c:v>
                </c:pt>
                <c:pt idx="11">
                  <c:v>5877372.6247182731</c:v>
                </c:pt>
                <c:pt idx="12">
                  <c:v>5742448.7571631158</c:v>
                </c:pt>
                <c:pt idx="13">
                  <c:v>5577180.2673734976</c:v>
                </c:pt>
                <c:pt idx="14">
                  <c:v>5213174.8401182452</c:v>
                </c:pt>
                <c:pt idx="15">
                  <c:v>5090525.4614316551</c:v>
                </c:pt>
                <c:pt idx="16">
                  <c:v>5022000.1601612139</c:v>
                </c:pt>
                <c:pt idx="17">
                  <c:v>4941626.39974193</c:v>
                </c:pt>
                <c:pt idx="18">
                  <c:v>4964882.5038201939</c:v>
                </c:pt>
                <c:pt idx="19">
                  <c:v>5044680.6413242612</c:v>
                </c:pt>
                <c:pt idx="20">
                  <c:v>4940151.1291220933</c:v>
                </c:pt>
                <c:pt idx="21">
                  <c:v>4720664.9899608428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84-4ACB-9DBA-ECD581398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20743"/>
        <c:axId val="13912467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[31]Combined!$C$26:$C$27</c15:sqref>
                        </c15:formulaRef>
                      </c:ext>
                    </c:extLst>
                    <c:strCache>
                      <c:ptCount val="1"/>
                      <c:pt idx="0">
                        <c:v>Full ASHP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[31]Combined!$C$28:$C$51</c15:sqref>
                        </c15:fullRef>
                        <c15:formulaRef>
                          <c15:sqref>[32]Combined!$C$28:$C$49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5679978.1399965901</c:v>
                      </c:pt>
                      <c:pt idx="1">
                        <c:v>4973766.2891171305</c:v>
                      </c:pt>
                      <c:pt idx="2">
                        <c:v>3178261.2425454287</c:v>
                      </c:pt>
                      <c:pt idx="3">
                        <c:v>3656301.9070267552</c:v>
                      </c:pt>
                      <c:pt idx="4">
                        <c:v>3722718.8604317238</c:v>
                      </c:pt>
                      <c:pt idx="5">
                        <c:v>3372367.1850655884</c:v>
                      </c:pt>
                      <c:pt idx="6">
                        <c:v>3141632.3565038866</c:v>
                      </c:pt>
                      <c:pt idx="7">
                        <c:v>2752917.7742459737</c:v>
                      </c:pt>
                      <c:pt idx="8">
                        <c:v>2695276.7795140208</c:v>
                      </c:pt>
                      <c:pt idx="9">
                        <c:v>2519333.8136453014</c:v>
                      </c:pt>
                      <c:pt idx="10">
                        <c:v>2442971.0844955058</c:v>
                      </c:pt>
                      <c:pt idx="11">
                        <c:v>2106342.6458699242</c:v>
                      </c:pt>
                      <c:pt idx="12">
                        <c:v>1731053.7673707153</c:v>
                      </c:pt>
                      <c:pt idx="13">
                        <c:v>1460427.0908263742</c:v>
                      </c:pt>
                      <c:pt idx="14">
                        <c:v>973761.99309266743</c:v>
                      </c:pt>
                      <c:pt idx="15">
                        <c:v>1061899.5201762703</c:v>
                      </c:pt>
                      <c:pt idx="16">
                        <c:v>1119880.2628079026</c:v>
                      </c:pt>
                      <c:pt idx="17">
                        <c:v>1097535.7772615592</c:v>
                      </c:pt>
                      <c:pt idx="18">
                        <c:v>1220322.0673747617</c:v>
                      </c:pt>
                      <c:pt idx="19">
                        <c:v>1273988.8147282985</c:v>
                      </c:pt>
                      <c:pt idx="20">
                        <c:v>1207379.0157527255</c:v>
                      </c:pt>
                      <c:pt idx="21">
                        <c:v>1041415.0072926743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B084-4ACB-9DBA-ECD581398B0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[31]Combined!$D$26:$D$27</c15:sqref>
                        </c15:formulaRef>
                      </c:ext>
                    </c:extLst>
                    <c:strCache>
                      <c:ptCount val="1"/>
                      <c:pt idx="0">
                        <c:v>Full ASHP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[31]Combined!$D$28:$D$51</c15:sqref>
                        </c15:fullRef>
                        <c15:formulaRef>
                          <c15:sqref>[32]Combined!$D$28:$D$49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5600863.6100593833</c:v>
                      </c:pt>
                      <c:pt idx="1">
                        <c:v>5518468.1040623644</c:v>
                      </c:pt>
                      <c:pt idx="2">
                        <c:v>5510927.7360120099</c:v>
                      </c:pt>
                      <c:pt idx="3">
                        <c:v>5417755.3836429296</c:v>
                      </c:pt>
                      <c:pt idx="4">
                        <c:v>5239171.7801098842</c:v>
                      </c:pt>
                      <c:pt idx="5">
                        <c:v>5083513.7766708685</c:v>
                      </c:pt>
                      <c:pt idx="6">
                        <c:v>4861784.8091808707</c:v>
                      </c:pt>
                      <c:pt idx="7">
                        <c:v>4699683.4424508922</c:v>
                      </c:pt>
                      <c:pt idx="8">
                        <c:v>4460804.5570831234</c:v>
                      </c:pt>
                      <c:pt idx="9">
                        <c:v>4213460.9422309855</c:v>
                      </c:pt>
                      <c:pt idx="10">
                        <c:v>4016065.5060661435</c:v>
                      </c:pt>
                      <c:pt idx="11">
                        <c:v>3820059.2309580729</c:v>
                      </c:pt>
                      <c:pt idx="12">
                        <c:v>3651831.4974849811</c:v>
                      </c:pt>
                      <c:pt idx="13">
                        <c:v>3431870.4894365417</c:v>
                      </c:pt>
                      <c:pt idx="14">
                        <c:v>3258446.8198398934</c:v>
                      </c:pt>
                      <c:pt idx="15">
                        <c:v>3096888.343576286</c:v>
                      </c:pt>
                      <c:pt idx="16">
                        <c:v>2949148.4078211458</c:v>
                      </c:pt>
                      <c:pt idx="17">
                        <c:v>2769589.6579834926</c:v>
                      </c:pt>
                      <c:pt idx="18">
                        <c:v>2603066.6031062026</c:v>
                      </c:pt>
                      <c:pt idx="19">
                        <c:v>2515587.9582144567</c:v>
                      </c:pt>
                      <c:pt idx="20">
                        <c:v>2388171.4136040802</c:v>
                      </c:pt>
                      <c:pt idx="21">
                        <c:v>2271472.6041273815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084-4ACB-9DBA-ECD581398B0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[31]Combined!$F$26:$F$27</c15:sqref>
                        </c15:formulaRef>
                      </c:ext>
                    </c:extLst>
                    <c:strCache>
                      <c:ptCount val="1"/>
                      <c:pt idx="0">
                        <c:v>Full ASHP/CCHP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[31]Combined!$F$28:$F$51</c15:sqref>
                        </c15:fullRef>
                        <c15:formulaRef>
                          <c15:sqref>[32]Combined!$F$28:$F$49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5685305.6513121976</c:v>
                      </c:pt>
                      <c:pt idx="1">
                        <c:v>5102371.0506986715</c:v>
                      </c:pt>
                      <c:pt idx="2">
                        <c:v>3015447.1681522541</c:v>
                      </c:pt>
                      <c:pt idx="3">
                        <c:v>3137382.5017078365</c:v>
                      </c:pt>
                      <c:pt idx="4">
                        <c:v>3138798.5802561515</c:v>
                      </c:pt>
                      <c:pt idx="5">
                        <c:v>3301326.2334710169</c:v>
                      </c:pt>
                      <c:pt idx="6">
                        <c:v>3021575.3975017644</c:v>
                      </c:pt>
                      <c:pt idx="7">
                        <c:v>3107543.712301428</c:v>
                      </c:pt>
                      <c:pt idx="8">
                        <c:v>2726796.2398555242</c:v>
                      </c:pt>
                      <c:pt idx="9">
                        <c:v>2535931.1767755002</c:v>
                      </c:pt>
                      <c:pt idx="10">
                        <c:v>2399793.4274173463</c:v>
                      </c:pt>
                      <c:pt idx="11">
                        <c:v>2157328.0554939797</c:v>
                      </c:pt>
                      <c:pt idx="12">
                        <c:v>1841857.0088802669</c:v>
                      </c:pt>
                      <c:pt idx="13">
                        <c:v>1383425.9647442789</c:v>
                      </c:pt>
                      <c:pt idx="14">
                        <c:v>1524517.1855594597</c:v>
                      </c:pt>
                      <c:pt idx="15">
                        <c:v>1206353.305759036</c:v>
                      </c:pt>
                      <c:pt idx="16">
                        <c:v>901150.01043920685</c:v>
                      </c:pt>
                      <c:pt idx="17">
                        <c:v>794290.41047216568</c:v>
                      </c:pt>
                      <c:pt idx="18">
                        <c:v>941851.54885784211</c:v>
                      </c:pt>
                      <c:pt idx="19">
                        <c:v>1039056.129725889</c:v>
                      </c:pt>
                      <c:pt idx="20">
                        <c:v>1020185.106196934</c:v>
                      </c:pt>
                      <c:pt idx="21">
                        <c:v>938659.05709630728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084-4ACB-9DBA-ECD581398B0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[31]Combined!$G$26:$G$27</c15:sqref>
                        </c15:formulaRef>
                      </c:ext>
                    </c:extLst>
                    <c:strCache>
                      <c:ptCount val="1"/>
                      <c:pt idx="0">
                        <c:v>Full ASHP/CCHP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[31]Combined!$G$28:$G$51</c15:sqref>
                        </c15:fullRef>
                        <c15:formulaRef>
                          <c15:sqref>[32]Combined!$G$28:$G$49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5598641.2235721415</c:v>
                      </c:pt>
                      <c:pt idx="1">
                        <c:v>5508001.8309889045</c:v>
                      </c:pt>
                      <c:pt idx="2">
                        <c:v>5493143.0280589852</c:v>
                      </c:pt>
                      <c:pt idx="3">
                        <c:v>5391248.3769197175</c:v>
                      </c:pt>
                      <c:pt idx="4">
                        <c:v>5203600.311401492</c:v>
                      </c:pt>
                      <c:pt idx="5">
                        <c:v>5038156.3446754841</c:v>
                      </c:pt>
                      <c:pt idx="6">
                        <c:v>4805414.9821120799</c:v>
                      </c:pt>
                      <c:pt idx="7">
                        <c:v>4631242.0327894315</c:v>
                      </c:pt>
                      <c:pt idx="8">
                        <c:v>4379252.2989916727</c:v>
                      </c:pt>
                      <c:pt idx="9">
                        <c:v>4117575.24537306</c:v>
                      </c:pt>
                      <c:pt idx="10">
                        <c:v>3904693.7507865364</c:v>
                      </c:pt>
                      <c:pt idx="11">
                        <c:v>3692608.4635326839</c:v>
                      </c:pt>
                      <c:pt idx="12">
                        <c:v>3507869.9300497612</c:v>
                      </c:pt>
                      <c:pt idx="13">
                        <c:v>3270788.9488696484</c:v>
                      </c:pt>
                      <c:pt idx="14">
                        <c:v>3079860.9701909153</c:v>
                      </c:pt>
                      <c:pt idx="15">
                        <c:v>2900581.3847862943</c:v>
                      </c:pt>
                      <c:pt idx="16">
                        <c:v>2734943.0634019403</c:v>
                      </c:pt>
                      <c:pt idx="17">
                        <c:v>2537451.4617598387</c:v>
                      </c:pt>
                      <c:pt idx="18">
                        <c:v>2352694.3017326486</c:v>
                      </c:pt>
                      <c:pt idx="19">
                        <c:v>2247008.9919881029</c:v>
                      </c:pt>
                      <c:pt idx="20">
                        <c:v>2101846.1026574615</c:v>
                      </c:pt>
                      <c:pt idx="21">
                        <c:v>1969644.8582305682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084-4ACB-9DBA-ECD581398B0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[31]Combined!$I$26:$I$27</c15:sqref>
                        </c15:formulaRef>
                      </c:ext>
                    </c:extLst>
                    <c:strCache>
                      <c:ptCount val="1"/>
                      <c:pt idx="0">
                        <c:v>HHP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[31]Combined!$I$28:$I$51</c15:sqref>
                        </c15:fullRef>
                        <c15:formulaRef>
                          <c15:sqref>[32]Combined!$I$28:$I$49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5613520.8951892918</c:v>
                      </c:pt>
                      <c:pt idx="1">
                        <c:v>4928415.4203891717</c:v>
                      </c:pt>
                      <c:pt idx="2">
                        <c:v>2880223.2990125972</c:v>
                      </c:pt>
                      <c:pt idx="3">
                        <c:v>3318931.2863079268</c:v>
                      </c:pt>
                      <c:pt idx="4">
                        <c:v>3038382.1446300419</c:v>
                      </c:pt>
                      <c:pt idx="5">
                        <c:v>2684476.2622454511</c:v>
                      </c:pt>
                      <c:pt idx="6">
                        <c:v>2481477.7355951075</c:v>
                      </c:pt>
                      <c:pt idx="7">
                        <c:v>2553878.3550800276</c:v>
                      </c:pt>
                      <c:pt idx="8">
                        <c:v>2549083.6641041166</c:v>
                      </c:pt>
                      <c:pt idx="9">
                        <c:v>2491854.5777964508</c:v>
                      </c:pt>
                      <c:pt idx="10">
                        <c:v>2070887.740856929</c:v>
                      </c:pt>
                      <c:pt idx="11">
                        <c:v>1665022.1651083606</c:v>
                      </c:pt>
                      <c:pt idx="12">
                        <c:v>1943625.6011236568</c:v>
                      </c:pt>
                      <c:pt idx="13">
                        <c:v>1793757.8054609499</c:v>
                      </c:pt>
                      <c:pt idx="14">
                        <c:v>1234628.3372781132</c:v>
                      </c:pt>
                      <c:pt idx="15">
                        <c:v>1068535.65014709</c:v>
                      </c:pt>
                      <c:pt idx="16">
                        <c:v>812836.13042351254</c:v>
                      </c:pt>
                      <c:pt idx="17">
                        <c:v>791678.84209409077</c:v>
                      </c:pt>
                      <c:pt idx="18">
                        <c:v>854812.31204984139</c:v>
                      </c:pt>
                      <c:pt idx="19">
                        <c:v>872891.62639375846</c:v>
                      </c:pt>
                      <c:pt idx="20">
                        <c:v>968015.99409073894</c:v>
                      </c:pt>
                      <c:pt idx="21">
                        <c:v>769399.35794301925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084-4ACB-9DBA-ECD581398B0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[31]Combined!$J$26:$J$27</c15:sqref>
                        </c15:formulaRef>
                      </c:ext>
                    </c:extLst>
                    <c:strCache>
                      <c:ptCount val="1"/>
                      <c:pt idx="0">
                        <c:v>HHP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[31]Combined!$J$28:$J$51</c15:sqref>
                        </c15:fullRef>
                        <c15:formulaRef>
                          <c15:sqref>[32]Combined!$J$28:$J$49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5604589.0699780285</c:v>
                      </c:pt>
                      <c:pt idx="1">
                        <c:v>5530933.3773721075</c:v>
                      </c:pt>
                      <c:pt idx="2">
                        <c:v>5533961.7458082838</c:v>
                      </c:pt>
                      <c:pt idx="3">
                        <c:v>5454373.7637154534</c:v>
                      </c:pt>
                      <c:pt idx="4">
                        <c:v>5292998.5522211837</c:v>
                      </c:pt>
                      <c:pt idx="5">
                        <c:v>5157241.0225950247</c:v>
                      </c:pt>
                      <c:pt idx="6">
                        <c:v>4959348.3407229651</c:v>
                      </c:pt>
                      <c:pt idx="7">
                        <c:v>4824507.6160563016</c:v>
                      </c:pt>
                      <c:pt idx="8">
                        <c:v>4613969.6104098763</c:v>
                      </c:pt>
                      <c:pt idx="9">
                        <c:v>4394918.7079173103</c:v>
                      </c:pt>
                      <c:pt idx="10">
                        <c:v>4227848.1740544355</c:v>
                      </c:pt>
                      <c:pt idx="11">
                        <c:v>4062393.4711554302</c:v>
                      </c:pt>
                      <c:pt idx="12">
                        <c:v>3925712.5339403707</c:v>
                      </c:pt>
                      <c:pt idx="13">
                        <c:v>3734413.2018674733</c:v>
                      </c:pt>
                      <c:pt idx="14">
                        <c:v>3589391.0213539163</c:v>
                      </c:pt>
                      <c:pt idx="15">
                        <c:v>3457545.1493642661</c:v>
                      </c:pt>
                      <c:pt idx="16">
                        <c:v>3339813.1404760191</c:v>
                      </c:pt>
                      <c:pt idx="17">
                        <c:v>3187581.809060032</c:v>
                      </c:pt>
                      <c:pt idx="18">
                        <c:v>3041909.6579163661</c:v>
                      </c:pt>
                      <c:pt idx="19">
                        <c:v>2985154.5892682355</c:v>
                      </c:pt>
                      <c:pt idx="20">
                        <c:v>2885103.6522183032</c:v>
                      </c:pt>
                      <c:pt idx="21">
                        <c:v>2787181.9221431334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084-4ACB-9DBA-ECD581398B01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[31]Combined!$L$26:$L$27</c15:sqref>
                        </c15:formulaRef>
                      </c:ext>
                    </c:extLst>
                    <c:strCache>
                      <c:ptCount val="1"/>
                      <c:pt idx="0">
                        <c:v>HHP/CCHP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[31]Combined!$L$28:$L$51</c15:sqref>
                        </c15:fullRef>
                        <c15:formulaRef>
                          <c15:sqref>[32]Combined!$L$28:$L$49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5581850.2742215078</c:v>
                      </c:pt>
                      <c:pt idx="1">
                        <c:v>4899295.6802288722</c:v>
                      </c:pt>
                      <c:pt idx="2">
                        <c:v>2920215.7420761143</c:v>
                      </c:pt>
                      <c:pt idx="3">
                        <c:v>3148303.6594936112</c:v>
                      </c:pt>
                      <c:pt idx="4">
                        <c:v>3322626.4761019242</c:v>
                      </c:pt>
                      <c:pt idx="5">
                        <c:v>3282168.5042308029</c:v>
                      </c:pt>
                      <c:pt idx="6">
                        <c:v>3057670.9517861018</c:v>
                      </c:pt>
                      <c:pt idx="7">
                        <c:v>3024848.7453792319</c:v>
                      </c:pt>
                      <c:pt idx="8">
                        <c:v>2825532.5709405169</c:v>
                      </c:pt>
                      <c:pt idx="9">
                        <c:v>2630653.8519965429</c:v>
                      </c:pt>
                      <c:pt idx="10">
                        <c:v>2605807.9047935265</c:v>
                      </c:pt>
                      <c:pt idx="11">
                        <c:v>2042024.6149534537</c:v>
                      </c:pt>
                      <c:pt idx="12">
                        <c:v>1372303.8463631342</c:v>
                      </c:pt>
                      <c:pt idx="13">
                        <c:v>1502021.9872696779</c:v>
                      </c:pt>
                      <c:pt idx="14">
                        <c:v>1000317.2727684109</c:v>
                      </c:pt>
                      <c:pt idx="15">
                        <c:v>1012695.5148774745</c:v>
                      </c:pt>
                      <c:pt idx="16">
                        <c:v>978709.15351464064</c:v>
                      </c:pt>
                      <c:pt idx="17">
                        <c:v>937135.88111455471</c:v>
                      </c:pt>
                      <c:pt idx="18">
                        <c:v>1073301.5717674149</c:v>
                      </c:pt>
                      <c:pt idx="19">
                        <c:v>1168382.0812254732</c:v>
                      </c:pt>
                      <c:pt idx="20">
                        <c:v>1201943.7551727346</c:v>
                      </c:pt>
                      <c:pt idx="21">
                        <c:v>773398.18927627231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084-4ACB-9DBA-ECD581398B01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[31]Combined!$M$26:$M$27</c15:sqref>
                        </c15:formulaRef>
                      </c:ext>
                    </c:extLst>
                    <c:strCache>
                      <c:ptCount val="1"/>
                      <c:pt idx="0">
                        <c:v>HHP/CCHP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[31]Combined!$M$28:$M$51</c15:sqref>
                        </c15:fullRef>
                        <c15:formulaRef>
                          <c15:sqref>[32]Combined!$M$28:$M$49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5606166.9668676993</c:v>
                      </c:pt>
                      <c:pt idx="1">
                        <c:v>5529795.2876191596</c:v>
                      </c:pt>
                      <c:pt idx="2">
                        <c:v>5532112.6746277278</c:v>
                      </c:pt>
                      <c:pt idx="3">
                        <c:v>5451518.0743544772</c:v>
                      </c:pt>
                      <c:pt idx="4">
                        <c:v>5288798.0470169028</c:v>
                      </c:pt>
                      <c:pt idx="5">
                        <c:v>5152200.3133658571</c:v>
                      </c:pt>
                      <c:pt idx="6">
                        <c:v>4952883.2797297249</c:v>
                      </c:pt>
                      <c:pt idx="7">
                        <c:v>4816218.413387116</c:v>
                      </c:pt>
                      <c:pt idx="8">
                        <c:v>4605124.5105597237</c:v>
                      </c:pt>
                      <c:pt idx="9">
                        <c:v>4384879.2892460115</c:v>
                      </c:pt>
                      <c:pt idx="10">
                        <c:v>4216174.3393492419</c:v>
                      </c:pt>
                      <c:pt idx="11">
                        <c:v>4049077.8776741037</c:v>
                      </c:pt>
                      <c:pt idx="12">
                        <c:v>3910713.6304348051</c:v>
                      </c:pt>
                      <c:pt idx="13">
                        <c:v>3717897.5642909715</c:v>
                      </c:pt>
                      <c:pt idx="14">
                        <c:v>3571379.918047708</c:v>
                      </c:pt>
                      <c:pt idx="15">
                        <c:v>3437978.1089694803</c:v>
                      </c:pt>
                      <c:pt idx="16">
                        <c:v>3318656.6444662795</c:v>
                      </c:pt>
                      <c:pt idx="17">
                        <c:v>3164956.0084125968</c:v>
                      </c:pt>
                      <c:pt idx="18">
                        <c:v>3018142.7045364073</c:v>
                      </c:pt>
                      <c:pt idx="19">
                        <c:v>2959708.4971510218</c:v>
                      </c:pt>
                      <c:pt idx="20">
                        <c:v>2858147.3129065689</c:v>
                      </c:pt>
                      <c:pt idx="21">
                        <c:v>2758921.9055130901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084-4ACB-9DBA-ECD581398B01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[31]Combined!$O$26:$O$27</c15:sqref>
                        </c15:formulaRef>
                      </c:ext>
                    </c:extLst>
                    <c:strCache>
                      <c:ptCount val="1"/>
                      <c:pt idx="0">
                        <c:v>Reference Electric 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[31]Combined!$O$28:$O$51</c15:sqref>
                        </c15:fullRef>
                        <c15:formulaRef>
                          <c15:sqref>[32]Combined!$O$28:$O$49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5670219.6922637485</c:v>
                      </c:pt>
                      <c:pt idx="1">
                        <c:v>5562495.3692335486</c:v>
                      </c:pt>
                      <c:pt idx="2">
                        <c:v>2764565.9314874359</c:v>
                      </c:pt>
                      <c:pt idx="3">
                        <c:v>3202289.6446330403</c:v>
                      </c:pt>
                      <c:pt idx="4">
                        <c:v>3301343.3834700645</c:v>
                      </c:pt>
                      <c:pt idx="5">
                        <c:v>3359861.5355671109</c:v>
                      </c:pt>
                      <c:pt idx="6">
                        <c:v>3001406.4761785916</c:v>
                      </c:pt>
                      <c:pt idx="7">
                        <c:v>2532479.1648514871</c:v>
                      </c:pt>
                      <c:pt idx="8">
                        <c:v>2320761.7754399632</c:v>
                      </c:pt>
                      <c:pt idx="9">
                        <c:v>2157126.3898054566</c:v>
                      </c:pt>
                      <c:pt idx="10">
                        <c:v>1898002.2709432333</c:v>
                      </c:pt>
                      <c:pt idx="11">
                        <c:v>1489128.119972283</c:v>
                      </c:pt>
                      <c:pt idx="12">
                        <c:v>1385330.9036682746</c:v>
                      </c:pt>
                      <c:pt idx="13">
                        <c:v>1255180.4983744468</c:v>
                      </c:pt>
                      <c:pt idx="14">
                        <c:v>1011205.460076047</c:v>
                      </c:pt>
                      <c:pt idx="15">
                        <c:v>967856.24042851513</c:v>
                      </c:pt>
                      <c:pt idx="16">
                        <c:v>950942.71883517713</c:v>
                      </c:pt>
                      <c:pt idx="17">
                        <c:v>822085.10489611572</c:v>
                      </c:pt>
                      <c:pt idx="18">
                        <c:v>863605.43229543022</c:v>
                      </c:pt>
                      <c:pt idx="19">
                        <c:v>916800.81510386348</c:v>
                      </c:pt>
                      <c:pt idx="20">
                        <c:v>861221.98932340485</c:v>
                      </c:pt>
                      <c:pt idx="21">
                        <c:v>663276.20155804045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084-4ACB-9DBA-ECD581398B01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[31]Combined!$P$26:$P$27</c15:sqref>
                        </c15:formulaRef>
                      </c:ext>
                    </c:extLst>
                    <c:strCache>
                      <c:ptCount val="1"/>
                      <c:pt idx="0">
                        <c:v>Reference Gas Total 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[31]Combined!$P$28:$P$51</c15:sqref>
                        </c15:fullRef>
                        <c15:formulaRef>
                          <c15:sqref>[32]Combined!$P$28:$P$49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5541455.179398099</c:v>
                      </c:pt>
                      <c:pt idx="1">
                        <c:v>5471919.5448849602</c:v>
                      </c:pt>
                      <c:pt idx="2">
                        <c:v>5511962.0442860378</c:v>
                      </c:pt>
                      <c:pt idx="3">
                        <c:v>5450311.8227046253</c:v>
                      </c:pt>
                      <c:pt idx="4">
                        <c:v>5308488.5055847643</c:v>
                      </c:pt>
                      <c:pt idx="5">
                        <c:v>5206014.6430279566</c:v>
                      </c:pt>
                      <c:pt idx="6">
                        <c:v>5049874.6511707148</c:v>
                      </c:pt>
                      <c:pt idx="7">
                        <c:v>4993819.5310723409</c:v>
                      </c:pt>
                      <c:pt idx="8">
                        <c:v>4846668.3186205132</c:v>
                      </c:pt>
                      <c:pt idx="9">
                        <c:v>4711141.0958548887</c:v>
                      </c:pt>
                      <c:pt idx="10">
                        <c:v>4650426.1185467402</c:v>
                      </c:pt>
                      <c:pt idx="11">
                        <c:v>4602116.22041992</c:v>
                      </c:pt>
                      <c:pt idx="12">
                        <c:v>4582981.0540328193</c:v>
                      </c:pt>
                      <c:pt idx="13">
                        <c:v>4509527.8942654999</c:v>
                      </c:pt>
                      <c:pt idx="14">
                        <c:v>4473914.6339742821</c:v>
                      </c:pt>
                      <c:pt idx="15">
                        <c:v>4443046.1990476325</c:v>
                      </c:pt>
                      <c:pt idx="16">
                        <c:v>4425486.6778891552</c:v>
                      </c:pt>
                      <c:pt idx="17">
                        <c:v>4364855.2670544013</c:v>
                      </c:pt>
                      <c:pt idx="18">
                        <c:v>4304858.6713646939</c:v>
                      </c:pt>
                      <c:pt idx="19">
                        <c:v>4308985.8832331989</c:v>
                      </c:pt>
                      <c:pt idx="20">
                        <c:v>4285127.8100094246</c:v>
                      </c:pt>
                      <c:pt idx="21">
                        <c:v>4230361.4802863896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084-4ACB-9DBA-ECD581398B01}"/>
                  </c:ext>
                </c:extLst>
              </c15:ser>
            </c15:filteredLineSeries>
          </c:ext>
        </c:extLst>
      </c:lineChart>
      <c:catAx>
        <c:axId val="139120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4679"/>
        <c:crosses val="autoZero"/>
        <c:auto val="1"/>
        <c:lblAlgn val="ctr"/>
        <c:lblOffset val="100"/>
        <c:noMultiLvlLbl val="0"/>
      </c:catAx>
      <c:valAx>
        <c:axId val="139124679"/>
        <c:scaling>
          <c:orientation val="minMax"/>
          <c:max val="13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Metric Tons 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0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74745676870713"/>
          <c:y val="0.9427564778701728"/>
          <c:w val="0.82784692074133293"/>
          <c:h val="4.2582644459162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Portfolio</a:t>
            </a:r>
            <a:r>
              <a:rPr lang="en-US" baseline="0"/>
              <a:t> Emissions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0704189084797"/>
          <c:y val="8.0789363946329143E-2"/>
          <c:w val="0.84656907846358564"/>
          <c:h val="0.73211703029308839"/>
        </c:manualLayout>
      </c:layout>
      <c:lineChart>
        <c:grouping val="standard"/>
        <c:varyColors val="0"/>
        <c:ser>
          <c:idx val="0"/>
          <c:order val="0"/>
          <c:tx>
            <c:v>Scenario 1 - ASHP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Emissions_WECC Rate'!$B$36:$B$57</c:f>
              <c:numCache>
                <c:formatCode>_(* #,##0_);_(* \(#,##0\);_(* "-"??_);_(@_)</c:formatCode>
                <c:ptCount val="22"/>
                <c:pt idx="0">
                  <c:v>5337732.9557644846</c:v>
                </c:pt>
                <c:pt idx="1">
                  <c:v>4726539.7972517824</c:v>
                </c:pt>
                <c:pt idx="2">
                  <c:v>2677002.0582314995</c:v>
                </c:pt>
                <c:pt idx="3">
                  <c:v>3077149.8871272472</c:v>
                </c:pt>
                <c:pt idx="4">
                  <c:v>3081775.5512969815</c:v>
                </c:pt>
                <c:pt idx="5">
                  <c:v>2965843.8301716479</c:v>
                </c:pt>
                <c:pt idx="6">
                  <c:v>2525410.1067033093</c:v>
                </c:pt>
                <c:pt idx="7">
                  <c:v>2206380.4392829551</c:v>
                </c:pt>
                <c:pt idx="8">
                  <c:v>2139875.9192864867</c:v>
                </c:pt>
                <c:pt idx="9">
                  <c:v>2011734.7368226298</c:v>
                </c:pt>
                <c:pt idx="10">
                  <c:v>1949150.0010496539</c:v>
                </c:pt>
                <c:pt idx="11">
                  <c:v>1557313.8118428821</c:v>
                </c:pt>
                <c:pt idx="12">
                  <c:v>1104911.2581095677</c:v>
                </c:pt>
                <c:pt idx="13">
                  <c:v>901742.02209777862</c:v>
                </c:pt>
                <c:pt idx="14">
                  <c:v>622896.15064528317</c:v>
                </c:pt>
                <c:pt idx="15">
                  <c:v>656560.92700810474</c:v>
                </c:pt>
                <c:pt idx="16">
                  <c:v>576955.72517763451</c:v>
                </c:pt>
                <c:pt idx="17">
                  <c:v>574112.17835470964</c:v>
                </c:pt>
                <c:pt idx="18">
                  <c:v>583117.51996830408</c:v>
                </c:pt>
                <c:pt idx="19">
                  <c:v>613741.63430978754</c:v>
                </c:pt>
                <c:pt idx="20">
                  <c:v>657008.76152012823</c:v>
                </c:pt>
                <c:pt idx="21">
                  <c:v>338352.09863455204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65D-47A4-94FD-902CCC47D569}"/>
            </c:ext>
          </c:extLst>
        </c:ser>
        <c:ser>
          <c:idx val="3"/>
          <c:order val="3"/>
          <c:tx>
            <c:v>Scenario 2 - CCHP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Emissions_WECC Rate'!$E$36:$E$57</c:f>
              <c:numCache>
                <c:formatCode>_(* #,##0_);_(* \(#,##0\);_(* "-"??_);_(@_)</c:formatCode>
                <c:ptCount val="22"/>
                <c:pt idx="0">
                  <c:v>5341756.2606062852</c:v>
                </c:pt>
                <c:pt idx="1">
                  <c:v>4866279.1643210361</c:v>
                </c:pt>
                <c:pt idx="2">
                  <c:v>2530344.3244835292</c:v>
                </c:pt>
                <c:pt idx="3">
                  <c:v>2625962.7250065971</c:v>
                </c:pt>
                <c:pt idx="4">
                  <c:v>2625748.7953111199</c:v>
                </c:pt>
                <c:pt idx="5">
                  <c:v>2914067.797976221</c:v>
                </c:pt>
                <c:pt idx="6">
                  <c:v>2443608.26872609</c:v>
                </c:pt>
                <c:pt idx="7">
                  <c:v>2464863.0411742451</c:v>
                </c:pt>
                <c:pt idx="8">
                  <c:v>2173607.0936873481</c:v>
                </c:pt>
                <c:pt idx="9">
                  <c:v>2020280.7611546372</c:v>
                </c:pt>
                <c:pt idx="10">
                  <c:v>1916325.1567178466</c:v>
                </c:pt>
                <c:pt idx="11">
                  <c:v>1590641.3700592881</c:v>
                </c:pt>
                <c:pt idx="12">
                  <c:v>1167767.0226662429</c:v>
                </c:pt>
                <c:pt idx="13">
                  <c:v>869856.90454830904</c:v>
                </c:pt>
                <c:pt idx="14">
                  <c:v>908226.35514602507</c:v>
                </c:pt>
                <c:pt idx="15">
                  <c:v>740054.34361336147</c:v>
                </c:pt>
                <c:pt idx="16">
                  <c:v>486894.72775369429</c:v>
                </c:pt>
                <c:pt idx="17">
                  <c:v>442429.24238583026</c:v>
                </c:pt>
                <c:pt idx="18">
                  <c:v>482524.66043117235</c:v>
                </c:pt>
                <c:pt idx="19">
                  <c:v>516967.01405548706</c:v>
                </c:pt>
                <c:pt idx="20">
                  <c:v>524274.09367539047</c:v>
                </c:pt>
                <c:pt idx="21">
                  <c:v>217594.36103578151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65D-47A4-94FD-902CCC47D569}"/>
            </c:ext>
          </c:extLst>
        </c:ser>
        <c:ser>
          <c:idx val="6"/>
          <c:order val="6"/>
          <c:tx>
            <c:v>Scenario 3 - HHP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Emissions_WECC Rate'!$H$36:$H$57</c:f>
              <c:numCache>
                <c:formatCode>_(* #,##0_);_(* \(#,##0\);_(* "-"??_);_(@_)</c:formatCode>
                <c:ptCount val="22"/>
                <c:pt idx="0">
                  <c:v>5273551.1708466178</c:v>
                </c:pt>
                <c:pt idx="1">
                  <c:v>4715892.1397353159</c:v>
                </c:pt>
                <c:pt idx="2">
                  <c:v>2454630.9276716472</c:v>
                </c:pt>
                <c:pt idx="3">
                  <c:v>2765907.9884018614</c:v>
                </c:pt>
                <c:pt idx="4">
                  <c:v>2558797.1489127381</c:v>
                </c:pt>
                <c:pt idx="5">
                  <c:v>2412260.2652536831</c:v>
                </c:pt>
                <c:pt idx="6">
                  <c:v>2079106.3630499979</c:v>
                </c:pt>
                <c:pt idx="7">
                  <c:v>2094287.4086947127</c:v>
                </c:pt>
                <c:pt idx="8">
                  <c:v>2069289.7372881158</c:v>
                </c:pt>
                <c:pt idx="9">
                  <c:v>1998724.6799948385</c:v>
                </c:pt>
                <c:pt idx="10">
                  <c:v>1704304.167258217</c:v>
                </c:pt>
                <c:pt idx="11">
                  <c:v>1298982.1995254785</c:v>
                </c:pt>
                <c:pt idx="12">
                  <c:v>1244455.4451506259</c:v>
                </c:pt>
                <c:pt idx="13">
                  <c:v>1088264.9336936339</c:v>
                </c:pt>
                <c:pt idx="14">
                  <c:v>796293.94975574268</c:v>
                </c:pt>
                <c:pt idx="15">
                  <c:v>699876.64948993747</c:v>
                </c:pt>
                <c:pt idx="16">
                  <c:v>463904.60475976235</c:v>
                </c:pt>
                <c:pt idx="17">
                  <c:v>468103.48211977398</c:v>
                </c:pt>
                <c:pt idx="18">
                  <c:v>464085.06933094468</c:v>
                </c:pt>
                <c:pt idx="19">
                  <c:v>460508.0787086825</c:v>
                </c:pt>
                <c:pt idx="20">
                  <c:v>514293.2365981153</c:v>
                </c:pt>
                <c:pt idx="21">
                  <c:v>182020.82942875207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65D-47A4-94FD-902CCC47D569}"/>
            </c:ext>
          </c:extLst>
        </c:ser>
        <c:ser>
          <c:idx val="9"/>
          <c:order val="9"/>
          <c:tx>
            <c:v>Scenario 4 - HHP + CCHP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Emissions_WECC Rate'!$K$36:$K$57</c:f>
              <c:numCache>
                <c:formatCode>_(* #,##0_);_(* \(#,##0\);_(* "-"??_);_(@_)</c:formatCode>
                <c:ptCount val="22"/>
                <c:pt idx="0">
                  <c:v>5260858.128839503</c:v>
                </c:pt>
                <c:pt idx="1">
                  <c:v>4659661.5300323963</c:v>
                </c:pt>
                <c:pt idx="2">
                  <c:v>2444339.2433599951</c:v>
                </c:pt>
                <c:pt idx="3">
                  <c:v>2634807.3001432982</c:v>
                </c:pt>
                <c:pt idx="4">
                  <c:v>2745429.7617459851</c:v>
                </c:pt>
                <c:pt idx="5">
                  <c:v>2881144.0833415678</c:v>
                </c:pt>
                <c:pt idx="6">
                  <c:v>2469039.6589470441</c:v>
                </c:pt>
                <c:pt idx="7">
                  <c:v>2403017.7684928826</c:v>
                </c:pt>
                <c:pt idx="8">
                  <c:v>2241913.4043219825</c:v>
                </c:pt>
                <c:pt idx="9">
                  <c:v>2098244.589429568</c:v>
                </c:pt>
                <c:pt idx="10">
                  <c:v>2068193.5950525813</c:v>
                </c:pt>
                <c:pt idx="11">
                  <c:v>1527459.4538878147</c:v>
                </c:pt>
                <c:pt idx="12">
                  <c:v>934156.29315993481</c:v>
                </c:pt>
                <c:pt idx="13">
                  <c:v>959491.84646737645</c:v>
                </c:pt>
                <c:pt idx="14">
                  <c:v>661643.48477920133</c:v>
                </c:pt>
                <c:pt idx="15">
                  <c:v>659464.81202994601</c:v>
                </c:pt>
                <c:pt idx="16">
                  <c:v>534983.19577851868</c:v>
                </c:pt>
                <c:pt idx="17">
                  <c:v>528000.76227782981</c:v>
                </c:pt>
                <c:pt idx="18">
                  <c:v>555927.67882218328</c:v>
                </c:pt>
                <c:pt idx="19">
                  <c:v>585756.65390604967</c:v>
                </c:pt>
                <c:pt idx="20">
                  <c:v>609427.39964528731</c:v>
                </c:pt>
                <c:pt idx="21">
                  <c:v>178608.55664524029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65D-47A4-94FD-902CCC47D569}"/>
            </c:ext>
          </c:extLst>
        </c:ser>
        <c:ser>
          <c:idx val="12"/>
          <c:order val="12"/>
          <c:tx>
            <c:v>23 EPR Reference 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[30]Combined!$A$28:$A$51</c:f>
              <c:numCache>
                <c:formatCode>General</c:formatCode>
                <c:ptCount val="2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f>'System Emissions_WECC Rate'!$N$36:$N$57</c:f>
              <c:numCache>
                <c:formatCode>_(* #,##0_);_(* \(#,##0\);_(* "-"??_);_(@_)</c:formatCode>
                <c:ptCount val="22"/>
                <c:pt idx="0">
                  <c:v>5751870.5731267435</c:v>
                </c:pt>
                <c:pt idx="1">
                  <c:v>5058860.7755850488</c:v>
                </c:pt>
                <c:pt idx="2">
                  <c:v>3091727.1016797903</c:v>
                </c:pt>
                <c:pt idx="3">
                  <c:v>3147013.9394420465</c:v>
                </c:pt>
                <c:pt idx="4">
                  <c:v>2830623.1182112084</c:v>
                </c:pt>
                <c:pt idx="5">
                  <c:v>2948528.1377594336</c:v>
                </c:pt>
                <c:pt idx="6">
                  <c:v>1847379.791788683</c:v>
                </c:pt>
                <c:pt idx="7">
                  <c:v>1824122.5734502752</c:v>
                </c:pt>
                <c:pt idx="8">
                  <c:v>1649159.6862692372</c:v>
                </c:pt>
                <c:pt idx="9">
                  <c:v>1526265.6762203793</c:v>
                </c:pt>
                <c:pt idx="10">
                  <c:v>1353109.6092026099</c:v>
                </c:pt>
                <c:pt idx="11">
                  <c:v>1018220.4818549175</c:v>
                </c:pt>
                <c:pt idx="12">
                  <c:v>933735.29989619111</c:v>
                </c:pt>
                <c:pt idx="13">
                  <c:v>886525.22696144169</c:v>
                </c:pt>
                <c:pt idx="14">
                  <c:v>606290.39577610488</c:v>
                </c:pt>
                <c:pt idx="15">
                  <c:v>536278.98942437279</c:v>
                </c:pt>
                <c:pt idx="16">
                  <c:v>468761.71021271759</c:v>
                </c:pt>
                <c:pt idx="17">
                  <c:v>448174.74936632492</c:v>
                </c:pt>
                <c:pt idx="18">
                  <c:v>454106.1850961179</c:v>
                </c:pt>
                <c:pt idx="19">
                  <c:v>439128.05000548315</c:v>
                </c:pt>
                <c:pt idx="20">
                  <c:v>399548.03338465787</c:v>
                </c:pt>
                <c:pt idx="21">
                  <c:v>144208.63044928262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665D-47A4-94FD-902CCC47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20743"/>
        <c:axId val="13912467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[30]Combined!$D$26:$D$27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[30]Combined!$D$28:$D$51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5600863.6100593833</c:v>
                      </c:pt>
                      <c:pt idx="1">
                        <c:v>5518468.1040623644</c:v>
                      </c:pt>
                      <c:pt idx="2">
                        <c:v>5510927.7360120099</c:v>
                      </c:pt>
                      <c:pt idx="3">
                        <c:v>5417755.3836429296</c:v>
                      </c:pt>
                      <c:pt idx="4">
                        <c:v>5239171.7801098842</c:v>
                      </c:pt>
                      <c:pt idx="5">
                        <c:v>5083513.7766708685</c:v>
                      </c:pt>
                      <c:pt idx="6">
                        <c:v>4861784.8091808707</c:v>
                      </c:pt>
                      <c:pt idx="7">
                        <c:v>4699683.4424508922</c:v>
                      </c:pt>
                      <c:pt idx="8">
                        <c:v>4460804.5570831234</c:v>
                      </c:pt>
                      <c:pt idx="9">
                        <c:v>4213460.9422309855</c:v>
                      </c:pt>
                      <c:pt idx="10">
                        <c:v>4016065.5060661435</c:v>
                      </c:pt>
                      <c:pt idx="11">
                        <c:v>3820059.2309580729</c:v>
                      </c:pt>
                      <c:pt idx="12">
                        <c:v>3651831.4974849811</c:v>
                      </c:pt>
                      <c:pt idx="13">
                        <c:v>3431870.4894365417</c:v>
                      </c:pt>
                      <c:pt idx="14">
                        <c:v>3258446.8198398934</c:v>
                      </c:pt>
                      <c:pt idx="15">
                        <c:v>3096888.343576286</c:v>
                      </c:pt>
                      <c:pt idx="16">
                        <c:v>2949148.4078211458</c:v>
                      </c:pt>
                      <c:pt idx="17">
                        <c:v>2769589.6579834926</c:v>
                      </c:pt>
                      <c:pt idx="18">
                        <c:v>2603066.6031062026</c:v>
                      </c:pt>
                      <c:pt idx="19">
                        <c:v>2515587.9582144567</c:v>
                      </c:pt>
                      <c:pt idx="20">
                        <c:v>2388171.4136040802</c:v>
                      </c:pt>
                      <c:pt idx="21">
                        <c:v>2271472.6041273815</c:v>
                      </c:pt>
                      <c:pt idx="22">
                        <c:v>2199927.3916153517</c:v>
                      </c:pt>
                      <c:pt idx="23">
                        <c:v>2132414.5232628454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65D-47A4-94FD-902CCC47D56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[30]Combined!$E$26:$E$27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[30]Combined!$E$28:$E$51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11280841.750055972</c:v>
                      </c:pt>
                      <c:pt idx="1">
                        <c:v>10492234.393179495</c:v>
                      </c:pt>
                      <c:pt idx="2">
                        <c:v>8689188.9785574377</c:v>
                      </c:pt>
                      <c:pt idx="3">
                        <c:v>9074057.2906696852</c:v>
                      </c:pt>
                      <c:pt idx="4">
                        <c:v>8961890.6405416075</c:v>
                      </c:pt>
                      <c:pt idx="5">
                        <c:v>8455880.9617364574</c:v>
                      </c:pt>
                      <c:pt idx="6">
                        <c:v>8003417.1656847578</c:v>
                      </c:pt>
                      <c:pt idx="7">
                        <c:v>7452601.2166968659</c:v>
                      </c:pt>
                      <c:pt idx="8">
                        <c:v>7156081.3365971446</c:v>
                      </c:pt>
                      <c:pt idx="9">
                        <c:v>6732794.7558762869</c:v>
                      </c:pt>
                      <c:pt idx="10">
                        <c:v>6459036.5905616488</c:v>
                      </c:pt>
                      <c:pt idx="11">
                        <c:v>5926401.8768279972</c:v>
                      </c:pt>
                      <c:pt idx="12">
                        <c:v>5382885.2648556959</c:v>
                      </c:pt>
                      <c:pt idx="13">
                        <c:v>4892297.5802629162</c:v>
                      </c:pt>
                      <c:pt idx="14">
                        <c:v>4232208.8129325612</c:v>
                      </c:pt>
                      <c:pt idx="15">
                        <c:v>4158787.863752556</c:v>
                      </c:pt>
                      <c:pt idx="16">
                        <c:v>4069028.6706290487</c:v>
                      </c:pt>
                      <c:pt idx="17">
                        <c:v>3867125.435245052</c:v>
                      </c:pt>
                      <c:pt idx="18">
                        <c:v>3823388.6704809642</c:v>
                      </c:pt>
                      <c:pt idx="19">
                        <c:v>3789576.7729427554</c:v>
                      </c:pt>
                      <c:pt idx="20">
                        <c:v>3595550.429356806</c:v>
                      </c:pt>
                      <c:pt idx="21">
                        <c:v>3312887.6114200559</c:v>
                      </c:pt>
                      <c:pt idx="22">
                        <c:v>3396502.4129442004</c:v>
                      </c:pt>
                      <c:pt idx="23">
                        <c:v>2958618.6291024256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5D-47A4-94FD-902CCC47D56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[30]Combined!$G$26:$G$27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[30]Combined!$G$28:$G$51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5598641.2235721415</c:v>
                      </c:pt>
                      <c:pt idx="1">
                        <c:v>5508001.8309889045</c:v>
                      </c:pt>
                      <c:pt idx="2">
                        <c:v>5493143.0280589852</c:v>
                      </c:pt>
                      <c:pt idx="3">
                        <c:v>5391248.3769197175</c:v>
                      </c:pt>
                      <c:pt idx="4">
                        <c:v>5203600.311401492</c:v>
                      </c:pt>
                      <c:pt idx="5">
                        <c:v>5038156.3446754841</c:v>
                      </c:pt>
                      <c:pt idx="6">
                        <c:v>4805414.9821120799</c:v>
                      </c:pt>
                      <c:pt idx="7">
                        <c:v>4631242.0327894315</c:v>
                      </c:pt>
                      <c:pt idx="8">
                        <c:v>4379252.2989916727</c:v>
                      </c:pt>
                      <c:pt idx="9">
                        <c:v>4117575.24537306</c:v>
                      </c:pt>
                      <c:pt idx="10">
                        <c:v>3904693.7507865364</c:v>
                      </c:pt>
                      <c:pt idx="11">
                        <c:v>3692608.4635326839</c:v>
                      </c:pt>
                      <c:pt idx="12">
                        <c:v>3507869.9300497612</c:v>
                      </c:pt>
                      <c:pt idx="13">
                        <c:v>3270788.9488696484</c:v>
                      </c:pt>
                      <c:pt idx="14">
                        <c:v>3079860.9701909153</c:v>
                      </c:pt>
                      <c:pt idx="15">
                        <c:v>2900581.3847862943</c:v>
                      </c:pt>
                      <c:pt idx="16">
                        <c:v>2734943.0634019403</c:v>
                      </c:pt>
                      <c:pt idx="17">
                        <c:v>2537451.4617598387</c:v>
                      </c:pt>
                      <c:pt idx="18">
                        <c:v>2352694.3017326486</c:v>
                      </c:pt>
                      <c:pt idx="19">
                        <c:v>2247008.9919881029</c:v>
                      </c:pt>
                      <c:pt idx="20">
                        <c:v>2101846.1026574615</c:v>
                      </c:pt>
                      <c:pt idx="21">
                        <c:v>1969644.8582305682</c:v>
                      </c:pt>
                      <c:pt idx="22">
                        <c:v>1883860.0371046599</c:v>
                      </c:pt>
                      <c:pt idx="23">
                        <c:v>1800113.7229159328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65D-47A4-94FD-902CCC47D56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[30]Combined!$H$26:$H$27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[30]Combined!$H$28:$H$51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11283946.874884339</c:v>
                      </c:pt>
                      <c:pt idx="1">
                        <c:v>10610372.881687576</c:v>
                      </c:pt>
                      <c:pt idx="2">
                        <c:v>8508590.1962112393</c:v>
                      </c:pt>
                      <c:pt idx="3">
                        <c:v>8528630.8786275536</c:v>
                      </c:pt>
                      <c:pt idx="4">
                        <c:v>8342398.891657643</c:v>
                      </c:pt>
                      <c:pt idx="5">
                        <c:v>8339482.5781465005</c:v>
                      </c:pt>
                      <c:pt idx="6">
                        <c:v>7826990.3796138447</c:v>
                      </c:pt>
                      <c:pt idx="7">
                        <c:v>7738785.745090859</c:v>
                      </c:pt>
                      <c:pt idx="8">
                        <c:v>7106048.5388471968</c:v>
                      </c:pt>
                      <c:pt idx="9">
                        <c:v>6653506.4221485602</c:v>
                      </c:pt>
                      <c:pt idx="10">
                        <c:v>6304487.1782038826</c:v>
                      </c:pt>
                      <c:pt idx="11">
                        <c:v>5849936.5190266632</c:v>
                      </c:pt>
                      <c:pt idx="12">
                        <c:v>5349726.9389300281</c:v>
                      </c:pt>
                      <c:pt idx="13">
                        <c:v>4654214.9136139276</c:v>
                      </c:pt>
                      <c:pt idx="14">
                        <c:v>4604378.1557503752</c:v>
                      </c:pt>
                      <c:pt idx="15">
                        <c:v>4106934.6905453303</c:v>
                      </c:pt>
                      <c:pt idx="16">
                        <c:v>3636093.0738411471</c:v>
                      </c:pt>
                      <c:pt idx="17">
                        <c:v>3331741.8722320045</c:v>
                      </c:pt>
                      <c:pt idx="18">
                        <c:v>3294545.8505904907</c:v>
                      </c:pt>
                      <c:pt idx="19">
                        <c:v>3286065.1217139917</c:v>
                      </c:pt>
                      <c:pt idx="20">
                        <c:v>3122031.2088543954</c:v>
                      </c:pt>
                      <c:pt idx="21">
                        <c:v>2908303.9153268756</c:v>
                      </c:pt>
                      <c:pt idx="22">
                        <c:v>2963019.6299885572</c:v>
                      </c:pt>
                      <c:pt idx="23">
                        <c:v>2670870.4681614535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5D-47A4-94FD-902CCC47D56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[30]Combined!$J$26:$J$27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[30]Combined!$J$28:$J$51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5604589.0699780285</c:v>
                      </c:pt>
                      <c:pt idx="1">
                        <c:v>5530933.3773721075</c:v>
                      </c:pt>
                      <c:pt idx="2">
                        <c:v>5533961.7458082838</c:v>
                      </c:pt>
                      <c:pt idx="3">
                        <c:v>5454373.7637154534</c:v>
                      </c:pt>
                      <c:pt idx="4">
                        <c:v>5292998.5522211837</c:v>
                      </c:pt>
                      <c:pt idx="5">
                        <c:v>5157241.0225950247</c:v>
                      </c:pt>
                      <c:pt idx="6">
                        <c:v>4959348.3407229651</c:v>
                      </c:pt>
                      <c:pt idx="7">
                        <c:v>4824507.6160563016</c:v>
                      </c:pt>
                      <c:pt idx="8">
                        <c:v>4613969.6104098763</c:v>
                      </c:pt>
                      <c:pt idx="9">
                        <c:v>4394918.7079173103</c:v>
                      </c:pt>
                      <c:pt idx="10">
                        <c:v>4227848.1740544355</c:v>
                      </c:pt>
                      <c:pt idx="11">
                        <c:v>4062393.4711554302</c:v>
                      </c:pt>
                      <c:pt idx="12">
                        <c:v>3925712.5339403707</c:v>
                      </c:pt>
                      <c:pt idx="13">
                        <c:v>3734413.2018674733</c:v>
                      </c:pt>
                      <c:pt idx="14">
                        <c:v>3589391.0213539163</c:v>
                      </c:pt>
                      <c:pt idx="15">
                        <c:v>3457545.1493642661</c:v>
                      </c:pt>
                      <c:pt idx="16">
                        <c:v>3339813.1404760191</c:v>
                      </c:pt>
                      <c:pt idx="17">
                        <c:v>3187581.809060032</c:v>
                      </c:pt>
                      <c:pt idx="18">
                        <c:v>3041909.6579163661</c:v>
                      </c:pt>
                      <c:pt idx="19">
                        <c:v>2985154.5892682355</c:v>
                      </c:pt>
                      <c:pt idx="20">
                        <c:v>2885103.6522183032</c:v>
                      </c:pt>
                      <c:pt idx="21">
                        <c:v>2787181.9221431334</c:v>
                      </c:pt>
                      <c:pt idx="22">
                        <c:v>2733344.385673095</c:v>
                      </c:pt>
                      <c:pt idx="23">
                        <c:v>2681495.9945551609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5D-47A4-94FD-902CCC47D56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[30]Combined!$K$26:$K$27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[30]Combined!$K$28:$K$51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11218109.965167321</c:v>
                      </c:pt>
                      <c:pt idx="1">
                        <c:v>10459348.79776128</c:v>
                      </c:pt>
                      <c:pt idx="2">
                        <c:v>8414185.0448208805</c:v>
                      </c:pt>
                      <c:pt idx="3">
                        <c:v>8773305.0500233807</c:v>
                      </c:pt>
                      <c:pt idx="4">
                        <c:v>8331380.6968512256</c:v>
                      </c:pt>
                      <c:pt idx="5">
                        <c:v>7841717.2848404758</c:v>
                      </c:pt>
                      <c:pt idx="6">
                        <c:v>7440826.0763180722</c:v>
                      </c:pt>
                      <c:pt idx="7">
                        <c:v>7378385.9711363297</c:v>
                      </c:pt>
                      <c:pt idx="8">
                        <c:v>7163053.2745139934</c:v>
                      </c:pt>
                      <c:pt idx="9">
                        <c:v>6886773.2857137611</c:v>
                      </c:pt>
                      <c:pt idx="10">
                        <c:v>6298735.9149113642</c:v>
                      </c:pt>
                      <c:pt idx="11">
                        <c:v>5727415.6362637905</c:v>
                      </c:pt>
                      <c:pt idx="12">
                        <c:v>5869338.1350640273</c:v>
                      </c:pt>
                      <c:pt idx="13">
                        <c:v>5528171.0073284227</c:v>
                      </c:pt>
                      <c:pt idx="14">
                        <c:v>4824019.35863203</c:v>
                      </c:pt>
                      <c:pt idx="15">
                        <c:v>4526080.7995113563</c:v>
                      </c:pt>
                      <c:pt idx="16">
                        <c:v>4152649.2708995314</c:v>
                      </c:pt>
                      <c:pt idx="17">
                        <c:v>3979260.6511541228</c:v>
                      </c:pt>
                      <c:pt idx="18">
                        <c:v>3896721.9699662076</c:v>
                      </c:pt>
                      <c:pt idx="19">
                        <c:v>3858046.2156619942</c:v>
                      </c:pt>
                      <c:pt idx="20">
                        <c:v>3853119.6463090423</c:v>
                      </c:pt>
                      <c:pt idx="21">
                        <c:v>3556581.2800861527</c:v>
                      </c:pt>
                      <c:pt idx="22">
                        <c:v>3503930.621853523</c:v>
                      </c:pt>
                      <c:pt idx="23">
                        <c:v>3351311.4899457227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5D-47A4-94FD-902CCC47D569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[30]Combined!$M$26:$M$27</c15:sqref>
                        </c15:formulaRef>
                      </c:ext>
                    </c:extLst>
                    <c:strCache>
                      <c:ptCount val="1"/>
                      <c:pt idx="0">
                        <c:v>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[30]Combined!$M$28:$M$51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5606166.9668676993</c:v>
                      </c:pt>
                      <c:pt idx="1">
                        <c:v>5529795.2876191596</c:v>
                      </c:pt>
                      <c:pt idx="2">
                        <c:v>5532112.6746277278</c:v>
                      </c:pt>
                      <c:pt idx="3">
                        <c:v>5451518.0743544772</c:v>
                      </c:pt>
                      <c:pt idx="4">
                        <c:v>5288798.0470169028</c:v>
                      </c:pt>
                      <c:pt idx="5">
                        <c:v>5152200.3133658571</c:v>
                      </c:pt>
                      <c:pt idx="6">
                        <c:v>4952883.2797297249</c:v>
                      </c:pt>
                      <c:pt idx="7">
                        <c:v>4816218.413387116</c:v>
                      </c:pt>
                      <c:pt idx="8">
                        <c:v>4605124.5105597237</c:v>
                      </c:pt>
                      <c:pt idx="9">
                        <c:v>4384879.2892460115</c:v>
                      </c:pt>
                      <c:pt idx="10">
                        <c:v>4216174.3393492419</c:v>
                      </c:pt>
                      <c:pt idx="11">
                        <c:v>4049077.8776741037</c:v>
                      </c:pt>
                      <c:pt idx="12">
                        <c:v>3910713.6304348051</c:v>
                      </c:pt>
                      <c:pt idx="13">
                        <c:v>3717897.5642909715</c:v>
                      </c:pt>
                      <c:pt idx="14">
                        <c:v>3571379.918047708</c:v>
                      </c:pt>
                      <c:pt idx="15">
                        <c:v>3437978.1089694803</c:v>
                      </c:pt>
                      <c:pt idx="16">
                        <c:v>3318656.6444662795</c:v>
                      </c:pt>
                      <c:pt idx="17">
                        <c:v>3164956.0084125968</c:v>
                      </c:pt>
                      <c:pt idx="18">
                        <c:v>3018142.7045364073</c:v>
                      </c:pt>
                      <c:pt idx="19">
                        <c:v>2959708.4971510218</c:v>
                      </c:pt>
                      <c:pt idx="20">
                        <c:v>2858147.3129065689</c:v>
                      </c:pt>
                      <c:pt idx="21">
                        <c:v>2758921.9055130901</c:v>
                      </c:pt>
                      <c:pt idx="22">
                        <c:v>2703666.3423348111</c:v>
                      </c:pt>
                      <c:pt idx="23">
                        <c:v>2650388.2802570113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5D-47A4-94FD-902CCC47D569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[30]Combined!$N$26:$N$27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[30]Combined!$N$28:$N$51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11188017.241089206</c:v>
                      </c:pt>
                      <c:pt idx="1">
                        <c:v>10429090.967848033</c:v>
                      </c:pt>
                      <c:pt idx="2">
                        <c:v>8452328.4167038426</c:v>
                      </c:pt>
                      <c:pt idx="3">
                        <c:v>8599821.7338480875</c:v>
                      </c:pt>
                      <c:pt idx="4">
                        <c:v>8611424.5231188275</c:v>
                      </c:pt>
                      <c:pt idx="5">
                        <c:v>8434368.8175966591</c:v>
                      </c:pt>
                      <c:pt idx="6">
                        <c:v>8010554.2315158267</c:v>
                      </c:pt>
                      <c:pt idx="7">
                        <c:v>7841067.1587663479</c:v>
                      </c:pt>
                      <c:pt idx="8">
                        <c:v>7430657.0815002406</c:v>
                      </c:pt>
                      <c:pt idx="9">
                        <c:v>7015533.1412425544</c:v>
                      </c:pt>
                      <c:pt idx="10">
                        <c:v>6821982.2441427689</c:v>
                      </c:pt>
                      <c:pt idx="11">
                        <c:v>6091102.4926275574</c:v>
                      </c:pt>
                      <c:pt idx="12">
                        <c:v>5283017.4767979393</c:v>
                      </c:pt>
                      <c:pt idx="13">
                        <c:v>5219919.5515606496</c:v>
                      </c:pt>
                      <c:pt idx="14">
                        <c:v>4571697.1908161193</c:v>
                      </c:pt>
                      <c:pt idx="15">
                        <c:v>4450673.6238469547</c:v>
                      </c:pt>
                      <c:pt idx="16">
                        <c:v>4297365.7979809204</c:v>
                      </c:pt>
                      <c:pt idx="17">
                        <c:v>4102091.8895271514</c:v>
                      </c:pt>
                      <c:pt idx="18">
                        <c:v>4091444.2763038222</c:v>
                      </c:pt>
                      <c:pt idx="19">
                        <c:v>4128090.5783764953</c:v>
                      </c:pt>
                      <c:pt idx="20">
                        <c:v>4060091.0680793035</c:v>
                      </c:pt>
                      <c:pt idx="21">
                        <c:v>3532320.0947893625</c:v>
                      </c:pt>
                      <c:pt idx="22">
                        <c:v>4635362.0922790738</c:v>
                      </c:pt>
                      <c:pt idx="23">
                        <c:v>4081700.1672279369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5D-47A4-94FD-902CCC47D569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[30]Combined!$P$26:$P$27</c15:sqref>
                        </c15:formulaRef>
                      </c:ext>
                    </c:extLst>
                    <c:strCache>
                      <c:ptCount val="1"/>
                      <c:pt idx="0">
                        <c:v>Gas Total </c:v>
                      </c:pt>
                    </c:strCache>
                  </c:strRef>
                </c:tx>
                <c:spPr>
                  <a:ln w="28575" cap="rnd">
                    <a:solidFill>
                      <a:sysClr val="windowText" lastClr="000000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[30]Combined!$P$28:$P$51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5541455.179398099</c:v>
                      </c:pt>
                      <c:pt idx="1">
                        <c:v>5471919.5448849602</c:v>
                      </c:pt>
                      <c:pt idx="2">
                        <c:v>5511962.0442860378</c:v>
                      </c:pt>
                      <c:pt idx="3">
                        <c:v>5450311.8227046253</c:v>
                      </c:pt>
                      <c:pt idx="4">
                        <c:v>5308488.5055847643</c:v>
                      </c:pt>
                      <c:pt idx="5">
                        <c:v>5206014.6430279566</c:v>
                      </c:pt>
                      <c:pt idx="6">
                        <c:v>5049874.6511707148</c:v>
                      </c:pt>
                      <c:pt idx="7">
                        <c:v>4993819.5310723409</c:v>
                      </c:pt>
                      <c:pt idx="8">
                        <c:v>4846668.3186205132</c:v>
                      </c:pt>
                      <c:pt idx="9">
                        <c:v>4711141.0958548887</c:v>
                      </c:pt>
                      <c:pt idx="10">
                        <c:v>4650426.1185467402</c:v>
                      </c:pt>
                      <c:pt idx="11">
                        <c:v>4602116.22041992</c:v>
                      </c:pt>
                      <c:pt idx="12">
                        <c:v>4582981.0540328193</c:v>
                      </c:pt>
                      <c:pt idx="13">
                        <c:v>4509527.8942654999</c:v>
                      </c:pt>
                      <c:pt idx="14">
                        <c:v>4473914.6339742821</c:v>
                      </c:pt>
                      <c:pt idx="15">
                        <c:v>4443046.1990476325</c:v>
                      </c:pt>
                      <c:pt idx="16">
                        <c:v>4425486.6778891552</c:v>
                      </c:pt>
                      <c:pt idx="17">
                        <c:v>4364855.2670544013</c:v>
                      </c:pt>
                      <c:pt idx="18">
                        <c:v>4304858.6713646939</c:v>
                      </c:pt>
                      <c:pt idx="19">
                        <c:v>4308985.8832331989</c:v>
                      </c:pt>
                      <c:pt idx="20">
                        <c:v>4285127.8100094246</c:v>
                      </c:pt>
                      <c:pt idx="21">
                        <c:v>4230361.4802863896</c:v>
                      </c:pt>
                      <c:pt idx="22">
                        <c:v>4207800.5655994425</c:v>
                      </c:pt>
                      <c:pt idx="23">
                        <c:v>4184029.7954445784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5D-47A4-94FD-902CCC47D569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[30]Combined!$Q$26:$Q$27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ysClr val="windowText" lastClr="000000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[30]Combined!$A$28:$A$51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  <c:pt idx="22">
                        <c:v>2046</c:v>
                      </c:pt>
                      <c:pt idx="23">
                        <c:v>2047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[30]Combined!$Q$28:$Q$51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11752241.376471989</c:v>
                      </c:pt>
                      <c:pt idx="1">
                        <c:v>10902139.137408867</c:v>
                      </c:pt>
                      <c:pt idx="2">
                        <c:v>9259668.5360976271</c:v>
                      </c:pt>
                      <c:pt idx="3">
                        <c:v>9273550.064174084</c:v>
                      </c:pt>
                      <c:pt idx="4">
                        <c:v>8767149.8864702582</c:v>
                      </c:pt>
                      <c:pt idx="5">
                        <c:v>8524379.7180911209</c:v>
                      </c:pt>
                      <c:pt idx="6">
                        <c:v>7231764.8145782799</c:v>
                      </c:pt>
                      <c:pt idx="7">
                        <c:v>7164733.2908033123</c:v>
                      </c:pt>
                      <c:pt idx="8">
                        <c:v>6788475.1145955315</c:v>
                      </c:pt>
                      <c:pt idx="9">
                        <c:v>6507200.8302624421</c:v>
                      </c:pt>
                      <c:pt idx="10">
                        <c:v>6260408.780297515</c:v>
                      </c:pt>
                      <c:pt idx="11">
                        <c:v>5877372.6247182731</c:v>
                      </c:pt>
                      <c:pt idx="12">
                        <c:v>5742448.7571631158</c:v>
                      </c:pt>
                      <c:pt idx="13">
                        <c:v>5577180.2673734976</c:v>
                      </c:pt>
                      <c:pt idx="14">
                        <c:v>5213174.8401182452</c:v>
                      </c:pt>
                      <c:pt idx="15">
                        <c:v>5090525.4614316551</c:v>
                      </c:pt>
                      <c:pt idx="16">
                        <c:v>5022000.1601612139</c:v>
                      </c:pt>
                      <c:pt idx="17">
                        <c:v>4941626.39974193</c:v>
                      </c:pt>
                      <c:pt idx="18">
                        <c:v>4964882.5038201939</c:v>
                      </c:pt>
                      <c:pt idx="19">
                        <c:v>5044680.6413242612</c:v>
                      </c:pt>
                      <c:pt idx="20">
                        <c:v>4940151.1291220933</c:v>
                      </c:pt>
                      <c:pt idx="21">
                        <c:v>4720664.9899608428</c:v>
                      </c:pt>
                      <c:pt idx="22">
                        <c:v>4726107.2918679966</c:v>
                      </c:pt>
                      <c:pt idx="23">
                        <c:v>4384804.3814237444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5D-47A4-94FD-902CCC47D569}"/>
                  </c:ext>
                </c:extLst>
              </c15:ser>
            </c15:filteredLineSeries>
          </c:ext>
        </c:extLst>
      </c:lineChart>
      <c:catAx>
        <c:axId val="139120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4679"/>
        <c:crosses val="autoZero"/>
        <c:auto val="1"/>
        <c:lblAlgn val="ctr"/>
        <c:lblOffset val="100"/>
        <c:noMultiLvlLbl val="0"/>
      </c:catAx>
      <c:valAx>
        <c:axId val="139124679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Metric Tons CO2</a:t>
                </a:r>
              </a:p>
            </c:rich>
          </c:tx>
          <c:layout>
            <c:manualLayout>
              <c:xMode val="edge"/>
              <c:yMode val="edge"/>
              <c:x val="2.208313449455182E-2"/>
              <c:y val="0.33175989720034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0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993893620440308E-2"/>
          <c:y val="0.88479518673447066"/>
          <c:w val="0.868739813135603"/>
          <c:h val="8.602522951851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40"/>
              <a:t>PSE Gas</a:t>
            </a:r>
            <a:r>
              <a:rPr lang="en-US" sz="1440" baseline="0"/>
              <a:t> + Electric Emissions</a:t>
            </a:r>
            <a:endParaRPr lang="en-US" sz="1440"/>
          </a:p>
        </c:rich>
      </c:tx>
      <c:layout>
        <c:manualLayout>
          <c:xMode val="edge"/>
          <c:yMode val="edge"/>
          <c:x val="0.39400261287033361"/>
          <c:y val="3.6341498979294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0704189084797"/>
          <c:y val="5.594457999921864E-2"/>
          <c:w val="0.84656907846358564"/>
          <c:h val="0.80526284011521565"/>
        </c:manualLayout>
      </c:layout>
      <c:lineChart>
        <c:grouping val="standard"/>
        <c:varyColors val="0"/>
        <c:ser>
          <c:idx val="2"/>
          <c:order val="2"/>
          <c:tx>
            <c:v>ASHP</c:v>
          </c:tx>
          <c:spPr>
            <a:ln w="28575" cap="rnd">
              <a:solidFill>
                <a:srgbClr val="EEC28D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Emissions_WECC Rate'!$D$36:$D$57</c15:sqref>
                  </c15:fullRef>
                </c:ext>
              </c:extLst>
              <c:f>'System Emissions_WECC Rate'!$D$36:$D$57</c:f>
              <c:numCache>
                <c:formatCode>_(* #,##0_);_(* \(#,##0\);_(* "-"??_);_(@_)</c:formatCode>
                <c:ptCount val="22"/>
                <c:pt idx="0">
                  <c:v>10938596.565823868</c:v>
                </c:pt>
                <c:pt idx="1">
                  <c:v>10245007.901314147</c:v>
                </c:pt>
                <c:pt idx="2">
                  <c:v>8187929.7942435089</c:v>
                </c:pt>
                <c:pt idx="3">
                  <c:v>8494905.2707701772</c:v>
                </c:pt>
                <c:pt idx="4">
                  <c:v>8320947.3314068653</c:v>
                </c:pt>
                <c:pt idx="5">
                  <c:v>8049357.606842516</c:v>
                </c:pt>
                <c:pt idx="6">
                  <c:v>7387194.91588418</c:v>
                </c:pt>
                <c:pt idx="7">
                  <c:v>6906063.8817338478</c:v>
                </c:pt>
                <c:pt idx="8">
                  <c:v>6600680.4763696101</c:v>
                </c:pt>
                <c:pt idx="9">
                  <c:v>6225195.6790536158</c:v>
                </c:pt>
                <c:pt idx="10">
                  <c:v>5965215.5071157971</c:v>
                </c:pt>
                <c:pt idx="11">
                  <c:v>5377373.0428009555</c:v>
                </c:pt>
                <c:pt idx="12">
                  <c:v>4756742.7555945488</c:v>
                </c:pt>
                <c:pt idx="13">
                  <c:v>4333612.5115343202</c:v>
                </c:pt>
                <c:pt idx="14">
                  <c:v>3881342.9704851764</c:v>
                </c:pt>
                <c:pt idx="15">
                  <c:v>3753449.2705843905</c:v>
                </c:pt>
                <c:pt idx="16">
                  <c:v>3526104.1329987803</c:v>
                </c:pt>
                <c:pt idx="17">
                  <c:v>3343701.8363382025</c:v>
                </c:pt>
                <c:pt idx="18">
                  <c:v>3186184.1230745064</c:v>
                </c:pt>
                <c:pt idx="19">
                  <c:v>3129329.5925242445</c:v>
                </c:pt>
                <c:pt idx="20">
                  <c:v>3045180.1751242084</c:v>
                </c:pt>
                <c:pt idx="21">
                  <c:v>2609824.7027619337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4C7-45A2-A5FA-61DA4C3AE792}"/>
            </c:ext>
          </c:extLst>
        </c:ser>
        <c:ser>
          <c:idx val="5"/>
          <c:order val="5"/>
          <c:tx>
            <c:v>CCHP</c:v>
          </c:tx>
          <c:spPr>
            <a:ln w="28575" cap="rnd">
              <a:solidFill>
                <a:srgbClr val="00667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Emissions_WECC Rate'!$G$36:$G$57</c15:sqref>
                  </c15:fullRef>
                </c:ext>
              </c:extLst>
              <c:f>'System Emissions_WECC Rate'!$G$36:$G$57</c:f>
              <c:numCache>
                <c:formatCode>_(* #,##0_);_(* \(#,##0\);_(* "-"??_);_(@_)</c:formatCode>
                <c:ptCount val="22"/>
                <c:pt idx="0">
                  <c:v>10940397.484178428</c:v>
                </c:pt>
                <c:pt idx="1">
                  <c:v>10374280.995309941</c:v>
                </c:pt>
                <c:pt idx="2">
                  <c:v>8023487.352542514</c:v>
                </c:pt>
                <c:pt idx="3">
                  <c:v>8017211.1019263146</c:v>
                </c:pt>
                <c:pt idx="4">
                  <c:v>7829349.1067126114</c:v>
                </c:pt>
                <c:pt idx="5">
                  <c:v>7952224.1426517051</c:v>
                </c:pt>
                <c:pt idx="6">
                  <c:v>7249023.2508381698</c:v>
                </c:pt>
                <c:pt idx="7">
                  <c:v>7096105.0739636766</c:v>
                </c:pt>
                <c:pt idx="8">
                  <c:v>6552859.3926790208</c:v>
                </c:pt>
                <c:pt idx="9">
                  <c:v>6137856.0065276977</c:v>
                </c:pt>
                <c:pt idx="10">
                  <c:v>5821018.9075043835</c:v>
                </c:pt>
                <c:pt idx="11">
                  <c:v>5283249.8335919715</c:v>
                </c:pt>
                <c:pt idx="12">
                  <c:v>4675636.9527160041</c:v>
                </c:pt>
                <c:pt idx="13">
                  <c:v>4140645.8534179572</c:v>
                </c:pt>
                <c:pt idx="14">
                  <c:v>3988087.3253369406</c:v>
                </c:pt>
                <c:pt idx="15">
                  <c:v>3640635.7283996558</c:v>
                </c:pt>
                <c:pt idx="16">
                  <c:v>3221837.7911556344</c:v>
                </c:pt>
                <c:pt idx="17">
                  <c:v>2979880.704145669</c:v>
                </c:pt>
                <c:pt idx="18">
                  <c:v>2835218.9621638209</c:v>
                </c:pt>
                <c:pt idx="19">
                  <c:v>2763976.0060435901</c:v>
                </c:pt>
                <c:pt idx="20">
                  <c:v>2626120.1963328519</c:v>
                </c:pt>
                <c:pt idx="21">
                  <c:v>2187239.2192663499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4C7-45A2-A5FA-61DA4C3AE792}"/>
            </c:ext>
          </c:extLst>
        </c:ser>
        <c:ser>
          <c:idx val="8"/>
          <c:order val="8"/>
          <c:tx>
            <c:v>HHP</c:v>
          </c:tx>
          <c:spPr>
            <a:ln w="28575" cap="rnd">
              <a:solidFill>
                <a:srgbClr val="668B5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Emissions_WECC Rate'!$J$36:$J$57</c15:sqref>
                  </c15:fullRef>
                </c:ext>
              </c:extLst>
              <c:f>'System Emissions_WECC Rate'!$J$36:$J$57</c:f>
              <c:numCache>
                <c:formatCode>_(* #,##0_);_(* \(#,##0\);_(* "-"??_);_(@_)</c:formatCode>
                <c:ptCount val="22"/>
                <c:pt idx="0">
                  <c:v>10878140.240824647</c:v>
                </c:pt>
                <c:pt idx="1">
                  <c:v>10246825.517107423</c:v>
                </c:pt>
                <c:pt idx="2">
                  <c:v>7988592.6734799314</c:v>
                </c:pt>
                <c:pt idx="3">
                  <c:v>8220281.7521173153</c:v>
                </c:pt>
                <c:pt idx="4">
                  <c:v>7851795.7011339217</c:v>
                </c:pt>
                <c:pt idx="5">
                  <c:v>7569501.2878487073</c:v>
                </c:pt>
                <c:pt idx="6">
                  <c:v>7038454.703772963</c:v>
                </c:pt>
                <c:pt idx="7">
                  <c:v>6918795.0247510141</c:v>
                </c:pt>
                <c:pt idx="8">
                  <c:v>6683259.3476979919</c:v>
                </c:pt>
                <c:pt idx="9">
                  <c:v>6393643.3879121486</c:v>
                </c:pt>
                <c:pt idx="10">
                  <c:v>5932152.3413126525</c:v>
                </c:pt>
                <c:pt idx="11">
                  <c:v>5361375.6706809085</c:v>
                </c:pt>
                <c:pt idx="12">
                  <c:v>5170167.9790909961</c:v>
                </c:pt>
                <c:pt idx="13">
                  <c:v>4822678.1355611067</c:v>
                </c:pt>
                <c:pt idx="14">
                  <c:v>4385684.9711096585</c:v>
                </c:pt>
                <c:pt idx="15">
                  <c:v>4157421.7988542034</c:v>
                </c:pt>
                <c:pt idx="16">
                  <c:v>3803717.7452357817</c:v>
                </c:pt>
                <c:pt idx="17">
                  <c:v>3655685.291179806</c:v>
                </c:pt>
                <c:pt idx="18">
                  <c:v>3505994.7272473108</c:v>
                </c:pt>
                <c:pt idx="19">
                  <c:v>3445662.6679769182</c:v>
                </c:pt>
                <c:pt idx="20">
                  <c:v>3399396.8888164186</c:v>
                </c:pt>
                <c:pt idx="21">
                  <c:v>2969202.7515718853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4C7-45A2-A5FA-61DA4C3AE792}"/>
            </c:ext>
          </c:extLst>
        </c:ser>
        <c:ser>
          <c:idx val="11"/>
          <c:order val="11"/>
          <c:tx>
            <c:v>HHP/CCHP</c:v>
          </c:tx>
          <c:spPr>
            <a:ln w="28575" cap="rnd">
              <a:solidFill>
                <a:srgbClr val="58C3B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Emissions_WECC Rate'!$M$36:$M$57</c15:sqref>
                  </c15:fullRef>
                </c:ext>
              </c:extLst>
              <c:f>'System Emissions_WECC Rate'!$M$36:$M$57</c:f>
              <c:numCache>
                <c:formatCode>_(* #,##0_);_(* \(#,##0\);_(* "-"??_);_(@_)</c:formatCode>
                <c:ptCount val="22"/>
                <c:pt idx="0">
                  <c:v>10867025.095707202</c:v>
                </c:pt>
                <c:pt idx="1">
                  <c:v>10189456.817651555</c:v>
                </c:pt>
                <c:pt idx="2">
                  <c:v>7976451.9179877229</c:v>
                </c:pt>
                <c:pt idx="3">
                  <c:v>8086325.374497775</c:v>
                </c:pt>
                <c:pt idx="4">
                  <c:v>8034227.8087628875</c:v>
                </c:pt>
                <c:pt idx="5">
                  <c:v>8033344.3967074249</c:v>
                </c:pt>
                <c:pt idx="6">
                  <c:v>7421922.9386767689</c:v>
                </c:pt>
                <c:pt idx="7">
                  <c:v>7219236.1818799991</c:v>
                </c:pt>
                <c:pt idx="8">
                  <c:v>6847037.9148817062</c:v>
                </c:pt>
                <c:pt idx="9">
                  <c:v>6483123.87867558</c:v>
                </c:pt>
                <c:pt idx="10">
                  <c:v>6284367.9344018232</c:v>
                </c:pt>
                <c:pt idx="11">
                  <c:v>5576537.3315619184</c:v>
                </c:pt>
                <c:pt idx="12">
                  <c:v>4844869.9235947402</c:v>
                </c:pt>
                <c:pt idx="13">
                  <c:v>4677389.4107583482</c:v>
                </c:pt>
                <c:pt idx="14">
                  <c:v>4233023.402826909</c:v>
                </c:pt>
                <c:pt idx="15">
                  <c:v>4097442.9209994264</c:v>
                </c:pt>
                <c:pt idx="16">
                  <c:v>3853639.840244798</c:v>
                </c:pt>
                <c:pt idx="17">
                  <c:v>3692956.7706904267</c:v>
                </c:pt>
                <c:pt idx="18">
                  <c:v>3574070.3833585903</c:v>
                </c:pt>
                <c:pt idx="19">
                  <c:v>3545465.1510570715</c:v>
                </c:pt>
                <c:pt idx="20">
                  <c:v>3467574.7125518564</c:v>
                </c:pt>
                <c:pt idx="21">
                  <c:v>2937530.4621583303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4C7-45A2-A5FA-61DA4C3AE792}"/>
            </c:ext>
          </c:extLst>
        </c:ser>
        <c:ser>
          <c:idx val="14"/>
          <c:order val="14"/>
          <c:tx>
            <c:v>23 EPR Reference + 23 Gas IRP Reference Case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[31]Combined!$A$28:$A$51</c15:sqref>
                  </c15:fullRef>
                </c:ext>
              </c:extLst>
              <c:f>[32]Combined!$A$28:$A$49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'System Emissions_WECC Rate'!$P$36:$P$57</c15:sqref>
                  </c15:fullRef>
                </c:ext>
              </c:extLst>
              <c:f>'System Emissions_WECC Rate'!$P$36:$P$57</c:f>
              <c:numCache>
                <c:formatCode>_(* #,##0_);_(* \(#,##0\);_(* "-"??_);_(@_)</c:formatCode>
                <c:ptCount val="22"/>
                <c:pt idx="0">
                  <c:v>11293325.752524842</c:v>
                </c:pt>
                <c:pt idx="1">
                  <c:v>10530780.320470009</c:v>
                </c:pt>
                <c:pt idx="2">
                  <c:v>8603689.1459658276</c:v>
                </c:pt>
                <c:pt idx="3">
                  <c:v>8597325.7621466722</c:v>
                </c:pt>
                <c:pt idx="4">
                  <c:v>8139111.6237959731</c:v>
                </c:pt>
                <c:pt idx="5">
                  <c:v>8154542.7807873897</c:v>
                </c:pt>
                <c:pt idx="6">
                  <c:v>6897254.442959398</c:v>
                </c:pt>
                <c:pt idx="7">
                  <c:v>6817942.1045226157</c:v>
                </c:pt>
                <c:pt idx="8">
                  <c:v>6495828.0048897509</c:v>
                </c:pt>
                <c:pt idx="9">
                  <c:v>6237406.7720752675</c:v>
                </c:pt>
                <c:pt idx="10">
                  <c:v>6003535.7277493495</c:v>
                </c:pt>
                <c:pt idx="11">
                  <c:v>5620336.7022748375</c:v>
                </c:pt>
                <c:pt idx="12">
                  <c:v>5516716.3539290102</c:v>
                </c:pt>
                <c:pt idx="13">
                  <c:v>5396053.1212269412</c:v>
                </c:pt>
                <c:pt idx="14">
                  <c:v>5080205.0297503872</c:v>
                </c:pt>
                <c:pt idx="15">
                  <c:v>4979325.1884720055</c:v>
                </c:pt>
                <c:pt idx="16">
                  <c:v>4894248.388101873</c:v>
                </c:pt>
                <c:pt idx="17">
                  <c:v>4813030.0164207267</c:v>
                </c:pt>
                <c:pt idx="18">
                  <c:v>4758964.8564608116</c:v>
                </c:pt>
                <c:pt idx="19">
                  <c:v>4748113.9332386823</c:v>
                </c:pt>
                <c:pt idx="20">
                  <c:v>4684675.843394082</c:v>
                </c:pt>
                <c:pt idx="21">
                  <c:v>4374570.1107356725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C7-45A2-A5FA-61DA4C3A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20743"/>
        <c:axId val="13912467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[31]Combined!$C$26:$C$27</c15:sqref>
                        </c15:formulaRef>
                      </c:ext>
                    </c:extLst>
                    <c:strCache>
                      <c:ptCount val="1"/>
                      <c:pt idx="0">
                        <c:v>Full ASHP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[31]Combined!$C$28:$C$51</c15:sqref>
                        </c15:fullRef>
                        <c15:formulaRef>
                          <c15:sqref>[32]Combined!$C$28:$C$49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5679978.1399965901</c:v>
                      </c:pt>
                      <c:pt idx="1">
                        <c:v>4973766.2891171305</c:v>
                      </c:pt>
                      <c:pt idx="2">
                        <c:v>3178261.2425454287</c:v>
                      </c:pt>
                      <c:pt idx="3">
                        <c:v>3656301.9070267552</c:v>
                      </c:pt>
                      <c:pt idx="4">
                        <c:v>3722718.8604317238</c:v>
                      </c:pt>
                      <c:pt idx="5">
                        <c:v>3372367.1850655884</c:v>
                      </c:pt>
                      <c:pt idx="6">
                        <c:v>3141632.3565038866</c:v>
                      </c:pt>
                      <c:pt idx="7">
                        <c:v>2752917.7742459737</c:v>
                      </c:pt>
                      <c:pt idx="8">
                        <c:v>2695276.7795140208</c:v>
                      </c:pt>
                      <c:pt idx="9">
                        <c:v>2519333.8136453014</c:v>
                      </c:pt>
                      <c:pt idx="10">
                        <c:v>2442971.0844955058</c:v>
                      </c:pt>
                      <c:pt idx="11">
                        <c:v>2106342.6458699242</c:v>
                      </c:pt>
                      <c:pt idx="12">
                        <c:v>1731053.7673707153</c:v>
                      </c:pt>
                      <c:pt idx="13">
                        <c:v>1460427.0908263742</c:v>
                      </c:pt>
                      <c:pt idx="14">
                        <c:v>973761.99309266743</c:v>
                      </c:pt>
                      <c:pt idx="15">
                        <c:v>1061899.5201762703</c:v>
                      </c:pt>
                      <c:pt idx="16">
                        <c:v>1119880.2628079026</c:v>
                      </c:pt>
                      <c:pt idx="17">
                        <c:v>1097535.7772615592</c:v>
                      </c:pt>
                      <c:pt idx="18">
                        <c:v>1220322.0673747617</c:v>
                      </c:pt>
                      <c:pt idx="19">
                        <c:v>1273988.8147282985</c:v>
                      </c:pt>
                      <c:pt idx="20">
                        <c:v>1207379.0157527255</c:v>
                      </c:pt>
                      <c:pt idx="21">
                        <c:v>1041415.0072926743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74C7-45A2-A5FA-61DA4C3AE79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[31]Combined!$D$26:$D$27</c15:sqref>
                        </c15:formulaRef>
                      </c:ext>
                    </c:extLst>
                    <c:strCache>
                      <c:ptCount val="1"/>
                      <c:pt idx="0">
                        <c:v>Full ASHP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[31]Combined!$D$28:$D$51</c15:sqref>
                        </c15:fullRef>
                        <c15:formulaRef>
                          <c15:sqref>[32]Combined!$D$28:$D$49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5600863.6100593833</c:v>
                      </c:pt>
                      <c:pt idx="1">
                        <c:v>5518468.1040623644</c:v>
                      </c:pt>
                      <c:pt idx="2">
                        <c:v>5510927.7360120099</c:v>
                      </c:pt>
                      <c:pt idx="3">
                        <c:v>5417755.3836429296</c:v>
                      </c:pt>
                      <c:pt idx="4">
                        <c:v>5239171.7801098842</c:v>
                      </c:pt>
                      <c:pt idx="5">
                        <c:v>5083513.7766708685</c:v>
                      </c:pt>
                      <c:pt idx="6">
                        <c:v>4861784.8091808707</c:v>
                      </c:pt>
                      <c:pt idx="7">
                        <c:v>4699683.4424508922</c:v>
                      </c:pt>
                      <c:pt idx="8">
                        <c:v>4460804.5570831234</c:v>
                      </c:pt>
                      <c:pt idx="9">
                        <c:v>4213460.9422309855</c:v>
                      </c:pt>
                      <c:pt idx="10">
                        <c:v>4016065.5060661435</c:v>
                      </c:pt>
                      <c:pt idx="11">
                        <c:v>3820059.2309580729</c:v>
                      </c:pt>
                      <c:pt idx="12">
                        <c:v>3651831.4974849811</c:v>
                      </c:pt>
                      <c:pt idx="13">
                        <c:v>3431870.4894365417</c:v>
                      </c:pt>
                      <c:pt idx="14">
                        <c:v>3258446.8198398934</c:v>
                      </c:pt>
                      <c:pt idx="15">
                        <c:v>3096888.343576286</c:v>
                      </c:pt>
                      <c:pt idx="16">
                        <c:v>2949148.4078211458</c:v>
                      </c:pt>
                      <c:pt idx="17">
                        <c:v>2769589.6579834926</c:v>
                      </c:pt>
                      <c:pt idx="18">
                        <c:v>2603066.6031062026</c:v>
                      </c:pt>
                      <c:pt idx="19">
                        <c:v>2515587.9582144567</c:v>
                      </c:pt>
                      <c:pt idx="20">
                        <c:v>2388171.4136040802</c:v>
                      </c:pt>
                      <c:pt idx="21">
                        <c:v>2271472.6041273815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4C7-45A2-A5FA-61DA4C3AE79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[31]Combined!$F$26:$F$27</c15:sqref>
                        </c15:formulaRef>
                      </c:ext>
                    </c:extLst>
                    <c:strCache>
                      <c:ptCount val="1"/>
                      <c:pt idx="0">
                        <c:v>Full ASHP/CCHP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[31]Combined!$F$28:$F$51</c15:sqref>
                        </c15:fullRef>
                        <c15:formulaRef>
                          <c15:sqref>[32]Combined!$F$28:$F$49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5685305.6513121976</c:v>
                      </c:pt>
                      <c:pt idx="1">
                        <c:v>5102371.0506986715</c:v>
                      </c:pt>
                      <c:pt idx="2">
                        <c:v>3015447.1681522541</c:v>
                      </c:pt>
                      <c:pt idx="3">
                        <c:v>3137382.5017078365</c:v>
                      </c:pt>
                      <c:pt idx="4">
                        <c:v>3138798.5802561515</c:v>
                      </c:pt>
                      <c:pt idx="5">
                        <c:v>3301326.2334710169</c:v>
                      </c:pt>
                      <c:pt idx="6">
                        <c:v>3021575.3975017644</c:v>
                      </c:pt>
                      <c:pt idx="7">
                        <c:v>3107543.712301428</c:v>
                      </c:pt>
                      <c:pt idx="8">
                        <c:v>2726796.2398555242</c:v>
                      </c:pt>
                      <c:pt idx="9">
                        <c:v>2535931.1767755002</c:v>
                      </c:pt>
                      <c:pt idx="10">
                        <c:v>2399793.4274173463</c:v>
                      </c:pt>
                      <c:pt idx="11">
                        <c:v>2157328.0554939797</c:v>
                      </c:pt>
                      <c:pt idx="12">
                        <c:v>1841857.0088802669</c:v>
                      </c:pt>
                      <c:pt idx="13">
                        <c:v>1383425.9647442789</c:v>
                      </c:pt>
                      <c:pt idx="14">
                        <c:v>1524517.1855594597</c:v>
                      </c:pt>
                      <c:pt idx="15">
                        <c:v>1206353.305759036</c:v>
                      </c:pt>
                      <c:pt idx="16">
                        <c:v>901150.01043920685</c:v>
                      </c:pt>
                      <c:pt idx="17">
                        <c:v>794290.41047216568</c:v>
                      </c:pt>
                      <c:pt idx="18">
                        <c:v>941851.54885784211</c:v>
                      </c:pt>
                      <c:pt idx="19">
                        <c:v>1039056.129725889</c:v>
                      </c:pt>
                      <c:pt idx="20">
                        <c:v>1020185.106196934</c:v>
                      </c:pt>
                      <c:pt idx="21">
                        <c:v>938659.05709630728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4C7-45A2-A5FA-61DA4C3AE79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[31]Combined!$G$26:$G$27</c15:sqref>
                        </c15:formulaRef>
                      </c:ext>
                    </c:extLst>
                    <c:strCache>
                      <c:ptCount val="1"/>
                      <c:pt idx="0">
                        <c:v>Full ASHP/CCHP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[31]Combined!$G$28:$G$51</c15:sqref>
                        </c15:fullRef>
                        <c15:formulaRef>
                          <c15:sqref>[32]Combined!$G$28:$G$49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5598641.2235721415</c:v>
                      </c:pt>
                      <c:pt idx="1">
                        <c:v>5508001.8309889045</c:v>
                      </c:pt>
                      <c:pt idx="2">
                        <c:v>5493143.0280589852</c:v>
                      </c:pt>
                      <c:pt idx="3">
                        <c:v>5391248.3769197175</c:v>
                      </c:pt>
                      <c:pt idx="4">
                        <c:v>5203600.311401492</c:v>
                      </c:pt>
                      <c:pt idx="5">
                        <c:v>5038156.3446754841</c:v>
                      </c:pt>
                      <c:pt idx="6">
                        <c:v>4805414.9821120799</c:v>
                      </c:pt>
                      <c:pt idx="7">
                        <c:v>4631242.0327894315</c:v>
                      </c:pt>
                      <c:pt idx="8">
                        <c:v>4379252.2989916727</c:v>
                      </c:pt>
                      <c:pt idx="9">
                        <c:v>4117575.24537306</c:v>
                      </c:pt>
                      <c:pt idx="10">
                        <c:v>3904693.7507865364</c:v>
                      </c:pt>
                      <c:pt idx="11">
                        <c:v>3692608.4635326839</c:v>
                      </c:pt>
                      <c:pt idx="12">
                        <c:v>3507869.9300497612</c:v>
                      </c:pt>
                      <c:pt idx="13">
                        <c:v>3270788.9488696484</c:v>
                      </c:pt>
                      <c:pt idx="14">
                        <c:v>3079860.9701909153</c:v>
                      </c:pt>
                      <c:pt idx="15">
                        <c:v>2900581.3847862943</c:v>
                      </c:pt>
                      <c:pt idx="16">
                        <c:v>2734943.0634019403</c:v>
                      </c:pt>
                      <c:pt idx="17">
                        <c:v>2537451.4617598387</c:v>
                      </c:pt>
                      <c:pt idx="18">
                        <c:v>2352694.3017326486</c:v>
                      </c:pt>
                      <c:pt idx="19">
                        <c:v>2247008.9919881029</c:v>
                      </c:pt>
                      <c:pt idx="20">
                        <c:v>2101846.1026574615</c:v>
                      </c:pt>
                      <c:pt idx="21">
                        <c:v>1969644.8582305682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4C7-45A2-A5FA-61DA4C3AE79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[31]Combined!$I$26:$I$27</c15:sqref>
                        </c15:formulaRef>
                      </c:ext>
                    </c:extLst>
                    <c:strCache>
                      <c:ptCount val="1"/>
                      <c:pt idx="0">
                        <c:v>HHP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[31]Combined!$I$28:$I$51</c15:sqref>
                        </c15:fullRef>
                        <c15:formulaRef>
                          <c15:sqref>[32]Combined!$I$28:$I$49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5613520.8951892918</c:v>
                      </c:pt>
                      <c:pt idx="1">
                        <c:v>4928415.4203891717</c:v>
                      </c:pt>
                      <c:pt idx="2">
                        <c:v>2880223.2990125972</c:v>
                      </c:pt>
                      <c:pt idx="3">
                        <c:v>3318931.2863079268</c:v>
                      </c:pt>
                      <c:pt idx="4">
                        <c:v>3038382.1446300419</c:v>
                      </c:pt>
                      <c:pt idx="5">
                        <c:v>2684476.2622454511</c:v>
                      </c:pt>
                      <c:pt idx="6">
                        <c:v>2481477.7355951075</c:v>
                      </c:pt>
                      <c:pt idx="7">
                        <c:v>2553878.3550800276</c:v>
                      </c:pt>
                      <c:pt idx="8">
                        <c:v>2549083.6641041166</c:v>
                      </c:pt>
                      <c:pt idx="9">
                        <c:v>2491854.5777964508</c:v>
                      </c:pt>
                      <c:pt idx="10">
                        <c:v>2070887.740856929</c:v>
                      </c:pt>
                      <c:pt idx="11">
                        <c:v>1665022.1651083606</c:v>
                      </c:pt>
                      <c:pt idx="12">
                        <c:v>1943625.6011236568</c:v>
                      </c:pt>
                      <c:pt idx="13">
                        <c:v>1793757.8054609499</c:v>
                      </c:pt>
                      <c:pt idx="14">
                        <c:v>1234628.3372781132</c:v>
                      </c:pt>
                      <c:pt idx="15">
                        <c:v>1068535.65014709</c:v>
                      </c:pt>
                      <c:pt idx="16">
                        <c:v>812836.13042351254</c:v>
                      </c:pt>
                      <c:pt idx="17">
                        <c:v>791678.84209409077</c:v>
                      </c:pt>
                      <c:pt idx="18">
                        <c:v>854812.31204984139</c:v>
                      </c:pt>
                      <c:pt idx="19">
                        <c:v>872891.62639375846</c:v>
                      </c:pt>
                      <c:pt idx="20">
                        <c:v>968015.99409073894</c:v>
                      </c:pt>
                      <c:pt idx="21">
                        <c:v>769399.35794301925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4C7-45A2-A5FA-61DA4C3AE79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[31]Combined!$J$26:$J$27</c15:sqref>
                        </c15:formulaRef>
                      </c:ext>
                    </c:extLst>
                    <c:strCache>
                      <c:ptCount val="1"/>
                      <c:pt idx="0">
                        <c:v>HHP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[31]Combined!$J$28:$J$51</c15:sqref>
                        </c15:fullRef>
                        <c15:formulaRef>
                          <c15:sqref>[32]Combined!$J$28:$J$49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5604589.0699780285</c:v>
                      </c:pt>
                      <c:pt idx="1">
                        <c:v>5530933.3773721075</c:v>
                      </c:pt>
                      <c:pt idx="2">
                        <c:v>5533961.7458082838</c:v>
                      </c:pt>
                      <c:pt idx="3">
                        <c:v>5454373.7637154534</c:v>
                      </c:pt>
                      <c:pt idx="4">
                        <c:v>5292998.5522211837</c:v>
                      </c:pt>
                      <c:pt idx="5">
                        <c:v>5157241.0225950247</c:v>
                      </c:pt>
                      <c:pt idx="6">
                        <c:v>4959348.3407229651</c:v>
                      </c:pt>
                      <c:pt idx="7">
                        <c:v>4824507.6160563016</c:v>
                      </c:pt>
                      <c:pt idx="8">
                        <c:v>4613969.6104098763</c:v>
                      </c:pt>
                      <c:pt idx="9">
                        <c:v>4394918.7079173103</c:v>
                      </c:pt>
                      <c:pt idx="10">
                        <c:v>4227848.1740544355</c:v>
                      </c:pt>
                      <c:pt idx="11">
                        <c:v>4062393.4711554302</c:v>
                      </c:pt>
                      <c:pt idx="12">
                        <c:v>3925712.5339403707</c:v>
                      </c:pt>
                      <c:pt idx="13">
                        <c:v>3734413.2018674733</c:v>
                      </c:pt>
                      <c:pt idx="14">
                        <c:v>3589391.0213539163</c:v>
                      </c:pt>
                      <c:pt idx="15">
                        <c:v>3457545.1493642661</c:v>
                      </c:pt>
                      <c:pt idx="16">
                        <c:v>3339813.1404760191</c:v>
                      </c:pt>
                      <c:pt idx="17">
                        <c:v>3187581.809060032</c:v>
                      </c:pt>
                      <c:pt idx="18">
                        <c:v>3041909.6579163661</c:v>
                      </c:pt>
                      <c:pt idx="19">
                        <c:v>2985154.5892682355</c:v>
                      </c:pt>
                      <c:pt idx="20">
                        <c:v>2885103.6522183032</c:v>
                      </c:pt>
                      <c:pt idx="21">
                        <c:v>2787181.9221431334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4C7-45A2-A5FA-61DA4C3AE79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[31]Combined!$L$26:$L$27</c15:sqref>
                        </c15:formulaRef>
                      </c:ext>
                    </c:extLst>
                    <c:strCache>
                      <c:ptCount val="1"/>
                      <c:pt idx="0">
                        <c:v>HHP/CCHP Electric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[31]Combined!$L$28:$L$51</c15:sqref>
                        </c15:fullRef>
                        <c15:formulaRef>
                          <c15:sqref>[32]Combined!$L$28:$L$49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5581850.2742215078</c:v>
                      </c:pt>
                      <c:pt idx="1">
                        <c:v>4899295.6802288722</c:v>
                      </c:pt>
                      <c:pt idx="2">
                        <c:v>2920215.7420761143</c:v>
                      </c:pt>
                      <c:pt idx="3">
                        <c:v>3148303.6594936112</c:v>
                      </c:pt>
                      <c:pt idx="4">
                        <c:v>3322626.4761019242</c:v>
                      </c:pt>
                      <c:pt idx="5">
                        <c:v>3282168.5042308029</c:v>
                      </c:pt>
                      <c:pt idx="6">
                        <c:v>3057670.9517861018</c:v>
                      </c:pt>
                      <c:pt idx="7">
                        <c:v>3024848.7453792319</c:v>
                      </c:pt>
                      <c:pt idx="8">
                        <c:v>2825532.5709405169</c:v>
                      </c:pt>
                      <c:pt idx="9">
                        <c:v>2630653.8519965429</c:v>
                      </c:pt>
                      <c:pt idx="10">
                        <c:v>2605807.9047935265</c:v>
                      </c:pt>
                      <c:pt idx="11">
                        <c:v>2042024.6149534537</c:v>
                      </c:pt>
                      <c:pt idx="12">
                        <c:v>1372303.8463631342</c:v>
                      </c:pt>
                      <c:pt idx="13">
                        <c:v>1502021.9872696779</c:v>
                      </c:pt>
                      <c:pt idx="14">
                        <c:v>1000317.2727684109</c:v>
                      </c:pt>
                      <c:pt idx="15">
                        <c:v>1012695.5148774745</c:v>
                      </c:pt>
                      <c:pt idx="16">
                        <c:v>978709.15351464064</c:v>
                      </c:pt>
                      <c:pt idx="17">
                        <c:v>937135.88111455471</c:v>
                      </c:pt>
                      <c:pt idx="18">
                        <c:v>1073301.5717674149</c:v>
                      </c:pt>
                      <c:pt idx="19">
                        <c:v>1168382.0812254732</c:v>
                      </c:pt>
                      <c:pt idx="20">
                        <c:v>1201943.7551727346</c:v>
                      </c:pt>
                      <c:pt idx="21">
                        <c:v>773398.18927627231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4C7-45A2-A5FA-61DA4C3AE79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[31]Combined!$M$26:$M$27</c15:sqref>
                        </c15:formulaRef>
                      </c:ext>
                    </c:extLst>
                    <c:strCache>
                      <c:ptCount val="1"/>
                      <c:pt idx="0">
                        <c:v>HHP/CCHP Gas Portfolio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[31]Combined!$M$28:$M$51</c15:sqref>
                        </c15:fullRef>
                        <c15:formulaRef>
                          <c15:sqref>[32]Combined!$M$28:$M$49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5606166.9668676993</c:v>
                      </c:pt>
                      <c:pt idx="1">
                        <c:v>5529795.2876191596</c:v>
                      </c:pt>
                      <c:pt idx="2">
                        <c:v>5532112.6746277278</c:v>
                      </c:pt>
                      <c:pt idx="3">
                        <c:v>5451518.0743544772</c:v>
                      </c:pt>
                      <c:pt idx="4">
                        <c:v>5288798.0470169028</c:v>
                      </c:pt>
                      <c:pt idx="5">
                        <c:v>5152200.3133658571</c:v>
                      </c:pt>
                      <c:pt idx="6">
                        <c:v>4952883.2797297249</c:v>
                      </c:pt>
                      <c:pt idx="7">
                        <c:v>4816218.413387116</c:v>
                      </c:pt>
                      <c:pt idx="8">
                        <c:v>4605124.5105597237</c:v>
                      </c:pt>
                      <c:pt idx="9">
                        <c:v>4384879.2892460115</c:v>
                      </c:pt>
                      <c:pt idx="10">
                        <c:v>4216174.3393492419</c:v>
                      </c:pt>
                      <c:pt idx="11">
                        <c:v>4049077.8776741037</c:v>
                      </c:pt>
                      <c:pt idx="12">
                        <c:v>3910713.6304348051</c:v>
                      </c:pt>
                      <c:pt idx="13">
                        <c:v>3717897.5642909715</c:v>
                      </c:pt>
                      <c:pt idx="14">
                        <c:v>3571379.918047708</c:v>
                      </c:pt>
                      <c:pt idx="15">
                        <c:v>3437978.1089694803</c:v>
                      </c:pt>
                      <c:pt idx="16">
                        <c:v>3318656.6444662795</c:v>
                      </c:pt>
                      <c:pt idx="17">
                        <c:v>3164956.0084125968</c:v>
                      </c:pt>
                      <c:pt idx="18">
                        <c:v>3018142.7045364073</c:v>
                      </c:pt>
                      <c:pt idx="19">
                        <c:v>2959708.4971510218</c:v>
                      </c:pt>
                      <c:pt idx="20">
                        <c:v>2858147.3129065689</c:v>
                      </c:pt>
                      <c:pt idx="21">
                        <c:v>2758921.9055130901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4C7-45A2-A5FA-61DA4C3AE79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[31]Combined!$O$26:$O$27</c15:sqref>
                        </c15:formulaRef>
                      </c:ext>
                    </c:extLst>
                    <c:strCache>
                      <c:ptCount val="1"/>
                      <c:pt idx="0">
                        <c:v>Reference Electric 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[31]Combined!$O$28:$O$51</c15:sqref>
                        </c15:fullRef>
                        <c15:formulaRef>
                          <c15:sqref>[32]Combined!$O$28:$O$49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5670219.6922637485</c:v>
                      </c:pt>
                      <c:pt idx="1">
                        <c:v>5562495.3692335486</c:v>
                      </c:pt>
                      <c:pt idx="2">
                        <c:v>2764565.9314874359</c:v>
                      </c:pt>
                      <c:pt idx="3">
                        <c:v>3202289.6446330403</c:v>
                      </c:pt>
                      <c:pt idx="4">
                        <c:v>3301343.3834700645</c:v>
                      </c:pt>
                      <c:pt idx="5">
                        <c:v>3359861.5355671109</c:v>
                      </c:pt>
                      <c:pt idx="6">
                        <c:v>3001406.4761785916</c:v>
                      </c:pt>
                      <c:pt idx="7">
                        <c:v>2532479.1648514871</c:v>
                      </c:pt>
                      <c:pt idx="8">
                        <c:v>2320761.7754399632</c:v>
                      </c:pt>
                      <c:pt idx="9">
                        <c:v>2157126.3898054566</c:v>
                      </c:pt>
                      <c:pt idx="10">
                        <c:v>1898002.2709432333</c:v>
                      </c:pt>
                      <c:pt idx="11">
                        <c:v>1489128.119972283</c:v>
                      </c:pt>
                      <c:pt idx="12">
                        <c:v>1385330.9036682746</c:v>
                      </c:pt>
                      <c:pt idx="13">
                        <c:v>1255180.4983744468</c:v>
                      </c:pt>
                      <c:pt idx="14">
                        <c:v>1011205.460076047</c:v>
                      </c:pt>
                      <c:pt idx="15">
                        <c:v>967856.24042851513</c:v>
                      </c:pt>
                      <c:pt idx="16">
                        <c:v>950942.71883517713</c:v>
                      </c:pt>
                      <c:pt idx="17">
                        <c:v>822085.10489611572</c:v>
                      </c:pt>
                      <c:pt idx="18">
                        <c:v>863605.43229543022</c:v>
                      </c:pt>
                      <c:pt idx="19">
                        <c:v>916800.81510386348</c:v>
                      </c:pt>
                      <c:pt idx="20">
                        <c:v>861221.98932340485</c:v>
                      </c:pt>
                      <c:pt idx="21">
                        <c:v>663276.20155804045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4C7-45A2-A5FA-61DA4C3AE79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[31]Combined!$P$26:$P$27</c15:sqref>
                        </c15:formulaRef>
                      </c:ext>
                    </c:extLst>
                    <c:strCache>
                      <c:ptCount val="1"/>
                      <c:pt idx="0">
                        <c:v>Reference Gas Total 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[31]Combined!$A$28:$A$51</c15:sqref>
                        </c15:fullRef>
                        <c15:formulaRef>
                          <c15:sqref>[32]Combined!$A$28:$A$49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[31]Combined!$P$28:$P$51</c15:sqref>
                        </c15:fullRef>
                        <c15:formulaRef>
                          <c15:sqref>[32]Combined!$P$28:$P$49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5541455.179398099</c:v>
                      </c:pt>
                      <c:pt idx="1">
                        <c:v>5471919.5448849602</c:v>
                      </c:pt>
                      <c:pt idx="2">
                        <c:v>5511962.0442860378</c:v>
                      </c:pt>
                      <c:pt idx="3">
                        <c:v>5450311.8227046253</c:v>
                      </c:pt>
                      <c:pt idx="4">
                        <c:v>5308488.5055847643</c:v>
                      </c:pt>
                      <c:pt idx="5">
                        <c:v>5206014.6430279566</c:v>
                      </c:pt>
                      <c:pt idx="6">
                        <c:v>5049874.6511707148</c:v>
                      </c:pt>
                      <c:pt idx="7">
                        <c:v>4993819.5310723409</c:v>
                      </c:pt>
                      <c:pt idx="8">
                        <c:v>4846668.3186205132</c:v>
                      </c:pt>
                      <c:pt idx="9">
                        <c:v>4711141.0958548887</c:v>
                      </c:pt>
                      <c:pt idx="10">
                        <c:v>4650426.1185467402</c:v>
                      </c:pt>
                      <c:pt idx="11">
                        <c:v>4602116.22041992</c:v>
                      </c:pt>
                      <c:pt idx="12">
                        <c:v>4582981.0540328193</c:v>
                      </c:pt>
                      <c:pt idx="13">
                        <c:v>4509527.8942654999</c:v>
                      </c:pt>
                      <c:pt idx="14">
                        <c:v>4473914.6339742821</c:v>
                      </c:pt>
                      <c:pt idx="15">
                        <c:v>4443046.1990476325</c:v>
                      </c:pt>
                      <c:pt idx="16">
                        <c:v>4425486.6778891552</c:v>
                      </c:pt>
                      <c:pt idx="17">
                        <c:v>4364855.2670544013</c:v>
                      </c:pt>
                      <c:pt idx="18">
                        <c:v>4304858.6713646939</c:v>
                      </c:pt>
                      <c:pt idx="19">
                        <c:v>4308985.8832331989</c:v>
                      </c:pt>
                      <c:pt idx="20">
                        <c:v>4285127.8100094246</c:v>
                      </c:pt>
                      <c:pt idx="21">
                        <c:v>4230361.4802863896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4C7-45A2-A5FA-61DA4C3AE792}"/>
                  </c:ext>
                </c:extLst>
              </c15:ser>
            </c15:filteredLineSeries>
          </c:ext>
        </c:extLst>
      </c:lineChart>
      <c:catAx>
        <c:axId val="139120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4679"/>
        <c:crosses val="autoZero"/>
        <c:auto val="1"/>
        <c:lblAlgn val="ctr"/>
        <c:lblOffset val="100"/>
        <c:noMultiLvlLbl val="0"/>
      </c:catAx>
      <c:valAx>
        <c:axId val="139124679"/>
        <c:scaling>
          <c:orientation val="minMax"/>
          <c:max val="13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Metric Tons 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0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98336842117555"/>
          <c:y val="0.92993006590438887"/>
          <c:w val="0.82784692074133293"/>
          <c:h val="4.2582644459162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Electrification: NPV of Total Net Incremental Costs (Electric and Gas)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240923094583481E-2"/>
          <c:y val="6.8598902409926027E-2"/>
          <c:w val="0.90141238465375961"/>
          <c:h val="0.832598165858854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'Updated Data'!$K$27</c:f>
              <c:strCache>
                <c:ptCount val="1"/>
                <c:pt idx="0">
                  <c:v>Gas Supply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'Updated Data'!$L$26:$O$26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HHP+CCHP</c:v>
                </c:pt>
              </c:strCache>
            </c:strRef>
          </c:cat>
          <c:val>
            <c:numRef>
              <c:f>'Updated Data'!$L$27:$O$27</c:f>
              <c:numCache>
                <c:formatCode>"$"#,##0.0</c:formatCode>
                <c:ptCount val="4"/>
                <c:pt idx="0">
                  <c:v>-2.40547641955389</c:v>
                </c:pt>
                <c:pt idx="1">
                  <c:v>-2.4234010035533298</c:v>
                </c:pt>
                <c:pt idx="2">
                  <c:v>-2.0881432913665599</c:v>
                </c:pt>
                <c:pt idx="3">
                  <c:v>-2.1040060073833899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0-4CDB-97B0-25459312A9E6}"/>
            </c:ext>
          </c:extLst>
        </c:ser>
        <c:ser>
          <c:idx val="1"/>
          <c:order val="1"/>
          <c:tx>
            <c:strRef>
              <c:f>'Updated Data'!$K$28</c:f>
              <c:strCache>
                <c:ptCount val="1"/>
                <c:pt idx="0">
                  <c:v>Appliance &amp; Installation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'Updated Data'!$L$26:$O$26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HHP+CCHP</c:v>
                </c:pt>
              </c:strCache>
            </c:strRef>
          </c:cat>
          <c:val>
            <c:numRef>
              <c:f>'Updated Data'!$L$28:$O$28</c:f>
              <c:numCache>
                <c:formatCode>"$"#,##0.0</c:formatCode>
                <c:ptCount val="4"/>
                <c:pt idx="0">
                  <c:v>2.1608327422386271</c:v>
                </c:pt>
                <c:pt idx="1">
                  <c:v>4.4739658445359698</c:v>
                </c:pt>
                <c:pt idx="2">
                  <c:v>2.7775439811418541</c:v>
                </c:pt>
                <c:pt idx="3">
                  <c:v>3.0886422078201026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80-4CDB-97B0-25459312A9E6}"/>
            </c:ext>
          </c:extLst>
        </c:ser>
        <c:ser>
          <c:idx val="2"/>
          <c:order val="2"/>
          <c:tx>
            <c:strRef>
              <c:f>'Updated Data'!$K$29</c:f>
              <c:strCache>
                <c:ptCount val="1"/>
                <c:pt idx="0">
                  <c:v>Gas System T&amp;D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'Updated Data'!$L$26:$O$26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HHP+CCHP</c:v>
                </c:pt>
              </c:strCache>
            </c:strRef>
          </c:cat>
          <c:val>
            <c:numRef>
              <c:f>'Updated Data'!$L$29:$O$29</c:f>
              <c:numCache>
                <c:formatCode>"$"#,##0.0</c:formatCode>
                <c:ptCount val="4"/>
                <c:pt idx="0">
                  <c:v>-0.56047893122869397</c:v>
                </c:pt>
                <c:pt idx="1">
                  <c:v>-0.6418719621981781</c:v>
                </c:pt>
                <c:pt idx="2">
                  <c:v>0.78960625351037395</c:v>
                </c:pt>
                <c:pt idx="3" formatCode="&quot;$&quot;#,##0.00">
                  <c:v>0.36999869169924599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80-4CDB-97B0-25459312A9E6}"/>
            </c:ext>
          </c:extLst>
        </c:ser>
        <c:ser>
          <c:idx val="4"/>
          <c:order val="3"/>
          <c:tx>
            <c:strRef>
              <c:f>'Updated Data'!$K$30</c:f>
              <c:strCache>
                <c:ptCount val="1"/>
                <c:pt idx="0">
                  <c:v>Electric Supply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'Updated Data'!$L$26:$O$26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HHP+CCHP</c:v>
                </c:pt>
              </c:strCache>
            </c:strRef>
          </c:cat>
          <c:val>
            <c:numRef>
              <c:f>'Updated Data'!$L$30:$O$30</c:f>
              <c:numCache>
                <c:formatCode>"$"#,##0.0</c:formatCode>
                <c:ptCount val="4"/>
                <c:pt idx="0">
                  <c:v>5.3014976450509392</c:v>
                </c:pt>
                <c:pt idx="1">
                  <c:v>4.9090430431800298</c:v>
                </c:pt>
                <c:pt idx="2">
                  <c:v>4.4941302044950397</c:v>
                </c:pt>
                <c:pt idx="3">
                  <c:v>4.0766697754433396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80-4CDB-97B0-25459312A9E6}"/>
            </c:ext>
          </c:extLst>
        </c:ser>
        <c:ser>
          <c:idx val="5"/>
          <c:order val="4"/>
          <c:tx>
            <c:strRef>
              <c:f>'Updated Data'!$K$31</c:f>
              <c:strCache>
                <c:ptCount val="1"/>
                <c:pt idx="0">
                  <c:v>Electric System T&amp;D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'Updated Data'!$L$26:$O$26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HHP+CCHP</c:v>
                </c:pt>
              </c:strCache>
            </c:strRef>
          </c:cat>
          <c:val>
            <c:numRef>
              <c:f>'Updated Data'!$L$31:$O$31</c:f>
              <c:numCache>
                <c:formatCode>"$"#,##0.0</c:formatCode>
                <c:ptCount val="4"/>
                <c:pt idx="0">
                  <c:v>1.7082631310285499</c:v>
                </c:pt>
                <c:pt idx="1">
                  <c:v>1.51042749905746</c:v>
                </c:pt>
                <c:pt idx="2">
                  <c:v>0.410989057518656</c:v>
                </c:pt>
                <c:pt idx="3">
                  <c:v>0.354292320298908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80-4CDB-97B0-25459312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7536760"/>
        <c:axId val="717537416"/>
      </c:barChart>
      <c:lineChart>
        <c:grouping val="standard"/>
        <c:varyColors val="0"/>
        <c:ser>
          <c:idx val="6"/>
          <c:order val="5"/>
          <c:tx>
            <c:strRef>
              <c:f>'Updated Data'!$K$32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933333071566057E-2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80-4CDB-97B0-25459312A9E6}"/>
                </c:ext>
              </c:extLst>
            </c:dLbl>
            <c:dLbl>
              <c:idx val="1"/>
              <c:layout>
                <c:manualLayout>
                  <c:x val="-2.3466666420297464E-2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80-4CDB-97B0-25459312A9E6}"/>
                </c:ext>
              </c:extLst>
            </c:dLbl>
            <c:dLbl>
              <c:idx val="2"/>
              <c:layout>
                <c:manualLayout>
                  <c:x val="-2.0533333117760389E-2"/>
                  <c:y val="-2.424242424242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80-4CDB-97B0-25459312A9E6}"/>
                </c:ext>
              </c:extLst>
            </c:dLbl>
            <c:dLbl>
              <c:idx val="3"/>
              <c:layout>
                <c:manualLayout>
                  <c:x val="-2.3466666420297464E-2"/>
                  <c:y val="-2.2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80-4CDB-97B0-25459312A9E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'Updated Data'!$L$26:$O$26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HHP+CCHP</c:v>
                </c:pt>
              </c:strCache>
            </c:strRef>
          </c:cat>
          <c:val>
            <c:numRef>
              <c:f>'Updated Data'!$L$32:$O$32</c:f>
              <c:numCache>
                <c:formatCode>"$"#,##0.0</c:formatCode>
                <c:ptCount val="4"/>
                <c:pt idx="0">
                  <c:v>6.2046381675355331</c:v>
                </c:pt>
                <c:pt idx="1">
                  <c:v>7.8281634210219515</c:v>
                </c:pt>
                <c:pt idx="2">
                  <c:v>6.3841262052993644</c:v>
                </c:pt>
                <c:pt idx="3">
                  <c:v>5.7855969878782068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80-4CDB-97B0-25459312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536760"/>
        <c:axId val="717537416"/>
      </c:lineChart>
      <c:catAx>
        <c:axId val="71753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537416"/>
        <c:crosses val="autoZero"/>
        <c:auto val="1"/>
        <c:lblAlgn val="ctr"/>
        <c:lblOffset val="100"/>
        <c:noMultiLvlLbl val="0"/>
      </c:catAx>
      <c:valAx>
        <c:axId val="71753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Billions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53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Combined</a:t>
            </a:r>
            <a:r>
              <a:rPr lang="en-US" sz="1400" baseline="0"/>
              <a:t> Gas and Electric -- </a:t>
            </a:r>
            <a:r>
              <a:rPr lang="en-US" sz="1400"/>
              <a:t>Incremental</a:t>
            </a:r>
            <a:r>
              <a:rPr lang="en-US" sz="1400" baseline="0"/>
              <a:t> Costs versus Incremental Benefits</a:t>
            </a:r>
            <a:endParaRPr lang="en-US" sz="1400" i="1"/>
          </a:p>
        </c:rich>
      </c:tx>
      <c:layout>
        <c:manualLayout>
          <c:xMode val="edge"/>
          <c:yMode val="edge"/>
          <c:x val="0.28249536447201401"/>
          <c:y val="3.1463929464252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63972041770048"/>
          <c:y val="9.1166651000502488E-2"/>
          <c:w val="0.74853031083971866"/>
          <c:h val="0.72866782361393601"/>
        </c:manualLayout>
      </c:layout>
      <c:barChart>
        <c:barDir val="col"/>
        <c:grouping val="stacked"/>
        <c:varyColors val="0"/>
        <c:ser>
          <c:idx val="5"/>
          <c:order val="0"/>
          <c:tx>
            <c:v>Gas System T&amp;D</c:v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Data'!$K$19:$K$22</c:f>
              <c:numCache>
                <c:formatCode>"$"#,##0_);[Red]\("$"#,##0\)</c:formatCode>
                <c:ptCount val="4"/>
                <c:pt idx="0">
                  <c:v>560478931.22869396</c:v>
                </c:pt>
                <c:pt idx="1">
                  <c:v>641871962.19817805</c:v>
                </c:pt>
                <c:pt idx="2">
                  <c:v>-789606253.51037395</c:v>
                </c:pt>
                <c:pt idx="3">
                  <c:v>-369998691.69924599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3-42E7-8CA2-B8438355D145}"/>
            </c:ext>
          </c:extLst>
        </c:ser>
        <c:ser>
          <c:idx val="6"/>
          <c:order val="1"/>
          <c:tx>
            <c:v>Gas Supply</c:v>
          </c:tx>
          <c:spPr>
            <a:solidFill>
              <a:schemeClr val="tx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Data'!$H$19:$H$22</c:f>
              <c:numCache>
                <c:formatCode>"$"#,##0_);[Red]\("$"#,##0\)</c:formatCode>
                <c:ptCount val="4"/>
                <c:pt idx="0">
                  <c:v>2405476419.5538902</c:v>
                </c:pt>
                <c:pt idx="1">
                  <c:v>2423401003.5533299</c:v>
                </c:pt>
                <c:pt idx="2">
                  <c:v>2088143291.36656</c:v>
                </c:pt>
                <c:pt idx="3">
                  <c:v>2104006007.3833899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3-42E7-8CA2-B8438355D145}"/>
            </c:ext>
          </c:extLst>
        </c:ser>
        <c:ser>
          <c:idx val="0"/>
          <c:order val="2"/>
          <c:tx>
            <c:v>SCGHG Savings</c:v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Data'!$B$26:$B$29</c:f>
              <c:numCache>
                <c:formatCode>"$"#,##0_);[Red]\("$"#,##0\)</c:formatCode>
                <c:ptCount val="4"/>
                <c:pt idx="0">
                  <c:v>492599882.8228873</c:v>
                </c:pt>
                <c:pt idx="1">
                  <c:v>653861139.56251907</c:v>
                </c:pt>
                <c:pt idx="2">
                  <c:v>469348113.34254295</c:v>
                </c:pt>
                <c:pt idx="3">
                  <c:v>387186782.80038005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3-42E7-8CA2-B8438355D145}"/>
            </c:ext>
          </c:extLst>
        </c:ser>
        <c:ser>
          <c:idx val="1"/>
          <c:order val="3"/>
          <c:tx>
            <c:v>Electric Supply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Data'!$B$19:$B$22</c:f>
              <c:numCache>
                <c:formatCode>"$"#,##0_);[Red]\("$"#,##0\)</c:formatCode>
                <c:ptCount val="4"/>
                <c:pt idx="0">
                  <c:v>-5301497645.0509396</c:v>
                </c:pt>
                <c:pt idx="1">
                  <c:v>-4909043043.1800299</c:v>
                </c:pt>
                <c:pt idx="2">
                  <c:v>-4494130204.4950399</c:v>
                </c:pt>
                <c:pt idx="3">
                  <c:v>-4076669775.4433398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3-42E7-8CA2-B8438355D145}"/>
            </c:ext>
          </c:extLst>
        </c:ser>
        <c:ser>
          <c:idx val="3"/>
          <c:order val="5"/>
          <c:tx>
            <c:v>Appliance &amp; Installation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Data'!$F$26:$F$29</c:f>
              <c:numCache>
                <c:formatCode>"$"#,##0_);[Red]\("$"#,##0\)</c:formatCode>
                <c:ptCount val="4"/>
                <c:pt idx="0">
                  <c:v>-2160832742.238627</c:v>
                </c:pt>
                <c:pt idx="1">
                  <c:v>-4473965844.5359697</c:v>
                </c:pt>
                <c:pt idx="2">
                  <c:v>-2777543981.1418543</c:v>
                </c:pt>
                <c:pt idx="3">
                  <c:v>-3088642207.8201027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3-42E7-8CA2-B8438355D145}"/>
            </c:ext>
          </c:extLst>
        </c:ser>
        <c:ser>
          <c:idx val="4"/>
          <c:order val="6"/>
          <c:tx>
            <c:v>Electric System T&amp;D</c:v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Data'!$E$19:$E$22</c:f>
              <c:numCache>
                <c:formatCode>"$"#,##0_);[Red]\("$"#,##0\)</c:formatCode>
                <c:ptCount val="4"/>
                <c:pt idx="0">
                  <c:v>-1708263131.0285499</c:v>
                </c:pt>
                <c:pt idx="1">
                  <c:v>-1510427499.0574601</c:v>
                </c:pt>
                <c:pt idx="2">
                  <c:v>-410989057.51865602</c:v>
                </c:pt>
                <c:pt idx="3">
                  <c:v>-354292320.298908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3-42E7-8CA2-B8438355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9011968"/>
        <c:axId val="729010984"/>
      </c:barChart>
      <c:lineChart>
        <c:grouping val="standard"/>
        <c:varyColors val="0"/>
        <c:ser>
          <c:idx val="2"/>
          <c:order val="4"/>
          <c:tx>
            <c:strRef>
              <c:f>'Updated Data'!$H$25</c:f>
              <c:strCache>
                <c:ptCount val="1"/>
                <c:pt idx="0">
                  <c:v>Costs Net Benefits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6.8004068106876578E-3"/>
                </c:manualLayout>
              </c:layout>
              <c:tx>
                <c:rich>
                  <a:bodyPr/>
                  <a:lstStyle/>
                  <a:p>
                    <a:fld id="{9ED5F02F-02AE-43D0-A4AD-FC3473A65F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803-42E7-8CA2-B8438355D14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8B75985-533F-440A-9DE7-D3B8F150EB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803-42E7-8CA2-B8438355D14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EC5986C-72E9-4838-96E0-5CDA363742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803-42E7-8CA2-B8438355D14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2EEEEA-A757-495F-8071-8878E9330D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803-42E7-8CA2-B8438355D1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'Updated Data'!$A$26:$A$29</c:f>
              <c:strCache>
                <c:ptCount val="4"/>
                <c:pt idx="0">
                  <c:v>Scenario 1 - ASHP</c:v>
                </c:pt>
                <c:pt idx="1">
                  <c:v>Scenario 2 - CCHP</c:v>
                </c:pt>
                <c:pt idx="2">
                  <c:v>Scenario 3 - HHP</c:v>
                </c:pt>
                <c:pt idx="3">
                  <c:v>Scenario 4 - HHP + CCHP</c:v>
                </c:pt>
              </c:strCache>
            </c:strRef>
          </c:cat>
          <c:val>
            <c:numRef>
              <c:f>'Updated Data'!$H$26:$H$29</c:f>
              <c:numCache>
                <c:formatCode>"$"#,##0_);[Red]\("$"#,##0\)</c:formatCode>
                <c:ptCount val="4"/>
                <c:pt idx="0">
                  <c:v>-5712038284.7126446</c:v>
                </c:pt>
                <c:pt idx="1">
                  <c:v>-7174302281.4594326</c:v>
                </c:pt>
                <c:pt idx="2">
                  <c:v>-5914778091.9568214</c:v>
                </c:pt>
                <c:pt idx="3">
                  <c:v>-5398410205.0778255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'Updated Data'!$I$26:$I$29</c15:f>
                <c15:dlblRangeCache>
                  <c:ptCount val="4"/>
                  <c:pt idx="0">
                    <c:v>$-5.71B</c:v>
                  </c:pt>
                  <c:pt idx="1">
                    <c:v>$-7.17B</c:v>
                  </c:pt>
                  <c:pt idx="2">
                    <c:v>$-5.91B</c:v>
                  </c:pt>
                  <c:pt idx="3">
                    <c:v>$-5.40B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803-42E7-8CA2-B8438355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29368"/>
        <c:axId val="696631992"/>
      </c:lineChart>
      <c:catAx>
        <c:axId val="7290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10984"/>
        <c:crosses val="autoZero"/>
        <c:auto val="1"/>
        <c:lblAlgn val="ctr"/>
        <c:lblOffset val="100"/>
        <c:noMultiLvlLbl val="0"/>
      </c:catAx>
      <c:valAx>
        <c:axId val="729010984"/>
        <c:scaling>
          <c:orientation val="minMax"/>
          <c:max val="5000000000"/>
          <c:min val="-1200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11968"/>
        <c:crossesAt val="1"/>
        <c:crossBetween val="between"/>
      </c:valAx>
      <c:valAx>
        <c:axId val="696631992"/>
        <c:scaling>
          <c:orientation val="minMax"/>
          <c:max val="4000000000"/>
          <c:min val="-1500000000"/>
        </c:scaling>
        <c:delete val="1"/>
        <c:axPos val="r"/>
        <c:numFmt formatCode="&quot;$&quot;#,##0_);[Red]\(&quot;$&quot;#,##0\)" sourceLinked="1"/>
        <c:majorTickMark val="out"/>
        <c:minorTickMark val="none"/>
        <c:tickLblPos val="nextTo"/>
        <c:crossAx val="696629368"/>
        <c:crosses val="max"/>
        <c:crossBetween val="between"/>
      </c:valAx>
      <c:catAx>
        <c:axId val="6966293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96631992"/>
        <c:crosses val="max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7947952129326014E-2"/>
          <c:y val="0.91554340962045166"/>
          <c:w val="0.89999995358670348"/>
          <c:h val="4.6477478516247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3"/>
  </sheetPr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3"/>
  </sheetPr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13</xdr:col>
      <xdr:colOff>295275</xdr:colOff>
      <xdr:row>3</xdr:row>
      <xdr:rowOff>85725</xdr:rowOff>
    </xdr:to>
    <xdr:sp macro="" textlink="">
      <xdr:nvSpPr>
        <xdr:cNvPr id="2" name="TextBox 1"/>
        <xdr:cNvSpPr txBox="1"/>
      </xdr:nvSpPr>
      <xdr:spPr>
        <a:xfrm>
          <a:off x="28575" y="190500"/>
          <a:ext cx="81915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workbook aims to provide summary information for the electric portfolio analysis portion of the four scenarios included in the Stipulation O Decarbonization Study.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the list below for descriptions on each individual tab.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7</xdr:row>
      <xdr:rowOff>114300</xdr:rowOff>
    </xdr:from>
    <xdr:to>
      <xdr:col>11</xdr:col>
      <xdr:colOff>394716</xdr:colOff>
      <xdr:row>38</xdr:row>
      <xdr:rowOff>160020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167640</xdr:rowOff>
    </xdr:from>
    <xdr:to>
      <xdr:col>11</xdr:col>
      <xdr:colOff>341376</xdr:colOff>
      <xdr:row>70</xdr:row>
      <xdr:rowOff>30480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419100</xdr:colOff>
      <xdr:row>7</xdr:row>
      <xdr:rowOff>129540</xdr:rowOff>
    </xdr:from>
    <xdr:to>
      <xdr:col>25</xdr:col>
      <xdr:colOff>317121</xdr:colOff>
      <xdr:row>36</xdr:row>
      <xdr:rowOff>158946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71560" y="1981200"/>
          <a:ext cx="8622921" cy="5332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137160</xdr:colOff>
      <xdr:row>25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60960</xdr:rowOff>
    </xdr:from>
    <xdr:to>
      <xdr:col>10</xdr:col>
      <xdr:colOff>673608</xdr:colOff>
      <xdr:row>30</xdr:row>
      <xdr:rowOff>60960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792479</xdr:colOff>
      <xdr:row>0</xdr:row>
      <xdr:rowOff>30480</xdr:rowOff>
    </xdr:from>
    <xdr:to>
      <xdr:col>24</xdr:col>
      <xdr:colOff>605027</xdr:colOff>
      <xdr:row>30</xdr:row>
      <xdr:rowOff>30480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60960</xdr:rowOff>
    </xdr:from>
    <xdr:to>
      <xdr:col>11</xdr:col>
      <xdr:colOff>327660</xdr:colOff>
      <xdr:row>30</xdr:row>
      <xdr:rowOff>60960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632459</xdr:colOff>
      <xdr:row>0</xdr:row>
      <xdr:rowOff>91440</xdr:rowOff>
    </xdr:from>
    <xdr:to>
      <xdr:col>27</xdr:col>
      <xdr:colOff>94487</xdr:colOff>
      <xdr:row>30</xdr:row>
      <xdr:rowOff>91440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0.01919</cdr:x>
      <cdr:y>0.35026</cdr:y>
    </cdr:from>
    <cdr:to>
      <cdr:x>0.04223</cdr:x>
      <cdr:y>0.61819</cdr:y>
    </cdr:to>
    <cdr:sp macro="" textlink="">
      <cdr:nvSpPr>
        <cdr:cNvPr id="12" name="TextBox 11"/>
        <cdr:cNvSpPr txBox="1"/>
      </cdr:nvSpPr>
      <cdr:spPr>
        <a:xfrm xmlns:a="http://schemas.openxmlformats.org/drawingml/2006/main" rot="16200000">
          <a:off x="-410907" y="2610314"/>
          <a:ext cx="1516418" cy="260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Incremental Costs</a:t>
          </a:r>
        </a:p>
      </cdr:txBody>
    </cdr:sp>
  </cdr:relSizeAnchor>
  <cdr:relSizeAnchor xmlns:cdr="http://schemas.openxmlformats.org/drawingml/2006/chartDrawing">
    <cdr:from>
      <cdr:x>0.02118</cdr:x>
      <cdr:y>0.01055</cdr:y>
    </cdr:from>
    <cdr:to>
      <cdr:x>0.04716</cdr:x>
      <cdr:y>0.28543</cdr:y>
    </cdr:to>
    <cdr:sp macro="" textlink="">
      <cdr:nvSpPr>
        <cdr:cNvPr id="13" name="TextBox 1"/>
        <cdr:cNvSpPr txBox="1"/>
      </cdr:nvSpPr>
      <cdr:spPr>
        <a:xfrm xmlns:a="http://schemas.openxmlformats.org/drawingml/2006/main" rot="16200000">
          <a:off x="-391476" y="690696"/>
          <a:ext cx="1555702" cy="293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Incremental</a:t>
          </a:r>
          <a:r>
            <a:rPr lang="en-US" sz="1200" baseline="0"/>
            <a:t> Benefits</a:t>
          </a:r>
          <a:endParaRPr lang="en-US" sz="1200"/>
        </a:p>
      </cdr:txBody>
    </cdr:sp>
  </cdr:relSizeAnchor>
  <cdr:relSizeAnchor xmlns:cdr="http://schemas.openxmlformats.org/drawingml/2006/chartDrawing">
    <cdr:from>
      <cdr:x>0.05974</cdr:x>
      <cdr:y>0.21272</cdr:y>
    </cdr:from>
    <cdr:to>
      <cdr:x>0.08423</cdr:x>
      <cdr:y>0.85897</cdr:y>
    </cdr:to>
    <cdr:sp macro="" textlink="">
      <cdr:nvSpPr>
        <cdr:cNvPr id="14" name="Down Arrow 13"/>
        <cdr:cNvSpPr/>
      </cdr:nvSpPr>
      <cdr:spPr>
        <a:xfrm xmlns:a="http://schemas.openxmlformats.org/drawingml/2006/main">
          <a:off x="675550" y="1203960"/>
          <a:ext cx="276950" cy="3657600"/>
        </a:xfrm>
        <a:prstGeom xmlns:a="http://schemas.openxmlformats.org/drawingml/2006/main" prst="down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0.06008</cdr:x>
      <cdr:y>0.04798</cdr:y>
    </cdr:from>
    <cdr:to>
      <cdr:x>0.08434</cdr:x>
      <cdr:y>0.19387</cdr:y>
    </cdr:to>
    <cdr:sp macro="" textlink="">
      <cdr:nvSpPr>
        <cdr:cNvPr id="15" name="Down Arrow 14"/>
        <cdr:cNvSpPr/>
      </cdr:nvSpPr>
      <cdr:spPr>
        <a:xfrm xmlns:a="http://schemas.openxmlformats.org/drawingml/2006/main" flipV="1">
          <a:off x="679426" y="271560"/>
          <a:ext cx="274320" cy="825720"/>
        </a:xfrm>
        <a:prstGeom xmlns:a="http://schemas.openxmlformats.org/drawingml/2006/main" prst="down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7\2022%20Shutdown\PSM%20III%2022.2_Post%202015%20IRP_Base%20+%20No%20CO2_12.1%20P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Copy%20of%20PSM%20III%2024.2_2017%20IRP_1-Bas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TPrice99/Dummy%20She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%20&amp;%20Accounting\Griffith%20Budget%2011-6-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windows/temp/dailywallingfor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mp%20Hill%20Working%20Folder\PSE\2016%20Study\Schedules\2016%20Calcs\Electric\PSE16%20-%20Electric%20-%20Schedule%20-%20v1%20-%20GF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Final%20Filing%20Submission/Excels%20to%20be%20submitted/Investors%20Analysis/PSM%20III%2030.1_2018%20RFP_Base%20No%20CO2_updat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Corporate%20Initiatives/1_EV%20&amp;%20CNG/EV%20Proforma_Case%201&amp;2&amp;3_11%2010%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PSM%20III%2024.4_2017%20IRP_9-Builds%20Onl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URORA%202006%20GRC/(C)_RC_092205/Copy%20of%20(C)_PSE_Hydro_Data_50yrs_0721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RCFM/Buspln99/ELIM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Final%20Filing%20Submission/Excels%20to%20be%20submitted/%23Temporary%20Files/High%20Electrification%20-%2040HW%20-%20P6%20Results%20PSE%20onl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Corporate%20Initiatives\Luminaires\Luminaires%20Capi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EAD/Business%20Plan%202001/BudgetPlan2002_11_21_newPJ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willi\Documents\PSM%20Testing\Analyzer_%20Colstrip%201&amp;2%20Shutdown%20Vintage%20Plan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sarru\My%20Documents\PriceEstFor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orward-View/GLOBAL/feb_02/U-Par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%23Project%20files/Resource%20Plan%202021/80.20%20&amp;%2050.50%20Buy%20vs.%20Build%20PSM%20Models/Final%20Models/PSM%20III%2030.1%202020%20build%20PPA%20seperate%206.18.2020_DRAFT.xlsb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IRP%20-%20Post%20Analysis\Aurora\Model%20Runs\RFP%20Phase%20II\Rev12_Base_Oct2011Gasprice\XMP_DB_2010-02_2011RFP_PhaseII_Oct2011GasPrice_11101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ResourcePlanning/2023%20Decarb%20Study/graphs%20for%20comparison/Electric_Portfolio_Charts_NC_112023_V4_H2_Reru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Y%20Wind\2021%20IRP%20Cos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ResourcePlanning/2023%20Decarb%20Study/Emissions/Total_Emissions_Carbon_Cost_101623_NC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Emissions/Total_Emissions_Carbon_Cost_112023_NCv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ourcePlanning\2023%20Decarb%20Study\Emissions\Total_Emissions_Carbon_Cost_112023_NC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ob/Financial%20Planning/Electrification/Copy%20of%20AuroraOutput_Scn1_HigElec_GrossedLoad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Corporate%20Initiatives/Analyzer2011%20v5%20-%20Templat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source%20Plan\High%20Electrification\PSE%20Resources_Aurora%20Inputs_2021%20IRP_01222021_BW%20Upd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Rate%20Impact/2023-09-12/Electrification%20Costs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1%20IRP/Aurora/LTCE/PSE%20Resources_Aurora%20Inputs_2021%20IRP_0115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ourcePlanning\2015-IRP\PSM\Deterministic%20Portfolios\0%20-%20Resource%20plan%20Options\2015%20B%20Standard\Copy%20of%20PSM%20III%2020.0_2015%20IRP_041115BW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To Tableau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Chart2"/>
      <sheetName val="Biomass"/>
      <sheetName val="Batterie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/>
      <sheetData sheetId="1"/>
      <sheetData sheetId="2"/>
      <sheetData sheetId="3"/>
      <sheetData sheetId="4">
        <row r="8">
          <cell r="A8" t="str">
            <v>CCGT</v>
          </cell>
        </row>
        <row r="20">
          <cell r="C20">
            <v>0</v>
          </cell>
          <cell r="K20">
            <v>0</v>
          </cell>
          <cell r="R20">
            <v>0</v>
          </cell>
          <cell r="U20">
            <v>1</v>
          </cell>
        </row>
        <row r="21">
          <cell r="C21">
            <v>0</v>
          </cell>
          <cell r="K21">
            <v>0</v>
          </cell>
          <cell r="R21">
            <v>0</v>
          </cell>
          <cell r="U21">
            <v>0</v>
          </cell>
        </row>
        <row r="22">
          <cell r="C22">
            <v>0</v>
          </cell>
          <cell r="K22">
            <v>0</v>
          </cell>
          <cell r="R22">
            <v>0</v>
          </cell>
          <cell r="U22">
            <v>0</v>
          </cell>
        </row>
        <row r="23">
          <cell r="C23">
            <v>0</v>
          </cell>
          <cell r="K23">
            <v>0</v>
          </cell>
          <cell r="R23">
            <v>0</v>
          </cell>
          <cell r="U23">
            <v>0</v>
          </cell>
        </row>
        <row r="24">
          <cell r="C24">
            <v>0</v>
          </cell>
          <cell r="K24">
            <v>0</v>
          </cell>
          <cell r="R24">
            <v>1</v>
          </cell>
          <cell r="U24">
            <v>0</v>
          </cell>
        </row>
        <row r="25">
          <cell r="C25">
            <v>0</v>
          </cell>
          <cell r="K25">
            <v>0</v>
          </cell>
          <cell r="R25">
            <v>0</v>
          </cell>
        </row>
        <row r="26">
          <cell r="C26">
            <v>0</v>
          </cell>
          <cell r="K26">
            <v>0</v>
          </cell>
          <cell r="R26">
            <v>0</v>
          </cell>
        </row>
        <row r="27">
          <cell r="C27">
            <v>0</v>
          </cell>
          <cell r="K27">
            <v>0</v>
          </cell>
          <cell r="R27">
            <v>0</v>
          </cell>
        </row>
        <row r="28">
          <cell r="C28">
            <v>0</v>
          </cell>
          <cell r="K28">
            <v>0</v>
          </cell>
          <cell r="R28">
            <v>0</v>
          </cell>
        </row>
        <row r="29">
          <cell r="C29">
            <v>0</v>
          </cell>
          <cell r="K29">
            <v>0</v>
          </cell>
          <cell r="R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  <cell r="AA32">
            <v>-41575.953825366851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K39">
            <v>0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C2">
            <v>3087418.25</v>
          </cell>
        </row>
      </sheetData>
      <sheetData sheetId="11">
        <row r="7">
          <cell r="B7">
            <v>4947.7211956000001</v>
          </cell>
        </row>
      </sheetData>
      <sheetData sheetId="12"/>
      <sheetData sheetId="13"/>
      <sheetData sheetId="14"/>
      <sheetData sheetId="15">
        <row r="9">
          <cell r="D9">
            <v>0</v>
          </cell>
        </row>
        <row r="46">
          <cell r="H46">
            <v>20</v>
          </cell>
        </row>
        <row r="47">
          <cell r="H47">
            <v>1</v>
          </cell>
        </row>
        <row r="48">
          <cell r="H48">
            <v>2017</v>
          </cell>
        </row>
        <row r="111">
          <cell r="H111">
            <v>20</v>
          </cell>
        </row>
        <row r="112">
          <cell r="H112">
            <v>1</v>
          </cell>
        </row>
        <row r="113">
          <cell r="H113">
            <v>2017</v>
          </cell>
        </row>
        <row r="177">
          <cell r="H177">
            <v>20</v>
          </cell>
        </row>
        <row r="178">
          <cell r="H178">
            <v>1</v>
          </cell>
        </row>
        <row r="179">
          <cell r="H179">
            <v>2017</v>
          </cell>
        </row>
        <row r="242">
          <cell r="H242">
            <v>20</v>
          </cell>
        </row>
        <row r="243">
          <cell r="H243">
            <v>1</v>
          </cell>
        </row>
        <row r="244">
          <cell r="H244">
            <v>2017</v>
          </cell>
        </row>
        <row r="308">
          <cell r="H308">
            <v>20</v>
          </cell>
        </row>
        <row r="309">
          <cell r="H309">
            <v>1</v>
          </cell>
        </row>
        <row r="310">
          <cell r="H310">
            <v>2017</v>
          </cell>
        </row>
      </sheetData>
      <sheetData sheetId="16">
        <row r="36">
          <cell r="C36">
            <v>25</v>
          </cell>
          <cell r="N36">
            <v>0.3</v>
          </cell>
        </row>
        <row r="37">
          <cell r="C37">
            <v>0.08</v>
          </cell>
          <cell r="J37">
            <v>0</v>
          </cell>
        </row>
        <row r="38">
          <cell r="C38">
            <v>1</v>
          </cell>
          <cell r="N38">
            <v>25</v>
          </cell>
        </row>
        <row r="39">
          <cell r="C39">
            <v>0.2</v>
          </cell>
        </row>
        <row r="41">
          <cell r="C41">
            <v>2017</v>
          </cell>
        </row>
        <row r="80">
          <cell r="C80">
            <v>25</v>
          </cell>
          <cell r="N80">
            <v>0.3</v>
          </cell>
        </row>
        <row r="81">
          <cell r="C81">
            <v>0.08</v>
          </cell>
          <cell r="J81">
            <v>0</v>
          </cell>
          <cell r="N81">
            <v>0.5</v>
          </cell>
        </row>
        <row r="82">
          <cell r="C82">
            <v>1</v>
          </cell>
          <cell r="N82">
            <v>25</v>
          </cell>
        </row>
        <row r="83">
          <cell r="C83">
            <v>0.2</v>
          </cell>
        </row>
        <row r="85">
          <cell r="C85">
            <v>2017</v>
          </cell>
        </row>
        <row r="123">
          <cell r="C123">
            <v>25</v>
          </cell>
          <cell r="N123">
            <v>0</v>
          </cell>
        </row>
        <row r="124">
          <cell r="C124">
            <v>0.08</v>
          </cell>
          <cell r="J124">
            <v>0</v>
          </cell>
          <cell r="N124">
            <v>0</v>
          </cell>
        </row>
        <row r="125">
          <cell r="C125">
            <v>1</v>
          </cell>
          <cell r="N125">
            <v>25</v>
          </cell>
        </row>
        <row r="126">
          <cell r="C126">
            <v>0.2</v>
          </cell>
        </row>
        <row r="128">
          <cell r="C128">
            <v>2017</v>
          </cell>
        </row>
        <row r="165">
          <cell r="C165">
            <v>25</v>
          </cell>
          <cell r="N165">
            <v>1</v>
          </cell>
        </row>
        <row r="166">
          <cell r="C166">
            <v>0.08</v>
          </cell>
          <cell r="N166">
            <v>0.5</v>
          </cell>
        </row>
        <row r="167">
          <cell r="C167">
            <v>1</v>
          </cell>
          <cell r="J167">
            <v>0.85</v>
          </cell>
          <cell r="N167">
            <v>25</v>
          </cell>
        </row>
        <row r="168">
          <cell r="C168">
            <v>0.2</v>
          </cell>
        </row>
        <row r="170">
          <cell r="C170">
            <v>2017</v>
          </cell>
        </row>
        <row r="208">
          <cell r="C208">
            <v>25</v>
          </cell>
          <cell r="N208">
            <v>0</v>
          </cell>
        </row>
        <row r="209">
          <cell r="C209">
            <v>0.08</v>
          </cell>
          <cell r="N209">
            <v>0</v>
          </cell>
        </row>
        <row r="210">
          <cell r="C210">
            <v>1</v>
          </cell>
        </row>
        <row r="211">
          <cell r="C211">
            <v>0.2</v>
          </cell>
        </row>
        <row r="213">
          <cell r="C213">
            <v>2017</v>
          </cell>
        </row>
      </sheetData>
      <sheetData sheetId="17">
        <row r="24">
          <cell r="C24">
            <v>0.08</v>
          </cell>
        </row>
        <row r="25">
          <cell r="C25">
            <v>1</v>
          </cell>
        </row>
        <row r="26">
          <cell r="C26">
            <v>0.2</v>
          </cell>
        </row>
        <row r="27">
          <cell r="C27">
            <v>1</v>
          </cell>
        </row>
        <row r="55">
          <cell r="C55">
            <v>0.05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86">
          <cell r="C86">
            <v>0.05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1</v>
          </cell>
        </row>
        <row r="117">
          <cell r="C117">
            <v>0.05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1</v>
          </cell>
        </row>
        <row r="148">
          <cell r="C148">
            <v>0.05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1</v>
          </cell>
        </row>
      </sheetData>
      <sheetData sheetId="18">
        <row r="7">
          <cell r="D7">
            <v>25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80">
          <cell r="C180">
            <v>1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211">
          <cell r="C211">
            <v>1</v>
          </cell>
        </row>
        <row r="212">
          <cell r="C212">
            <v>1</v>
          </cell>
        </row>
        <row r="213">
          <cell r="C213">
            <v>0.2</v>
          </cell>
        </row>
        <row r="214">
          <cell r="C214">
            <v>0</v>
          </cell>
        </row>
        <row r="242">
          <cell r="C242">
            <v>1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73">
          <cell r="C273">
            <v>1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304">
          <cell r="C304">
            <v>1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1</v>
          </cell>
        </row>
      </sheetData>
      <sheetData sheetId="19">
        <row r="9">
          <cell r="C9">
            <v>0</v>
          </cell>
        </row>
        <row r="33">
          <cell r="C33">
            <v>0.93</v>
          </cell>
        </row>
        <row r="71">
          <cell r="C71">
            <v>1</v>
          </cell>
        </row>
        <row r="72">
          <cell r="C72">
            <v>0</v>
          </cell>
        </row>
        <row r="73">
          <cell r="C73">
            <v>0</v>
          </cell>
        </row>
        <row r="109">
          <cell r="C109">
            <v>1</v>
          </cell>
        </row>
        <row r="110">
          <cell r="C110">
            <v>0</v>
          </cell>
        </row>
        <row r="111">
          <cell r="C111">
            <v>0</v>
          </cell>
        </row>
        <row r="147">
          <cell r="C147">
            <v>1</v>
          </cell>
        </row>
        <row r="148">
          <cell r="C148">
            <v>0</v>
          </cell>
        </row>
        <row r="149">
          <cell r="C149">
            <v>0</v>
          </cell>
        </row>
        <row r="185">
          <cell r="C185">
            <v>1</v>
          </cell>
        </row>
        <row r="186">
          <cell r="C186">
            <v>0</v>
          </cell>
        </row>
        <row r="187">
          <cell r="C187">
            <v>0</v>
          </cell>
        </row>
        <row r="223">
          <cell r="C223">
            <v>1</v>
          </cell>
        </row>
        <row r="224">
          <cell r="C224">
            <v>0</v>
          </cell>
        </row>
        <row r="225">
          <cell r="C225">
            <v>0</v>
          </cell>
        </row>
        <row r="261">
          <cell r="C261">
            <v>1</v>
          </cell>
        </row>
        <row r="262">
          <cell r="C262">
            <v>0</v>
          </cell>
        </row>
        <row r="263">
          <cell r="C263">
            <v>0</v>
          </cell>
        </row>
        <row r="299">
          <cell r="C299">
            <v>1</v>
          </cell>
        </row>
        <row r="300">
          <cell r="C300">
            <v>0</v>
          </cell>
        </row>
        <row r="301">
          <cell r="C301">
            <v>0</v>
          </cell>
        </row>
        <row r="337">
          <cell r="C337">
            <v>1</v>
          </cell>
        </row>
        <row r="338">
          <cell r="C338">
            <v>0</v>
          </cell>
        </row>
        <row r="339">
          <cell r="C339">
            <v>0</v>
          </cell>
        </row>
        <row r="375">
          <cell r="C375">
            <v>1</v>
          </cell>
        </row>
        <row r="376">
          <cell r="C376">
            <v>0</v>
          </cell>
        </row>
        <row r="377">
          <cell r="C377">
            <v>0</v>
          </cell>
        </row>
      </sheetData>
      <sheetData sheetId="20"/>
      <sheetData sheetId="21"/>
      <sheetData sheetId="22"/>
      <sheetData sheetId="23">
        <row r="7">
          <cell r="D7">
            <v>924430.48022651125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3.5309745690179555E-6</v>
          </cell>
        </row>
        <row r="12">
          <cell r="D12">
            <v>5632169.8535522446</v>
          </cell>
        </row>
        <row r="13">
          <cell r="D13">
            <v>41575.953825366851</v>
          </cell>
        </row>
        <row r="14">
          <cell r="D14">
            <v>6598176.287607654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>
        <row r="248">
          <cell r="F248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80">
          <cell r="B80">
            <v>1E-8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6">
          <cell r="E16">
            <v>0.52</v>
          </cell>
        </row>
      </sheetData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26">
          <cell r="C26">
            <v>0</v>
          </cell>
        </row>
      </sheetData>
      <sheetData sheetId="4"/>
      <sheetData sheetId="5">
        <row r="1">
          <cell r="A1" t="str">
            <v>(All Generics)_2017 IRP Base</v>
          </cell>
        </row>
        <row r="7">
          <cell r="L7">
            <v>1.9E-2</v>
          </cell>
          <cell r="M7">
            <v>7.2999999999999995E-2</v>
          </cell>
          <cell r="N7">
            <v>1.9E-2</v>
          </cell>
          <cell r="P7">
            <v>0</v>
          </cell>
        </row>
        <row r="19">
          <cell r="K19">
            <v>0.13560477176653404</v>
          </cell>
        </row>
        <row r="23">
          <cell r="K23">
            <v>0.6</v>
          </cell>
        </row>
        <row r="24">
          <cell r="K24">
            <v>0.88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27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0.09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/>
      <sheetData sheetId="20"/>
      <sheetData sheetId="21"/>
      <sheetData sheetId="22">
        <row r="7">
          <cell r="D7">
            <v>4650832.8677520379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80">
          <cell r="B80">
            <v>1E-8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99">
          <cell r="M199">
            <v>0.15</v>
          </cell>
        </row>
      </sheetData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Sheet1"/>
      <sheetName val="netgen"/>
      <sheetName val="MPFdays"/>
      <sheetName val="Generation Chart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  <sheetName val="Cap Struct &amp; Rate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  <sheetName val="Forward Curves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Deprate"/>
      <sheetName val="Controls"/>
      <sheetName val="Reserve"/>
      <sheetName val="Reserve - Prod (by vint)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311.00 41           </v>
          </cell>
          <cell r="B2">
            <v>46022</v>
          </cell>
          <cell r="C2">
            <v>90</v>
          </cell>
          <cell r="D2" t="str">
            <v xml:space="preserve">   R2</v>
          </cell>
          <cell r="E2">
            <v>-12</v>
          </cell>
          <cell r="F2">
            <v>9209467.8399999999</v>
          </cell>
          <cell r="G2">
            <v>5369107.8200000003</v>
          </cell>
          <cell r="H2">
            <v>4945496</v>
          </cell>
          <cell r="I2">
            <v>541769</v>
          </cell>
          <cell r="J2">
            <v>5.88</v>
          </cell>
          <cell r="K2">
            <v>9.1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58.3</v>
          </cell>
          <cell r="P2">
            <v>27.3</v>
          </cell>
          <cell r="Q2">
            <v>6650779</v>
          </cell>
          <cell r="R2">
            <v>400940</v>
          </cell>
          <cell r="S2">
            <v>4.3499999999999996</v>
          </cell>
        </row>
        <row r="3">
          <cell r="A3" t="str">
            <v xml:space="preserve">311.00 42           </v>
          </cell>
          <cell r="B3">
            <v>46022</v>
          </cell>
          <cell r="C3">
            <v>90</v>
          </cell>
          <cell r="D3" t="str">
            <v xml:space="preserve">   R2</v>
          </cell>
          <cell r="E3">
            <v>-12</v>
          </cell>
          <cell r="F3">
            <v>4336957.28</v>
          </cell>
          <cell r="G3">
            <v>1063478.6000000001</v>
          </cell>
          <cell r="H3">
            <v>3793914</v>
          </cell>
          <cell r="I3">
            <v>413933</v>
          </cell>
          <cell r="J3">
            <v>9.5399999999999991</v>
          </cell>
          <cell r="K3">
            <v>9.1999999999999993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24.5</v>
          </cell>
          <cell r="P3">
            <v>14.1</v>
          </cell>
          <cell r="Q3">
            <v>2349811</v>
          </cell>
          <cell r="R3">
            <v>273250</v>
          </cell>
          <cell r="S3">
            <v>6.3</v>
          </cell>
        </row>
        <row r="4">
          <cell r="A4" t="str">
            <v xml:space="preserve">311.00 43           </v>
          </cell>
          <cell r="B4">
            <v>49490</v>
          </cell>
          <cell r="C4">
            <v>90</v>
          </cell>
          <cell r="D4" t="str">
            <v xml:space="preserve">   R2</v>
          </cell>
          <cell r="E4">
            <v>-13</v>
          </cell>
          <cell r="F4">
            <v>29664979.16</v>
          </cell>
          <cell r="G4">
            <v>21454594.690000001</v>
          </cell>
          <cell r="H4">
            <v>12066832</v>
          </cell>
          <cell r="I4">
            <v>666220</v>
          </cell>
          <cell r="J4">
            <v>2.25</v>
          </cell>
          <cell r="K4">
            <v>18.100000000000001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72.3</v>
          </cell>
          <cell r="P4">
            <v>30.6</v>
          </cell>
          <cell r="Q4">
            <v>20166988</v>
          </cell>
          <cell r="R4">
            <v>738423</v>
          </cell>
          <cell r="S4">
            <v>2.4900000000000002</v>
          </cell>
        </row>
        <row r="5">
          <cell r="A5" t="str">
            <v xml:space="preserve">311.00 44           </v>
          </cell>
          <cell r="B5">
            <v>49490</v>
          </cell>
          <cell r="C5">
            <v>90</v>
          </cell>
          <cell r="D5" t="str">
            <v xml:space="preserve">   R2</v>
          </cell>
          <cell r="E5">
            <v>-13</v>
          </cell>
          <cell r="F5">
            <v>27862834.57</v>
          </cell>
          <cell r="G5">
            <v>19334080.890000001</v>
          </cell>
          <cell r="H5">
            <v>12150922</v>
          </cell>
          <cell r="I5">
            <v>669654</v>
          </cell>
          <cell r="J5">
            <v>2.4</v>
          </cell>
          <cell r="K5">
            <v>18.100000000000001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69.400000000000006</v>
          </cell>
          <cell r="P5">
            <v>28.8</v>
          </cell>
          <cell r="Q5">
            <v>18488671</v>
          </cell>
          <cell r="R5">
            <v>715123</v>
          </cell>
          <cell r="S5">
            <v>2.57</v>
          </cell>
        </row>
        <row r="6">
          <cell r="A6" t="str">
            <v xml:space="preserve">311.00 45           </v>
          </cell>
          <cell r="B6">
            <v>46022</v>
          </cell>
          <cell r="C6">
            <v>90</v>
          </cell>
          <cell r="D6" t="str">
            <v xml:space="preserve">   R2</v>
          </cell>
          <cell r="E6">
            <v>-12</v>
          </cell>
          <cell r="F6">
            <v>30934199.879999999</v>
          </cell>
          <cell r="G6">
            <v>26913190.699999999</v>
          </cell>
          <cell r="H6">
            <v>7733113</v>
          </cell>
          <cell r="I6">
            <v>851260</v>
          </cell>
          <cell r="J6">
            <v>2.75</v>
          </cell>
          <cell r="K6">
            <v>9.1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87</v>
          </cell>
          <cell r="P6">
            <v>35.5</v>
          </cell>
          <cell r="Q6">
            <v>27075578</v>
          </cell>
          <cell r="R6">
            <v>833830</v>
          </cell>
          <cell r="S6">
            <v>2.7</v>
          </cell>
        </row>
        <row r="7">
          <cell r="A7" t="str">
            <v xml:space="preserve">311.00 47           </v>
          </cell>
          <cell r="B7">
            <v>49490</v>
          </cell>
          <cell r="C7">
            <v>90</v>
          </cell>
          <cell r="D7" t="str">
            <v xml:space="preserve">   R2</v>
          </cell>
          <cell r="E7">
            <v>-13</v>
          </cell>
          <cell r="F7">
            <v>70065640.599999994</v>
          </cell>
          <cell r="G7">
            <v>52568883.729999997</v>
          </cell>
          <cell r="H7">
            <v>26605290</v>
          </cell>
          <cell r="I7">
            <v>1471709</v>
          </cell>
          <cell r="J7">
            <v>2.1</v>
          </cell>
          <cell r="K7">
            <v>18.100000000000001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75</v>
          </cell>
          <cell r="P7">
            <v>31.4</v>
          </cell>
          <cell r="Q7">
            <v>49063763</v>
          </cell>
          <cell r="R7">
            <v>1664647</v>
          </cell>
          <cell r="S7">
            <v>2.38</v>
          </cell>
        </row>
        <row r="8">
          <cell r="A8" t="str">
            <v xml:space="preserve">311.00 71           </v>
          </cell>
          <cell r="B8">
            <v>52047</v>
          </cell>
          <cell r="C8">
            <v>90</v>
          </cell>
          <cell r="D8" t="str">
            <v xml:space="preserve">   R2</v>
          </cell>
          <cell r="E8">
            <v>-5</v>
          </cell>
          <cell r="F8">
            <v>403636</v>
          </cell>
          <cell r="G8">
            <v>8557.1200000000008</v>
          </cell>
          <cell r="H8">
            <v>415261</v>
          </cell>
          <cell r="I8">
            <v>16597</v>
          </cell>
          <cell r="J8">
            <v>4.1100000000000003</v>
          </cell>
          <cell r="K8">
            <v>25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2.1</v>
          </cell>
          <cell r="P8">
            <v>12.2</v>
          </cell>
          <cell r="Q8">
            <v>135431</v>
          </cell>
          <cell r="R8">
            <v>11528</v>
          </cell>
          <cell r="S8">
            <v>2.86</v>
          </cell>
        </row>
        <row r="9">
          <cell r="A9" t="str">
            <v xml:space="preserve">311.00 72           </v>
          </cell>
          <cell r="B9">
            <v>52778</v>
          </cell>
          <cell r="C9">
            <v>90</v>
          </cell>
          <cell r="D9" t="str">
            <v xml:space="preserve">   R2</v>
          </cell>
          <cell r="E9">
            <v>-5</v>
          </cell>
          <cell r="F9">
            <v>2131451.9700000002</v>
          </cell>
          <cell r="G9">
            <v>1475543.82</v>
          </cell>
          <cell r="H9">
            <v>762481</v>
          </cell>
          <cell r="I9">
            <v>28273</v>
          </cell>
          <cell r="J9">
            <v>1.33</v>
          </cell>
          <cell r="K9">
            <v>27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69.2</v>
          </cell>
          <cell r="P9">
            <v>9</v>
          </cell>
          <cell r="Q9">
            <v>542187</v>
          </cell>
          <cell r="R9">
            <v>62894</v>
          </cell>
          <cell r="S9">
            <v>2.95</v>
          </cell>
        </row>
        <row r="10">
          <cell r="A10" t="str">
            <v xml:space="preserve">311.00 74           </v>
          </cell>
          <cell r="B10">
            <v>53873</v>
          </cell>
          <cell r="C10">
            <v>90</v>
          </cell>
          <cell r="D10" t="str">
            <v xml:space="preserve">   R2</v>
          </cell>
          <cell r="E10">
            <v>-5</v>
          </cell>
          <cell r="F10">
            <v>458042</v>
          </cell>
          <cell r="G10">
            <v>117385.54</v>
          </cell>
          <cell r="H10">
            <v>363559</v>
          </cell>
          <cell r="I10">
            <v>12208</v>
          </cell>
          <cell r="J10">
            <v>2.67</v>
          </cell>
          <cell r="K10">
            <v>29.8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25.6</v>
          </cell>
          <cell r="P10">
            <v>8.1999999999999993</v>
          </cell>
          <cell r="Q10">
            <v>100936</v>
          </cell>
          <cell r="R10">
            <v>12745</v>
          </cell>
          <cell r="S10">
            <v>2.78</v>
          </cell>
        </row>
        <row r="11">
          <cell r="A11" t="str">
            <v xml:space="preserve">311.00 75           </v>
          </cell>
          <cell r="B11">
            <v>48760</v>
          </cell>
          <cell r="C11">
            <v>90</v>
          </cell>
          <cell r="D11" t="str">
            <v xml:space="preserve">   R2</v>
          </cell>
          <cell r="E11">
            <v>-5</v>
          </cell>
          <cell r="F11">
            <v>1492711.69</v>
          </cell>
          <cell r="G11">
            <v>1197365.06</v>
          </cell>
          <cell r="H11">
            <v>369982</v>
          </cell>
          <cell r="I11">
            <v>22408</v>
          </cell>
          <cell r="J11">
            <v>1.5</v>
          </cell>
          <cell r="K11">
            <v>16.5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80.2</v>
          </cell>
          <cell r="P11">
            <v>8.1</v>
          </cell>
          <cell r="Q11">
            <v>508406</v>
          </cell>
          <cell r="R11">
            <v>64090</v>
          </cell>
          <cell r="S11">
            <v>4.29</v>
          </cell>
        </row>
        <row r="12">
          <cell r="A12" t="str">
            <v xml:space="preserve">311.00 97           </v>
          </cell>
          <cell r="B12">
            <v>49125</v>
          </cell>
          <cell r="C12">
            <v>90</v>
          </cell>
          <cell r="D12" t="str">
            <v xml:space="preserve">   R2</v>
          </cell>
          <cell r="E12">
            <v>-5</v>
          </cell>
          <cell r="F12">
            <v>571513.38</v>
          </cell>
          <cell r="G12">
            <v>367245.85</v>
          </cell>
          <cell r="H12">
            <v>232843</v>
          </cell>
          <cell r="I12">
            <v>13296</v>
          </cell>
          <cell r="J12">
            <v>2.33</v>
          </cell>
          <cell r="K12">
            <v>17.5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64.3</v>
          </cell>
          <cell r="P12">
            <v>4.0999999999999996</v>
          </cell>
          <cell r="Q12">
            <v>112294</v>
          </cell>
          <cell r="R12">
            <v>27829</v>
          </cell>
          <cell r="S12">
            <v>4.87</v>
          </cell>
        </row>
        <row r="13">
          <cell r="A13" t="str">
            <v xml:space="preserve">312.00 41           </v>
          </cell>
          <cell r="B13">
            <v>46022</v>
          </cell>
          <cell r="C13">
            <v>75</v>
          </cell>
          <cell r="D13" t="str">
            <v xml:space="preserve">   S0</v>
          </cell>
          <cell r="E13">
            <v>-12</v>
          </cell>
          <cell r="F13">
            <v>88145747.640000001</v>
          </cell>
          <cell r="G13">
            <v>42279305.32</v>
          </cell>
          <cell r="H13">
            <v>56443932</v>
          </cell>
          <cell r="I13">
            <v>6246137</v>
          </cell>
          <cell r="J13">
            <v>7.09</v>
          </cell>
          <cell r="K13">
            <v>9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48</v>
          </cell>
          <cell r="P13">
            <v>20.7</v>
          </cell>
          <cell r="Q13">
            <v>55295210</v>
          </cell>
          <cell r="R13">
            <v>4790539</v>
          </cell>
          <cell r="S13">
            <v>5.43</v>
          </cell>
        </row>
        <row r="14">
          <cell r="A14" t="str">
            <v xml:space="preserve">312.00 42           </v>
          </cell>
          <cell r="B14">
            <v>46022</v>
          </cell>
          <cell r="C14">
            <v>75</v>
          </cell>
          <cell r="D14" t="str">
            <v xml:space="preserve">   S0</v>
          </cell>
          <cell r="E14">
            <v>-12</v>
          </cell>
          <cell r="F14">
            <v>88368523.219999999</v>
          </cell>
          <cell r="G14">
            <v>36998691.5</v>
          </cell>
          <cell r="H14">
            <v>61974055</v>
          </cell>
          <cell r="I14">
            <v>6850645</v>
          </cell>
          <cell r="J14">
            <v>7.75</v>
          </cell>
          <cell r="K14">
            <v>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41.9</v>
          </cell>
          <cell r="P14">
            <v>18.5</v>
          </cell>
          <cell r="Q14">
            <v>52374450</v>
          </cell>
          <cell r="R14">
            <v>5131348</v>
          </cell>
          <cell r="S14">
            <v>5.81</v>
          </cell>
        </row>
        <row r="15">
          <cell r="A15" t="str">
            <v xml:space="preserve">312.00 43           </v>
          </cell>
          <cell r="B15">
            <v>49490</v>
          </cell>
          <cell r="C15">
            <v>75</v>
          </cell>
          <cell r="D15" t="str">
            <v xml:space="preserve">   S0</v>
          </cell>
          <cell r="E15">
            <v>-12</v>
          </cell>
          <cell r="F15">
            <v>137645881.58000001</v>
          </cell>
          <cell r="G15">
            <v>88664394.599999994</v>
          </cell>
          <cell r="H15">
            <v>65498993</v>
          </cell>
          <cell r="I15">
            <v>3728844</v>
          </cell>
          <cell r="J15">
            <v>2.71</v>
          </cell>
          <cell r="K15">
            <v>17.600000000000001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64.400000000000006</v>
          </cell>
          <cell r="P15">
            <v>26.3</v>
          </cell>
          <cell r="Q15">
            <v>82086559</v>
          </cell>
          <cell r="R15">
            <v>4109370</v>
          </cell>
          <cell r="S15">
            <v>2.99</v>
          </cell>
        </row>
        <row r="16">
          <cell r="A16" t="str">
            <v xml:space="preserve">312.00 44           </v>
          </cell>
          <cell r="B16">
            <v>49490</v>
          </cell>
          <cell r="C16">
            <v>75</v>
          </cell>
          <cell r="D16" t="str">
            <v xml:space="preserve">   S0</v>
          </cell>
          <cell r="E16">
            <v>-12</v>
          </cell>
          <cell r="F16">
            <v>126930413.23</v>
          </cell>
          <cell r="G16">
            <v>74762985.319999993</v>
          </cell>
          <cell r="H16">
            <v>67399077</v>
          </cell>
          <cell r="I16">
            <v>3825428</v>
          </cell>
          <cell r="J16">
            <v>3.01</v>
          </cell>
          <cell r="K16">
            <v>17.600000000000001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58.9</v>
          </cell>
          <cell r="P16">
            <v>24.3</v>
          </cell>
          <cell r="Q16">
            <v>72613068</v>
          </cell>
          <cell r="R16">
            <v>3946122</v>
          </cell>
          <cell r="S16">
            <v>3.11</v>
          </cell>
        </row>
        <row r="17">
          <cell r="A17" t="str">
            <v xml:space="preserve">312.00 45           </v>
          </cell>
          <cell r="B17">
            <v>46022</v>
          </cell>
          <cell r="C17">
            <v>75</v>
          </cell>
          <cell r="D17" t="str">
            <v xml:space="preserve">   S0</v>
          </cell>
          <cell r="E17">
            <v>-12</v>
          </cell>
          <cell r="F17">
            <v>6043572.0999999996</v>
          </cell>
          <cell r="G17">
            <v>5184006.7300000004</v>
          </cell>
          <cell r="H17">
            <v>1584794</v>
          </cell>
          <cell r="I17">
            <v>179222</v>
          </cell>
          <cell r="J17">
            <v>2.97</v>
          </cell>
          <cell r="K17">
            <v>8.8000000000000007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85.8</v>
          </cell>
          <cell r="P17">
            <v>38.799999999999997</v>
          </cell>
          <cell r="Q17">
            <v>5364029</v>
          </cell>
          <cell r="R17">
            <v>158886</v>
          </cell>
          <cell r="S17">
            <v>2.63</v>
          </cell>
        </row>
        <row r="18">
          <cell r="A18" t="str">
            <v xml:space="preserve">312.00 47           </v>
          </cell>
          <cell r="B18">
            <v>49490</v>
          </cell>
          <cell r="C18">
            <v>75</v>
          </cell>
          <cell r="D18" t="str">
            <v xml:space="preserve">   S0</v>
          </cell>
          <cell r="E18">
            <v>-12</v>
          </cell>
          <cell r="F18">
            <v>15254041.73</v>
          </cell>
          <cell r="G18">
            <v>10094597.470000001</v>
          </cell>
          <cell r="H18">
            <v>6989929</v>
          </cell>
          <cell r="I18">
            <v>404976</v>
          </cell>
          <cell r="J18">
            <v>2.65</v>
          </cell>
          <cell r="K18">
            <v>17.3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66.2</v>
          </cell>
          <cell r="P18">
            <v>30.8</v>
          </cell>
          <cell r="Q18">
            <v>10442054</v>
          </cell>
          <cell r="R18">
            <v>384573</v>
          </cell>
          <cell r="S18">
            <v>2.52</v>
          </cell>
        </row>
        <row r="19">
          <cell r="A19" t="str">
            <v xml:space="preserve">312.00 60           </v>
          </cell>
          <cell r="B19">
            <v>48760</v>
          </cell>
          <cell r="C19">
            <v>75</v>
          </cell>
          <cell r="D19" t="str">
            <v xml:space="preserve">   S0</v>
          </cell>
          <cell r="E19">
            <v>-5</v>
          </cell>
          <cell r="F19">
            <v>42923481.280000001</v>
          </cell>
          <cell r="G19">
            <v>34057590.030000001</v>
          </cell>
          <cell r="H19">
            <v>11012065</v>
          </cell>
          <cell r="I19">
            <v>689589</v>
          </cell>
          <cell r="J19">
            <v>1.61</v>
          </cell>
          <cell r="K19">
            <v>16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79.3</v>
          </cell>
          <cell r="P19">
            <v>16.100000000000001</v>
          </cell>
          <cell r="Q19">
            <v>21846851</v>
          </cell>
          <cell r="R19">
            <v>1454709</v>
          </cell>
          <cell r="S19">
            <v>3.39</v>
          </cell>
        </row>
        <row r="20">
          <cell r="A20" t="str">
            <v xml:space="preserve">312.00 71           </v>
          </cell>
          <cell r="B20">
            <v>52047</v>
          </cell>
          <cell r="C20">
            <v>75</v>
          </cell>
          <cell r="D20" t="str">
            <v xml:space="preserve">   S0</v>
          </cell>
          <cell r="E20">
            <v>-5</v>
          </cell>
          <cell r="F20">
            <v>18138531.280000001</v>
          </cell>
          <cell r="G20">
            <v>7308605.0700000003</v>
          </cell>
          <cell r="H20">
            <v>11736853</v>
          </cell>
          <cell r="I20">
            <v>489745</v>
          </cell>
          <cell r="J20">
            <v>2.7</v>
          </cell>
          <cell r="K20">
            <v>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40.299999999999997</v>
          </cell>
          <cell r="P20">
            <v>12.2</v>
          </cell>
          <cell r="Q20">
            <v>6143948</v>
          </cell>
          <cell r="R20">
            <v>538035</v>
          </cell>
          <cell r="S20">
            <v>2.97</v>
          </cell>
        </row>
        <row r="21">
          <cell r="A21" t="str">
            <v xml:space="preserve">312.00 72           </v>
          </cell>
          <cell r="B21">
            <v>52778</v>
          </cell>
          <cell r="C21">
            <v>75</v>
          </cell>
          <cell r="D21" t="str">
            <v xml:space="preserve">   S0</v>
          </cell>
          <cell r="E21">
            <v>-5</v>
          </cell>
          <cell r="F21">
            <v>86173649.709999993</v>
          </cell>
          <cell r="G21">
            <v>66841916.810000002</v>
          </cell>
          <cell r="H21">
            <v>23640415</v>
          </cell>
          <cell r="I21">
            <v>914220</v>
          </cell>
          <cell r="J21">
            <v>1.06</v>
          </cell>
          <cell r="K21">
            <v>25.9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77.599999999999994</v>
          </cell>
          <cell r="P21">
            <v>9.1999999999999993</v>
          </cell>
          <cell r="Q21">
            <v>22846712</v>
          </cell>
          <cell r="R21">
            <v>2617482</v>
          </cell>
          <cell r="S21">
            <v>3.04</v>
          </cell>
        </row>
        <row r="22">
          <cell r="A22" t="str">
            <v xml:space="preserve">312.00 74           </v>
          </cell>
          <cell r="B22">
            <v>53873</v>
          </cell>
          <cell r="C22">
            <v>75</v>
          </cell>
          <cell r="D22" t="str">
            <v xml:space="preserve">   S0</v>
          </cell>
          <cell r="E22">
            <v>-5</v>
          </cell>
          <cell r="F22">
            <v>26297846.77</v>
          </cell>
          <cell r="G22">
            <v>3059103.69</v>
          </cell>
          <cell r="H22">
            <v>24553635</v>
          </cell>
          <cell r="I22">
            <v>860987</v>
          </cell>
          <cell r="J22">
            <v>3.27</v>
          </cell>
          <cell r="K22">
            <v>28.5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11.6</v>
          </cell>
          <cell r="P22">
            <v>7.5</v>
          </cell>
          <cell r="Q22">
            <v>5463024</v>
          </cell>
          <cell r="R22">
            <v>777224</v>
          </cell>
          <cell r="S22">
            <v>2.96</v>
          </cell>
        </row>
        <row r="23">
          <cell r="A23" t="str">
            <v xml:space="preserve">312.00 75           </v>
          </cell>
          <cell r="B23">
            <v>48760</v>
          </cell>
          <cell r="C23">
            <v>75</v>
          </cell>
          <cell r="D23" t="str">
            <v xml:space="preserve">   S0</v>
          </cell>
          <cell r="E23">
            <v>-5</v>
          </cell>
          <cell r="F23">
            <v>15704258.640000001</v>
          </cell>
          <cell r="G23">
            <v>13938346.76</v>
          </cell>
          <cell r="H23">
            <v>2551125</v>
          </cell>
          <cell r="I23">
            <v>157672</v>
          </cell>
          <cell r="J23">
            <v>1</v>
          </cell>
          <cell r="K23">
            <v>16.2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88.8</v>
          </cell>
          <cell r="P23">
            <v>8.1999999999999993</v>
          </cell>
          <cell r="Q23">
            <v>5446472</v>
          </cell>
          <cell r="R23">
            <v>682664</v>
          </cell>
          <cell r="S23">
            <v>4.3499999999999996</v>
          </cell>
        </row>
        <row r="24">
          <cell r="A24" t="str">
            <v xml:space="preserve">312.00 97           </v>
          </cell>
          <cell r="B24">
            <v>49125</v>
          </cell>
          <cell r="C24">
            <v>75</v>
          </cell>
          <cell r="D24" t="str">
            <v xml:space="preserve">   S0</v>
          </cell>
          <cell r="E24">
            <v>-5</v>
          </cell>
          <cell r="F24">
            <v>44686467.799999997</v>
          </cell>
          <cell r="G24">
            <v>30590588.719999999</v>
          </cell>
          <cell r="H24">
            <v>16330202</v>
          </cell>
          <cell r="I24">
            <v>947227</v>
          </cell>
          <cell r="J24">
            <v>2.12</v>
          </cell>
          <cell r="K24">
            <v>17.2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68.5</v>
          </cell>
          <cell r="P24">
            <v>4.2</v>
          </cell>
          <cell r="Q24">
            <v>9138763</v>
          </cell>
          <cell r="R24">
            <v>2191201</v>
          </cell>
          <cell r="S24">
            <v>4.9000000000000004</v>
          </cell>
        </row>
        <row r="25">
          <cell r="A25" t="str">
            <v xml:space="preserve">314.00 41           </v>
          </cell>
          <cell r="B25">
            <v>46022</v>
          </cell>
          <cell r="C25">
            <v>45</v>
          </cell>
          <cell r="D25" t="str">
            <v xml:space="preserve"> R1.5</v>
          </cell>
          <cell r="E25">
            <v>-11</v>
          </cell>
          <cell r="F25">
            <v>28781740.460000001</v>
          </cell>
          <cell r="G25">
            <v>9901631.0199999996</v>
          </cell>
          <cell r="H25">
            <v>22046101</v>
          </cell>
          <cell r="I25">
            <v>2519619</v>
          </cell>
          <cell r="J25">
            <v>8.75</v>
          </cell>
          <cell r="K25">
            <v>8.6999999999999993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34.4</v>
          </cell>
          <cell r="P25">
            <v>16.5</v>
          </cell>
          <cell r="Q25">
            <v>16661516</v>
          </cell>
          <cell r="R25">
            <v>1725919</v>
          </cell>
          <cell r="S25">
            <v>6</v>
          </cell>
        </row>
        <row r="26">
          <cell r="A26" t="str">
            <v xml:space="preserve">314.00 42           </v>
          </cell>
          <cell r="B26">
            <v>46022</v>
          </cell>
          <cell r="C26">
            <v>45</v>
          </cell>
          <cell r="D26" t="str">
            <v xml:space="preserve"> R1.5</v>
          </cell>
          <cell r="E26">
            <v>-11</v>
          </cell>
          <cell r="F26">
            <v>34145118.659999996</v>
          </cell>
          <cell r="G26">
            <v>12039662.810000001</v>
          </cell>
          <cell r="H26">
            <v>25861419</v>
          </cell>
          <cell r="I26">
            <v>2946710</v>
          </cell>
          <cell r="J26">
            <v>8.6300000000000008</v>
          </cell>
          <cell r="K26">
            <v>8.8000000000000007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35.299999999999997</v>
          </cell>
          <cell r="P26">
            <v>15.7</v>
          </cell>
          <cell r="Q26">
            <v>19882037</v>
          </cell>
          <cell r="R26">
            <v>2031562</v>
          </cell>
          <cell r="S26">
            <v>5.95</v>
          </cell>
        </row>
        <row r="27">
          <cell r="A27" t="str">
            <v xml:space="preserve">314.00 43           </v>
          </cell>
          <cell r="B27">
            <v>49490</v>
          </cell>
          <cell r="C27">
            <v>45</v>
          </cell>
          <cell r="D27" t="str">
            <v xml:space="preserve"> R1.5</v>
          </cell>
          <cell r="E27">
            <v>-10</v>
          </cell>
          <cell r="F27">
            <v>42228337.039999999</v>
          </cell>
          <cell r="G27">
            <v>15440101.08</v>
          </cell>
          <cell r="H27">
            <v>31011070</v>
          </cell>
          <cell r="I27">
            <v>1919620</v>
          </cell>
          <cell r="J27">
            <v>4.55</v>
          </cell>
          <cell r="K27">
            <v>16.2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36.6</v>
          </cell>
          <cell r="P27">
            <v>21.5</v>
          </cell>
          <cell r="Q27">
            <v>22105557</v>
          </cell>
          <cell r="R27">
            <v>1488042</v>
          </cell>
          <cell r="S27">
            <v>3.52</v>
          </cell>
        </row>
        <row r="28">
          <cell r="A28" t="str">
            <v xml:space="preserve">314.00 44           </v>
          </cell>
          <cell r="B28">
            <v>49490</v>
          </cell>
          <cell r="C28">
            <v>45</v>
          </cell>
          <cell r="D28" t="str">
            <v xml:space="preserve"> R1.5</v>
          </cell>
          <cell r="E28">
            <v>-10</v>
          </cell>
          <cell r="F28">
            <v>39133170.240000002</v>
          </cell>
          <cell r="G28">
            <v>15579408.57</v>
          </cell>
          <cell r="H28">
            <v>27467079</v>
          </cell>
          <cell r="I28">
            <v>1672938</v>
          </cell>
          <cell r="J28">
            <v>4.2699999999999996</v>
          </cell>
          <cell r="K28">
            <v>16.399999999999999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39.799999999999997</v>
          </cell>
          <cell r="P28">
            <v>20</v>
          </cell>
          <cell r="Q28">
            <v>19677171</v>
          </cell>
          <cell r="R28">
            <v>1413332</v>
          </cell>
          <cell r="S28">
            <v>3.61</v>
          </cell>
        </row>
        <row r="29">
          <cell r="A29" t="str">
            <v xml:space="preserve">314.00 45           </v>
          </cell>
          <cell r="B29">
            <v>46022</v>
          </cell>
          <cell r="C29">
            <v>45</v>
          </cell>
          <cell r="D29" t="str">
            <v xml:space="preserve"> R1.5</v>
          </cell>
          <cell r="E29">
            <v>-10</v>
          </cell>
          <cell r="F29">
            <v>3813725.5</v>
          </cell>
          <cell r="G29">
            <v>3575881.91</v>
          </cell>
          <cell r="H29">
            <v>619216</v>
          </cell>
          <cell r="I29">
            <v>76638</v>
          </cell>
          <cell r="J29">
            <v>2.0099999999999998</v>
          </cell>
          <cell r="K29">
            <v>8.1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93.8</v>
          </cell>
          <cell r="P29">
            <v>38.299999999999997</v>
          </cell>
          <cell r="Q29">
            <v>3307521</v>
          </cell>
          <cell r="R29">
            <v>109896</v>
          </cell>
          <cell r="S29">
            <v>2.88</v>
          </cell>
        </row>
        <row r="30">
          <cell r="A30" t="str">
            <v xml:space="preserve">314.00 60           </v>
          </cell>
          <cell r="B30">
            <v>48760</v>
          </cell>
          <cell r="C30">
            <v>45</v>
          </cell>
          <cell r="D30" t="str">
            <v xml:space="preserve"> R1.5</v>
          </cell>
          <cell r="E30">
            <v>-5</v>
          </cell>
          <cell r="F30">
            <v>20710885.199999999</v>
          </cell>
          <cell r="G30">
            <v>16987715.850000001</v>
          </cell>
          <cell r="H30">
            <v>4758714</v>
          </cell>
          <cell r="I30">
            <v>309829</v>
          </cell>
          <cell r="J30">
            <v>1.5</v>
          </cell>
          <cell r="K30">
            <v>15.4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82</v>
          </cell>
          <cell r="P30">
            <v>16</v>
          </cell>
          <cell r="Q30">
            <v>10361245</v>
          </cell>
          <cell r="R30">
            <v>741284</v>
          </cell>
          <cell r="S30">
            <v>3.58</v>
          </cell>
        </row>
        <row r="31">
          <cell r="A31" t="str">
            <v xml:space="preserve">314.00 71           </v>
          </cell>
          <cell r="B31">
            <v>52047</v>
          </cell>
          <cell r="C31">
            <v>45</v>
          </cell>
          <cell r="D31" t="str">
            <v xml:space="preserve"> R1.5</v>
          </cell>
          <cell r="E31">
            <v>-5</v>
          </cell>
          <cell r="F31">
            <v>15800824.039999999</v>
          </cell>
          <cell r="G31">
            <v>6391663.0700000003</v>
          </cell>
          <cell r="H31">
            <v>10199202</v>
          </cell>
          <cell r="I31">
            <v>452092</v>
          </cell>
          <cell r="J31">
            <v>2.86</v>
          </cell>
          <cell r="K31">
            <v>22.6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40.5</v>
          </cell>
          <cell r="P31">
            <v>12.2</v>
          </cell>
          <cell r="Q31">
            <v>5272743</v>
          </cell>
          <cell r="R31">
            <v>501044</v>
          </cell>
          <cell r="S31">
            <v>3.17</v>
          </cell>
        </row>
        <row r="32">
          <cell r="A32" t="str">
            <v xml:space="preserve">314.00 72           </v>
          </cell>
          <cell r="B32">
            <v>52778</v>
          </cell>
          <cell r="C32">
            <v>45</v>
          </cell>
          <cell r="D32" t="str">
            <v xml:space="preserve"> R1.5</v>
          </cell>
          <cell r="E32">
            <v>-5</v>
          </cell>
          <cell r="F32">
            <v>89524456.269999996</v>
          </cell>
          <cell r="G32">
            <v>69143032.489999995</v>
          </cell>
          <cell r="H32">
            <v>24857647</v>
          </cell>
          <cell r="I32">
            <v>1016648</v>
          </cell>
          <cell r="J32">
            <v>1.1399999999999999</v>
          </cell>
          <cell r="K32">
            <v>24.5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77.2</v>
          </cell>
          <cell r="P32">
            <v>9.1</v>
          </cell>
          <cell r="Q32">
            <v>22932359</v>
          </cell>
          <cell r="R32">
            <v>2912882</v>
          </cell>
          <cell r="S32">
            <v>3.25</v>
          </cell>
        </row>
        <row r="33">
          <cell r="A33" t="str">
            <v xml:space="preserve">314.00 74           </v>
          </cell>
          <cell r="B33">
            <v>53873</v>
          </cell>
          <cell r="C33">
            <v>45</v>
          </cell>
          <cell r="D33" t="str">
            <v xml:space="preserve"> R1.5</v>
          </cell>
          <cell r="E33">
            <v>-5</v>
          </cell>
          <cell r="F33">
            <v>24647469.629999999</v>
          </cell>
          <cell r="G33">
            <v>6463275.29</v>
          </cell>
          <cell r="H33">
            <v>19416568</v>
          </cell>
          <cell r="I33">
            <v>728552</v>
          </cell>
          <cell r="J33">
            <v>2.96</v>
          </cell>
          <cell r="K33">
            <v>26.7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26.2</v>
          </cell>
          <cell r="P33">
            <v>8.1999999999999993</v>
          </cell>
          <cell r="Q33">
            <v>5399464</v>
          </cell>
          <cell r="R33">
            <v>769506</v>
          </cell>
          <cell r="S33">
            <v>3.12</v>
          </cell>
        </row>
        <row r="34">
          <cell r="A34" t="str">
            <v xml:space="preserve">314.00 75           </v>
          </cell>
          <cell r="B34">
            <v>48760</v>
          </cell>
          <cell r="C34">
            <v>45</v>
          </cell>
          <cell r="D34" t="str">
            <v xml:space="preserve"> R1.5</v>
          </cell>
          <cell r="E34">
            <v>-5</v>
          </cell>
          <cell r="F34">
            <v>22032534.57</v>
          </cell>
          <cell r="G34">
            <v>17817477.420000002</v>
          </cell>
          <cell r="H34">
            <v>5316684</v>
          </cell>
          <cell r="I34">
            <v>336528</v>
          </cell>
          <cell r="J34">
            <v>1.53</v>
          </cell>
          <cell r="K34">
            <v>15.8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80.900000000000006</v>
          </cell>
          <cell r="P34">
            <v>7.9</v>
          </cell>
          <cell r="Q34">
            <v>7183797</v>
          </cell>
          <cell r="R34">
            <v>1011153</v>
          </cell>
          <cell r="S34">
            <v>4.59</v>
          </cell>
        </row>
        <row r="35">
          <cell r="A35" t="str">
            <v xml:space="preserve">314.00 97           </v>
          </cell>
          <cell r="B35">
            <v>49125</v>
          </cell>
          <cell r="C35">
            <v>45</v>
          </cell>
          <cell r="D35" t="str">
            <v xml:space="preserve"> R1.5</v>
          </cell>
          <cell r="E35">
            <v>-5</v>
          </cell>
          <cell r="F35">
            <v>18176144.670000002</v>
          </cell>
          <cell r="G35">
            <v>11698599.039999999</v>
          </cell>
          <cell r="H35">
            <v>7386353</v>
          </cell>
          <cell r="I35">
            <v>439610</v>
          </cell>
          <cell r="J35">
            <v>2.42</v>
          </cell>
          <cell r="K35">
            <v>16.8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64.400000000000006</v>
          </cell>
          <cell r="P35">
            <v>4.2</v>
          </cell>
          <cell r="Q35">
            <v>3579371</v>
          </cell>
          <cell r="R35">
            <v>923131</v>
          </cell>
          <cell r="S35">
            <v>5.08</v>
          </cell>
        </row>
        <row r="36">
          <cell r="A36" t="str">
            <v xml:space="preserve">315.00 41           </v>
          </cell>
          <cell r="B36">
            <v>46022</v>
          </cell>
          <cell r="C36">
            <v>60</v>
          </cell>
          <cell r="D36" t="str">
            <v xml:space="preserve">   S2</v>
          </cell>
          <cell r="E36">
            <v>-11</v>
          </cell>
          <cell r="F36">
            <v>7465362.6200000001</v>
          </cell>
          <cell r="G36">
            <v>4686399.93</v>
          </cell>
          <cell r="H36">
            <v>3600153</v>
          </cell>
          <cell r="I36">
            <v>405035</v>
          </cell>
          <cell r="J36">
            <v>5.43</v>
          </cell>
          <cell r="K36">
            <v>8.9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62.8</v>
          </cell>
          <cell r="P36">
            <v>29.9</v>
          </cell>
          <cell r="Q36">
            <v>5290780</v>
          </cell>
          <cell r="R36">
            <v>334535</v>
          </cell>
          <cell r="S36">
            <v>4.4800000000000004</v>
          </cell>
        </row>
        <row r="37">
          <cell r="A37" t="str">
            <v xml:space="preserve">315.00 42           </v>
          </cell>
          <cell r="B37">
            <v>46022</v>
          </cell>
          <cell r="C37">
            <v>60</v>
          </cell>
          <cell r="D37" t="str">
            <v xml:space="preserve">   S2</v>
          </cell>
          <cell r="E37">
            <v>-11</v>
          </cell>
          <cell r="F37">
            <v>4167725.42</v>
          </cell>
          <cell r="G37">
            <v>1460587.68</v>
          </cell>
          <cell r="H37">
            <v>3165588</v>
          </cell>
          <cell r="I37">
            <v>352461</v>
          </cell>
          <cell r="J37">
            <v>8.4600000000000009</v>
          </cell>
          <cell r="K37">
            <v>9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35</v>
          </cell>
          <cell r="P37">
            <v>21</v>
          </cell>
          <cell r="Q37">
            <v>2553509</v>
          </cell>
          <cell r="R37">
            <v>227835</v>
          </cell>
          <cell r="S37">
            <v>5.47</v>
          </cell>
        </row>
        <row r="38">
          <cell r="A38" t="str">
            <v xml:space="preserve">315.00 43           </v>
          </cell>
          <cell r="B38">
            <v>49490</v>
          </cell>
          <cell r="C38">
            <v>60</v>
          </cell>
          <cell r="D38" t="str">
            <v xml:space="preserve">   S2</v>
          </cell>
          <cell r="E38">
            <v>-10</v>
          </cell>
          <cell r="F38">
            <v>6769581.5</v>
          </cell>
          <cell r="G38">
            <v>4484209.88</v>
          </cell>
          <cell r="H38">
            <v>2962330</v>
          </cell>
          <cell r="I38">
            <v>175611</v>
          </cell>
          <cell r="J38">
            <v>2.59</v>
          </cell>
          <cell r="K38">
            <v>16.899999999999999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66.2</v>
          </cell>
          <cell r="P38">
            <v>29.7</v>
          </cell>
          <cell r="Q38">
            <v>4511051</v>
          </cell>
          <cell r="R38">
            <v>173782</v>
          </cell>
          <cell r="S38">
            <v>2.57</v>
          </cell>
        </row>
        <row r="39">
          <cell r="A39" t="str">
            <v xml:space="preserve">315.00 44           </v>
          </cell>
          <cell r="B39">
            <v>49490</v>
          </cell>
          <cell r="C39">
            <v>60</v>
          </cell>
          <cell r="D39" t="str">
            <v xml:space="preserve">   S2</v>
          </cell>
          <cell r="E39">
            <v>-11</v>
          </cell>
          <cell r="F39">
            <v>6474413.5999999996</v>
          </cell>
          <cell r="G39">
            <v>3767316.75</v>
          </cell>
          <cell r="H39">
            <v>3419282</v>
          </cell>
          <cell r="I39">
            <v>197994</v>
          </cell>
          <cell r="J39">
            <v>3.06</v>
          </cell>
          <cell r="K39">
            <v>17.3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58.2</v>
          </cell>
          <cell r="P39">
            <v>26.1</v>
          </cell>
          <cell r="Q39">
            <v>3976793</v>
          </cell>
          <cell r="R39">
            <v>185702</v>
          </cell>
          <cell r="S39">
            <v>2.87</v>
          </cell>
        </row>
        <row r="40">
          <cell r="A40" t="str">
            <v xml:space="preserve">315.00 45           </v>
          </cell>
          <cell r="B40">
            <v>46022</v>
          </cell>
          <cell r="C40">
            <v>60</v>
          </cell>
          <cell r="D40" t="str">
            <v xml:space="preserve">   S2</v>
          </cell>
          <cell r="E40">
            <v>-10</v>
          </cell>
          <cell r="F40">
            <v>2272860.64</v>
          </cell>
          <cell r="G40">
            <v>1998202.47</v>
          </cell>
          <cell r="H40">
            <v>501944</v>
          </cell>
          <cell r="I40">
            <v>58744</v>
          </cell>
          <cell r="J40">
            <v>2.58</v>
          </cell>
          <cell r="K40">
            <v>8.5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87.9</v>
          </cell>
          <cell r="P40">
            <v>39.4</v>
          </cell>
          <cell r="Q40">
            <v>2025890</v>
          </cell>
          <cell r="R40">
            <v>55516</v>
          </cell>
          <cell r="S40">
            <v>2.44</v>
          </cell>
        </row>
        <row r="41">
          <cell r="A41" t="str">
            <v xml:space="preserve">315.00 47           </v>
          </cell>
          <cell r="B41">
            <v>49490</v>
          </cell>
          <cell r="C41">
            <v>60</v>
          </cell>
          <cell r="D41" t="str">
            <v xml:space="preserve">   S2</v>
          </cell>
          <cell r="E41">
            <v>-10</v>
          </cell>
          <cell r="F41">
            <v>7639006.2400000002</v>
          </cell>
          <cell r="G41">
            <v>5452900.6699999999</v>
          </cell>
          <cell r="H41">
            <v>2950006</v>
          </cell>
          <cell r="I41">
            <v>176897</v>
          </cell>
          <cell r="J41">
            <v>2.3199999999999998</v>
          </cell>
          <cell r="K41">
            <v>16.7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71.400000000000006</v>
          </cell>
          <cell r="P41">
            <v>30.9</v>
          </cell>
          <cell r="Q41">
            <v>5364330</v>
          </cell>
          <cell r="R41">
            <v>182228</v>
          </cell>
          <cell r="S41">
            <v>2.39</v>
          </cell>
        </row>
        <row r="42">
          <cell r="A42" t="str">
            <v xml:space="preserve">315.00 60           </v>
          </cell>
          <cell r="B42">
            <v>48760</v>
          </cell>
          <cell r="C42">
            <v>60</v>
          </cell>
          <cell r="D42" t="str">
            <v xml:space="preserve">   S2</v>
          </cell>
          <cell r="E42">
            <v>0</v>
          </cell>
          <cell r="F42">
            <v>1678558.68</v>
          </cell>
          <cell r="G42">
            <v>1328205.7</v>
          </cell>
          <cell r="H42">
            <v>350353</v>
          </cell>
          <cell r="I42">
            <v>21481</v>
          </cell>
          <cell r="J42">
            <v>1.28</v>
          </cell>
          <cell r="K42">
            <v>16.3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79.099999999999994</v>
          </cell>
          <cell r="P42">
            <v>16.2</v>
          </cell>
          <cell r="Q42">
            <v>835402</v>
          </cell>
          <cell r="R42">
            <v>51700</v>
          </cell>
          <cell r="S42">
            <v>3.08</v>
          </cell>
        </row>
        <row r="43">
          <cell r="A43" t="str">
            <v xml:space="preserve">315.00 71           </v>
          </cell>
          <cell r="B43">
            <v>52047</v>
          </cell>
          <cell r="C43">
            <v>60</v>
          </cell>
          <cell r="D43" t="str">
            <v xml:space="preserve">   S2</v>
          </cell>
          <cell r="E43">
            <v>0</v>
          </cell>
          <cell r="F43">
            <v>962486.71</v>
          </cell>
          <cell r="G43">
            <v>358861.47</v>
          </cell>
          <cell r="H43">
            <v>603625</v>
          </cell>
          <cell r="I43">
            <v>24389</v>
          </cell>
          <cell r="J43">
            <v>2.5299999999999998</v>
          </cell>
          <cell r="K43">
            <v>24.7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37.299999999999997</v>
          </cell>
          <cell r="P43">
            <v>12.2</v>
          </cell>
          <cell r="Q43">
            <v>317967</v>
          </cell>
          <cell r="R43">
            <v>26083</v>
          </cell>
          <cell r="S43">
            <v>2.71</v>
          </cell>
        </row>
        <row r="44">
          <cell r="A44" t="str">
            <v xml:space="preserve">315.00 72           </v>
          </cell>
          <cell r="B44">
            <v>52778</v>
          </cell>
          <cell r="C44">
            <v>60</v>
          </cell>
          <cell r="D44" t="str">
            <v xml:space="preserve">   S2</v>
          </cell>
          <cell r="E44">
            <v>0</v>
          </cell>
          <cell r="F44">
            <v>7300879</v>
          </cell>
          <cell r="G44">
            <v>5714399.6299999999</v>
          </cell>
          <cell r="H44">
            <v>1586479</v>
          </cell>
          <cell r="I44">
            <v>59087</v>
          </cell>
          <cell r="J44">
            <v>0.81</v>
          </cell>
          <cell r="K44">
            <v>26.8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78.3</v>
          </cell>
          <cell r="P44">
            <v>9.1999999999999993</v>
          </cell>
          <cell r="Q44">
            <v>1869244</v>
          </cell>
          <cell r="R44">
            <v>202234</v>
          </cell>
          <cell r="S44">
            <v>2.77</v>
          </cell>
        </row>
        <row r="45">
          <cell r="A45" t="str">
            <v xml:space="preserve">315.00 74           </v>
          </cell>
          <cell r="B45">
            <v>53873</v>
          </cell>
          <cell r="C45">
            <v>60</v>
          </cell>
          <cell r="D45" t="str">
            <v xml:space="preserve">   S2</v>
          </cell>
          <cell r="E45">
            <v>0</v>
          </cell>
          <cell r="F45">
            <v>2199936</v>
          </cell>
          <cell r="G45">
            <v>586806.03</v>
          </cell>
          <cell r="H45">
            <v>1613130</v>
          </cell>
          <cell r="I45">
            <v>54516</v>
          </cell>
          <cell r="J45">
            <v>2.48</v>
          </cell>
          <cell r="K45">
            <v>29.6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26.7</v>
          </cell>
          <cell r="P45">
            <v>8.1999999999999993</v>
          </cell>
          <cell r="Q45">
            <v>479190</v>
          </cell>
          <cell r="R45">
            <v>58078</v>
          </cell>
          <cell r="S45">
            <v>2.64</v>
          </cell>
        </row>
        <row r="46">
          <cell r="A46" t="str">
            <v xml:space="preserve">315.00 75           </v>
          </cell>
          <cell r="B46">
            <v>48760</v>
          </cell>
          <cell r="C46">
            <v>60</v>
          </cell>
          <cell r="D46" t="str">
            <v xml:space="preserve">   S2</v>
          </cell>
          <cell r="E46">
            <v>0</v>
          </cell>
          <cell r="F46">
            <v>670281.89</v>
          </cell>
          <cell r="G46">
            <v>579011.38</v>
          </cell>
          <cell r="H46">
            <v>91271</v>
          </cell>
          <cell r="I46">
            <v>5491</v>
          </cell>
          <cell r="J46">
            <v>0.82</v>
          </cell>
          <cell r="K46">
            <v>16.600000000000001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86.4</v>
          </cell>
          <cell r="P46">
            <v>8.1999999999999993</v>
          </cell>
          <cell r="Q46">
            <v>221076</v>
          </cell>
          <cell r="R46">
            <v>27019</v>
          </cell>
          <cell r="S46">
            <v>4.03</v>
          </cell>
        </row>
        <row r="47">
          <cell r="A47" t="str">
            <v xml:space="preserve">315.00 97           </v>
          </cell>
          <cell r="B47">
            <v>49125</v>
          </cell>
          <cell r="C47">
            <v>60</v>
          </cell>
          <cell r="D47" t="str">
            <v xml:space="preserve">   S2</v>
          </cell>
          <cell r="E47">
            <v>0</v>
          </cell>
          <cell r="F47">
            <v>1279531</v>
          </cell>
          <cell r="G47">
            <v>862621.84</v>
          </cell>
          <cell r="H47">
            <v>416909</v>
          </cell>
          <cell r="I47">
            <v>23581</v>
          </cell>
          <cell r="J47">
            <v>1.84</v>
          </cell>
          <cell r="K47">
            <v>17.7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67.400000000000006</v>
          </cell>
          <cell r="P47">
            <v>4.2</v>
          </cell>
          <cell r="Q47">
            <v>247973</v>
          </cell>
          <cell r="R47">
            <v>58347</v>
          </cell>
          <cell r="S47">
            <v>4.5599999999999996</v>
          </cell>
        </row>
        <row r="48">
          <cell r="A48" t="str">
            <v xml:space="preserve">316.00 41           </v>
          </cell>
          <cell r="B48">
            <v>46022</v>
          </cell>
          <cell r="C48">
            <v>50</v>
          </cell>
          <cell r="D48" t="str">
            <v xml:space="preserve"> R1.5</v>
          </cell>
          <cell r="E48">
            <v>-11</v>
          </cell>
          <cell r="F48">
            <v>946611.59</v>
          </cell>
          <cell r="G48">
            <v>373568.68</v>
          </cell>
          <cell r="H48">
            <v>677170</v>
          </cell>
          <cell r="I48">
            <v>75581</v>
          </cell>
          <cell r="J48">
            <v>7.98</v>
          </cell>
          <cell r="K48">
            <v>9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39.5</v>
          </cell>
          <cell r="P48">
            <v>13.1</v>
          </cell>
          <cell r="Q48">
            <v>542444</v>
          </cell>
          <cell r="R48">
            <v>56597</v>
          </cell>
          <cell r="S48">
            <v>5.98</v>
          </cell>
        </row>
        <row r="49">
          <cell r="A49" t="str">
            <v xml:space="preserve">316.00 42           </v>
          </cell>
          <cell r="B49">
            <v>46022</v>
          </cell>
          <cell r="C49">
            <v>50</v>
          </cell>
          <cell r="D49" t="str">
            <v xml:space="preserve"> R1.5</v>
          </cell>
          <cell r="E49">
            <v>-11</v>
          </cell>
          <cell r="F49">
            <v>1075704.3200000001</v>
          </cell>
          <cell r="G49">
            <v>483996.02</v>
          </cell>
          <cell r="H49">
            <v>710036</v>
          </cell>
          <cell r="I49">
            <v>79792</v>
          </cell>
          <cell r="J49">
            <v>7.42</v>
          </cell>
          <cell r="K49">
            <v>8.9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45</v>
          </cell>
          <cell r="P49">
            <v>16.5</v>
          </cell>
          <cell r="Q49">
            <v>652964</v>
          </cell>
          <cell r="R49">
            <v>60521</v>
          </cell>
          <cell r="S49">
            <v>5.63</v>
          </cell>
        </row>
        <row r="50">
          <cell r="A50" t="str">
            <v xml:space="preserve">316.00 43           </v>
          </cell>
          <cell r="B50">
            <v>49490</v>
          </cell>
          <cell r="C50">
            <v>50</v>
          </cell>
          <cell r="D50" t="str">
            <v xml:space="preserve"> R1.5</v>
          </cell>
          <cell r="E50">
            <v>-11</v>
          </cell>
          <cell r="F50">
            <v>1043990.99</v>
          </cell>
          <cell r="G50">
            <v>378123.11</v>
          </cell>
          <cell r="H50">
            <v>780707</v>
          </cell>
          <cell r="I50">
            <v>45212</v>
          </cell>
          <cell r="J50">
            <v>4.33</v>
          </cell>
          <cell r="K50">
            <v>17.3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36.200000000000003</v>
          </cell>
          <cell r="P50">
            <v>15.3</v>
          </cell>
          <cell r="Q50">
            <v>432820</v>
          </cell>
          <cell r="R50">
            <v>41897</v>
          </cell>
          <cell r="S50">
            <v>4.01</v>
          </cell>
        </row>
        <row r="51">
          <cell r="A51" t="str">
            <v xml:space="preserve">316.00 44           </v>
          </cell>
          <cell r="B51">
            <v>49490</v>
          </cell>
          <cell r="C51">
            <v>50</v>
          </cell>
          <cell r="D51" t="str">
            <v xml:space="preserve"> R1.5</v>
          </cell>
          <cell r="E51">
            <v>-11</v>
          </cell>
          <cell r="F51">
            <v>1165681.21</v>
          </cell>
          <cell r="G51">
            <v>420604.1</v>
          </cell>
          <cell r="H51">
            <v>873302</v>
          </cell>
          <cell r="I51">
            <v>50848</v>
          </cell>
          <cell r="J51">
            <v>4.3600000000000003</v>
          </cell>
          <cell r="K51">
            <v>17.2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36.1</v>
          </cell>
          <cell r="P51">
            <v>16.600000000000001</v>
          </cell>
          <cell r="Q51">
            <v>513748</v>
          </cell>
          <cell r="R51">
            <v>45241</v>
          </cell>
          <cell r="S51">
            <v>3.88</v>
          </cell>
        </row>
        <row r="52">
          <cell r="A52" t="str">
            <v xml:space="preserve">316.00 45           </v>
          </cell>
          <cell r="B52">
            <v>46022</v>
          </cell>
          <cell r="C52">
            <v>50</v>
          </cell>
          <cell r="D52" t="str">
            <v xml:space="preserve"> R1.5</v>
          </cell>
          <cell r="E52">
            <v>-11</v>
          </cell>
          <cell r="F52">
            <v>6205596.7199999997</v>
          </cell>
          <cell r="G52">
            <v>5331195.47</v>
          </cell>
          <cell r="H52">
            <v>1557017</v>
          </cell>
          <cell r="I52">
            <v>179687</v>
          </cell>
          <cell r="J52">
            <v>2.9</v>
          </cell>
          <cell r="K52">
            <v>8.6999999999999993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85.9</v>
          </cell>
          <cell r="P52">
            <v>29.9</v>
          </cell>
          <cell r="Q52">
            <v>5099391</v>
          </cell>
          <cell r="R52">
            <v>206640</v>
          </cell>
          <cell r="S52">
            <v>3.33</v>
          </cell>
        </row>
        <row r="53">
          <cell r="A53" t="str">
            <v xml:space="preserve">316.00 46           </v>
          </cell>
          <cell r="B53">
            <v>49490</v>
          </cell>
          <cell r="C53">
            <v>50</v>
          </cell>
          <cell r="D53" t="str">
            <v xml:space="preserve"> R1.5</v>
          </cell>
          <cell r="E53">
            <v>-9</v>
          </cell>
          <cell r="F53">
            <v>251533.56</v>
          </cell>
          <cell r="G53">
            <v>195027.13</v>
          </cell>
          <cell r="H53">
            <v>79144</v>
          </cell>
          <cell r="I53">
            <v>4975</v>
          </cell>
          <cell r="J53">
            <v>1.98</v>
          </cell>
          <cell r="K53">
            <v>15.9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77.5</v>
          </cell>
          <cell r="P53">
            <v>31.2</v>
          </cell>
          <cell r="Q53">
            <v>168796</v>
          </cell>
          <cell r="R53">
            <v>6621</v>
          </cell>
          <cell r="S53">
            <v>2.63</v>
          </cell>
        </row>
        <row r="54">
          <cell r="A54" t="str">
            <v xml:space="preserve">316.00 47           </v>
          </cell>
          <cell r="B54">
            <v>49490</v>
          </cell>
          <cell r="C54">
            <v>50</v>
          </cell>
          <cell r="D54" t="str">
            <v xml:space="preserve"> R1.5</v>
          </cell>
          <cell r="E54">
            <v>-10</v>
          </cell>
          <cell r="F54">
            <v>4444375.42</v>
          </cell>
          <cell r="G54">
            <v>2910937.53</v>
          </cell>
          <cell r="H54">
            <v>1977875</v>
          </cell>
          <cell r="I54">
            <v>121076</v>
          </cell>
          <cell r="J54">
            <v>2.72</v>
          </cell>
          <cell r="K54">
            <v>16.3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65.5</v>
          </cell>
          <cell r="P54">
            <v>27.4</v>
          </cell>
          <cell r="Q54">
            <v>2828751</v>
          </cell>
          <cell r="R54">
            <v>126108</v>
          </cell>
          <cell r="S54">
            <v>2.84</v>
          </cell>
        </row>
        <row r="55">
          <cell r="A55" t="str">
            <v xml:space="preserve">316.00 71           </v>
          </cell>
          <cell r="B55">
            <v>52047</v>
          </cell>
          <cell r="C55">
            <v>50</v>
          </cell>
          <cell r="D55" t="str">
            <v xml:space="preserve"> R1.5</v>
          </cell>
          <cell r="E55">
            <v>0</v>
          </cell>
          <cell r="F55">
            <v>336377.91</v>
          </cell>
          <cell r="G55">
            <v>138260.22</v>
          </cell>
          <cell r="H55">
            <v>198118</v>
          </cell>
          <cell r="I55">
            <v>8565</v>
          </cell>
          <cell r="J55">
            <v>2.5499999999999998</v>
          </cell>
          <cell r="K55">
            <v>23.1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41.1</v>
          </cell>
          <cell r="P55">
            <v>12.2</v>
          </cell>
          <cell r="Q55">
            <v>106326</v>
          </cell>
          <cell r="R55">
            <v>9957</v>
          </cell>
          <cell r="S55">
            <v>2.96</v>
          </cell>
        </row>
        <row r="56">
          <cell r="A56" t="str">
            <v xml:space="preserve">316.00 72           </v>
          </cell>
          <cell r="B56">
            <v>52778</v>
          </cell>
          <cell r="C56">
            <v>50</v>
          </cell>
          <cell r="D56" t="str">
            <v xml:space="preserve"> R1.5</v>
          </cell>
          <cell r="E56">
            <v>0</v>
          </cell>
          <cell r="F56">
            <v>6163</v>
          </cell>
          <cell r="G56">
            <v>4823.62</v>
          </cell>
          <cell r="H56">
            <v>1339</v>
          </cell>
          <cell r="I56">
            <v>54</v>
          </cell>
          <cell r="J56">
            <v>0.88</v>
          </cell>
          <cell r="K56">
            <v>24.8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78.3</v>
          </cell>
          <cell r="P56">
            <v>9.1999999999999993</v>
          </cell>
          <cell r="Q56">
            <v>1510</v>
          </cell>
          <cell r="R56">
            <v>186</v>
          </cell>
          <cell r="S56">
            <v>3.02</v>
          </cell>
        </row>
        <row r="57">
          <cell r="A57" t="str">
            <v xml:space="preserve">316.00 74           </v>
          </cell>
          <cell r="B57">
            <v>53873</v>
          </cell>
          <cell r="C57">
            <v>50</v>
          </cell>
          <cell r="D57" t="str">
            <v xml:space="preserve"> R1.5</v>
          </cell>
          <cell r="E57">
            <v>0</v>
          </cell>
          <cell r="F57">
            <v>152757</v>
          </cell>
          <cell r="G57">
            <v>38798.85</v>
          </cell>
          <cell r="H57">
            <v>113958</v>
          </cell>
          <cell r="I57">
            <v>4168</v>
          </cell>
          <cell r="J57">
            <v>2.73</v>
          </cell>
          <cell r="K57">
            <v>27.3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25.4</v>
          </cell>
          <cell r="P57">
            <v>8.1999999999999993</v>
          </cell>
          <cell r="Q57">
            <v>31842</v>
          </cell>
          <cell r="R57">
            <v>4430</v>
          </cell>
          <cell r="S57">
            <v>2.9</v>
          </cell>
        </row>
        <row r="58">
          <cell r="A58" t="str">
            <v xml:space="preserve">316.00 75           </v>
          </cell>
          <cell r="B58">
            <v>48760</v>
          </cell>
          <cell r="C58">
            <v>50</v>
          </cell>
          <cell r="D58" t="str">
            <v xml:space="preserve"> R1.5</v>
          </cell>
          <cell r="E58">
            <v>0</v>
          </cell>
          <cell r="F58">
            <v>123691</v>
          </cell>
          <cell r="G58">
            <v>109782.03</v>
          </cell>
          <cell r="H58">
            <v>13909</v>
          </cell>
          <cell r="I58">
            <v>874</v>
          </cell>
          <cell r="J58">
            <v>0.71</v>
          </cell>
          <cell r="K58">
            <v>15.9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88.8</v>
          </cell>
          <cell r="P58">
            <v>8.1999999999999993</v>
          </cell>
          <cell r="Q58">
            <v>39914</v>
          </cell>
          <cell r="R58">
            <v>5269</v>
          </cell>
          <cell r="S58">
            <v>4.26</v>
          </cell>
        </row>
        <row r="59">
          <cell r="A59" t="str">
            <v xml:space="preserve">316.00 97           </v>
          </cell>
          <cell r="B59">
            <v>49125</v>
          </cell>
          <cell r="C59">
            <v>50</v>
          </cell>
          <cell r="D59" t="str">
            <v xml:space="preserve"> R1.5</v>
          </cell>
          <cell r="E59">
            <v>0</v>
          </cell>
          <cell r="F59">
            <v>62866</v>
          </cell>
          <cell r="G59">
            <v>43035.78</v>
          </cell>
          <cell r="H59">
            <v>19830</v>
          </cell>
          <cell r="I59">
            <v>1171</v>
          </cell>
          <cell r="J59">
            <v>1.86</v>
          </cell>
          <cell r="K59">
            <v>16.899999999999999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68.5</v>
          </cell>
          <cell r="P59">
            <v>4.2</v>
          </cell>
          <cell r="Q59">
            <v>11868</v>
          </cell>
          <cell r="R59">
            <v>3011</v>
          </cell>
          <cell r="S59">
            <v>4.79</v>
          </cell>
        </row>
        <row r="60">
          <cell r="A60">
            <v>330.1</v>
          </cell>
          <cell r="B60">
            <v>54604</v>
          </cell>
          <cell r="C60">
            <v>200</v>
          </cell>
          <cell r="D60" t="str">
            <v xml:space="preserve">   SQ</v>
          </cell>
          <cell r="E60">
            <v>0</v>
          </cell>
          <cell r="F60">
            <v>32898.730000000003</v>
          </cell>
          <cell r="G60">
            <v>11389.88</v>
          </cell>
          <cell r="H60">
            <v>21509</v>
          </cell>
          <cell r="I60">
            <v>657</v>
          </cell>
          <cell r="J60">
            <v>2</v>
          </cell>
          <cell r="K60">
            <v>32.700000000000003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34.6</v>
          </cell>
          <cell r="P60">
            <v>12.2</v>
          </cell>
          <cell r="Q60">
            <v>8956</v>
          </cell>
          <cell r="R60">
            <v>730</v>
          </cell>
          <cell r="S60">
            <v>2.2200000000000002</v>
          </cell>
        </row>
        <row r="61">
          <cell r="A61" t="str">
            <v xml:space="preserve">331.00 10           </v>
          </cell>
          <cell r="B61">
            <v>58014</v>
          </cell>
          <cell r="C61">
            <v>75</v>
          </cell>
          <cell r="D61" t="str">
            <v xml:space="preserve">   S1</v>
          </cell>
          <cell r="E61">
            <v>-6</v>
          </cell>
          <cell r="F61">
            <v>35273454.280000001</v>
          </cell>
          <cell r="G61">
            <v>6306965.7300000004</v>
          </cell>
          <cell r="H61">
            <v>31082896</v>
          </cell>
          <cell r="I61">
            <v>785827</v>
          </cell>
          <cell r="J61">
            <v>2.23</v>
          </cell>
          <cell r="K61">
            <v>39.6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17.899999999999999</v>
          </cell>
          <cell r="P61">
            <v>6.9</v>
          </cell>
          <cell r="Q61">
            <v>4396885</v>
          </cell>
          <cell r="R61">
            <v>839307</v>
          </cell>
          <cell r="S61">
            <v>2.38</v>
          </cell>
        </row>
        <row r="62">
          <cell r="A62" t="str">
            <v xml:space="preserve">331.00 20           </v>
          </cell>
          <cell r="B62">
            <v>58014</v>
          </cell>
          <cell r="C62">
            <v>75</v>
          </cell>
          <cell r="D62" t="str">
            <v xml:space="preserve">   S1</v>
          </cell>
          <cell r="E62">
            <v>-8</v>
          </cell>
          <cell r="F62">
            <v>15612653.91</v>
          </cell>
          <cell r="G62">
            <v>6565230.3499999996</v>
          </cell>
          <cell r="H62">
            <v>10296436</v>
          </cell>
          <cell r="I62">
            <v>264822</v>
          </cell>
          <cell r="J62">
            <v>1.7</v>
          </cell>
          <cell r="K62">
            <v>38.9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42.1</v>
          </cell>
          <cell r="P62">
            <v>14.6</v>
          </cell>
          <cell r="Q62">
            <v>3879941</v>
          </cell>
          <cell r="R62">
            <v>342765</v>
          </cell>
          <cell r="S62">
            <v>2.2000000000000002</v>
          </cell>
        </row>
        <row r="63">
          <cell r="A63" t="str">
            <v xml:space="preserve">331.00 81           </v>
          </cell>
          <cell r="B63">
            <v>52778</v>
          </cell>
          <cell r="C63">
            <v>75</v>
          </cell>
          <cell r="D63" t="str">
            <v xml:space="preserve">   S1</v>
          </cell>
          <cell r="E63">
            <v>-2</v>
          </cell>
          <cell r="F63">
            <v>58654809.259999998</v>
          </cell>
          <cell r="G63">
            <v>5540003.0700000003</v>
          </cell>
          <cell r="H63">
            <v>54287902</v>
          </cell>
          <cell r="I63">
            <v>2009010</v>
          </cell>
          <cell r="J63">
            <v>3.43</v>
          </cell>
          <cell r="K63">
            <v>27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9.4</v>
          </cell>
          <cell r="P63">
            <v>5</v>
          </cell>
          <cell r="Q63">
            <v>8479719</v>
          </cell>
          <cell r="R63">
            <v>1898941</v>
          </cell>
          <cell r="S63">
            <v>3.24</v>
          </cell>
        </row>
        <row r="64">
          <cell r="A64" t="str">
            <v xml:space="preserve">331.00 82           </v>
          </cell>
          <cell r="B64">
            <v>52778</v>
          </cell>
          <cell r="C64">
            <v>75</v>
          </cell>
          <cell r="D64" t="str">
            <v xml:space="preserve">   S1</v>
          </cell>
          <cell r="E64">
            <v>-2</v>
          </cell>
          <cell r="F64">
            <v>54612246.020000003</v>
          </cell>
          <cell r="G64">
            <v>5903871.9000000004</v>
          </cell>
          <cell r="H64">
            <v>49800619</v>
          </cell>
          <cell r="I64">
            <v>1834277</v>
          </cell>
          <cell r="J64">
            <v>3.36</v>
          </cell>
          <cell r="K64">
            <v>27.1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10.8</v>
          </cell>
          <cell r="P64">
            <v>3.2</v>
          </cell>
          <cell r="Q64">
            <v>5955367</v>
          </cell>
          <cell r="R64">
            <v>1832678</v>
          </cell>
          <cell r="S64">
            <v>3.36</v>
          </cell>
        </row>
        <row r="65">
          <cell r="A65" t="str">
            <v xml:space="preserve">332.00 10           </v>
          </cell>
          <cell r="B65">
            <v>58014</v>
          </cell>
          <cell r="C65">
            <v>90</v>
          </cell>
          <cell r="D65" t="str">
            <v xml:space="preserve"> R1.5</v>
          </cell>
          <cell r="E65">
            <v>-10</v>
          </cell>
          <cell r="F65">
            <v>115624469.95999999</v>
          </cell>
          <cell r="G65">
            <v>22402337.16</v>
          </cell>
          <cell r="H65">
            <v>104784580</v>
          </cell>
          <cell r="I65">
            <v>2666580</v>
          </cell>
          <cell r="J65">
            <v>2.31</v>
          </cell>
          <cell r="K65">
            <v>39.299999999999997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19.399999999999999</v>
          </cell>
          <cell r="P65">
            <v>10.5</v>
          </cell>
          <cell r="Q65">
            <v>17955742</v>
          </cell>
          <cell r="R65">
            <v>2799354</v>
          </cell>
          <cell r="S65">
            <v>2.42</v>
          </cell>
        </row>
        <row r="66">
          <cell r="A66" t="str">
            <v xml:space="preserve">332.00 20           </v>
          </cell>
          <cell r="B66">
            <v>58014</v>
          </cell>
          <cell r="C66">
            <v>90</v>
          </cell>
          <cell r="D66" t="str">
            <v xml:space="preserve"> R1.5</v>
          </cell>
          <cell r="E66">
            <v>-13</v>
          </cell>
          <cell r="F66">
            <v>119603565.13</v>
          </cell>
          <cell r="G66">
            <v>59809737.759999998</v>
          </cell>
          <cell r="H66">
            <v>75342291</v>
          </cell>
          <cell r="I66">
            <v>1932759</v>
          </cell>
          <cell r="J66">
            <v>1.62</v>
          </cell>
          <cell r="K66">
            <v>39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50</v>
          </cell>
          <cell r="P66">
            <v>22.6</v>
          </cell>
          <cell r="Q66">
            <v>37921210</v>
          </cell>
          <cell r="R66">
            <v>2547361</v>
          </cell>
          <cell r="S66">
            <v>2.13</v>
          </cell>
        </row>
        <row r="67">
          <cell r="A67" t="str">
            <v xml:space="preserve">332.00 81           </v>
          </cell>
          <cell r="B67">
            <v>52778</v>
          </cell>
          <cell r="C67">
            <v>90</v>
          </cell>
          <cell r="D67" t="str">
            <v xml:space="preserve"> R1.5</v>
          </cell>
          <cell r="E67">
            <v>-4</v>
          </cell>
          <cell r="F67">
            <v>53492873.450000003</v>
          </cell>
          <cell r="G67">
            <v>4795759.13</v>
          </cell>
          <cell r="H67">
            <v>50836829</v>
          </cell>
          <cell r="I67">
            <v>1899379</v>
          </cell>
          <cell r="J67">
            <v>3.55</v>
          </cell>
          <cell r="K67">
            <v>26.8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9</v>
          </cell>
          <cell r="P67">
            <v>3.5</v>
          </cell>
          <cell r="Q67">
            <v>5987655</v>
          </cell>
          <cell r="R67">
            <v>1853559</v>
          </cell>
          <cell r="S67">
            <v>3.47</v>
          </cell>
        </row>
        <row r="68">
          <cell r="A68" t="str">
            <v xml:space="preserve">332.00 82           </v>
          </cell>
          <cell r="B68">
            <v>52778</v>
          </cell>
          <cell r="C68">
            <v>90</v>
          </cell>
          <cell r="D68" t="str">
            <v xml:space="preserve"> R1.5</v>
          </cell>
          <cell r="E68">
            <v>-4</v>
          </cell>
          <cell r="F68">
            <v>60540016.920000002</v>
          </cell>
          <cell r="G68">
            <v>4528235</v>
          </cell>
          <cell r="H68">
            <v>58433383</v>
          </cell>
          <cell r="I68">
            <v>2184265</v>
          </cell>
          <cell r="J68">
            <v>3.61</v>
          </cell>
          <cell r="K68">
            <v>26.8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7.5</v>
          </cell>
          <cell r="P68">
            <v>3.6</v>
          </cell>
          <cell r="Q68">
            <v>6597851</v>
          </cell>
          <cell r="R68">
            <v>2104689</v>
          </cell>
          <cell r="S68">
            <v>3.48</v>
          </cell>
        </row>
        <row r="69">
          <cell r="A69" t="str">
            <v xml:space="preserve">333.00 10           </v>
          </cell>
          <cell r="B69">
            <v>58014</v>
          </cell>
          <cell r="C69">
            <v>75</v>
          </cell>
          <cell r="D69" t="str">
            <v xml:space="preserve">   S1</v>
          </cell>
          <cell r="E69">
            <v>-6</v>
          </cell>
          <cell r="F69">
            <v>41634914.700000003</v>
          </cell>
          <cell r="G69">
            <v>9000675.2200000007</v>
          </cell>
          <cell r="H69">
            <v>35132334</v>
          </cell>
          <cell r="I69">
            <v>893215</v>
          </cell>
          <cell r="J69">
            <v>2.15</v>
          </cell>
          <cell r="K69">
            <v>39.299999999999997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21.6</v>
          </cell>
          <cell r="P69">
            <v>8.1999999999999993</v>
          </cell>
          <cell r="Q69">
            <v>6252361</v>
          </cell>
          <cell r="R69">
            <v>969282</v>
          </cell>
          <cell r="S69">
            <v>2.33</v>
          </cell>
        </row>
        <row r="70">
          <cell r="A70" t="str">
            <v xml:space="preserve">333.00 20           </v>
          </cell>
          <cell r="B70">
            <v>58014</v>
          </cell>
          <cell r="C70">
            <v>75</v>
          </cell>
          <cell r="D70" t="str">
            <v xml:space="preserve">   S1</v>
          </cell>
          <cell r="E70">
            <v>-12</v>
          </cell>
          <cell r="F70">
            <v>13128270.76</v>
          </cell>
          <cell r="G70">
            <v>9227177.9600000009</v>
          </cell>
          <cell r="H70">
            <v>5476485</v>
          </cell>
          <cell r="I70">
            <v>136109</v>
          </cell>
          <cell r="J70">
            <v>1.04</v>
          </cell>
          <cell r="K70">
            <v>40.200000000000003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70.3</v>
          </cell>
          <cell r="P70">
            <v>24.3</v>
          </cell>
          <cell r="Q70">
            <v>4450117</v>
          </cell>
          <cell r="R70">
            <v>283020</v>
          </cell>
          <cell r="S70">
            <v>2.16</v>
          </cell>
        </row>
        <row r="71">
          <cell r="A71" t="str">
            <v xml:space="preserve">333.00 81           </v>
          </cell>
          <cell r="B71">
            <v>52778</v>
          </cell>
          <cell r="C71">
            <v>75</v>
          </cell>
          <cell r="D71" t="str">
            <v xml:space="preserve">   S1</v>
          </cell>
          <cell r="E71">
            <v>-2</v>
          </cell>
          <cell r="F71">
            <v>36614585.439999998</v>
          </cell>
          <cell r="G71">
            <v>3022250.83</v>
          </cell>
          <cell r="H71">
            <v>34324626</v>
          </cell>
          <cell r="I71">
            <v>1266049</v>
          </cell>
          <cell r="J71">
            <v>3.46</v>
          </cell>
          <cell r="K71">
            <v>27.1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8.3000000000000007</v>
          </cell>
          <cell r="P71">
            <v>3.7</v>
          </cell>
          <cell r="Q71">
            <v>4104660</v>
          </cell>
          <cell r="R71">
            <v>1225459</v>
          </cell>
          <cell r="S71">
            <v>3.35</v>
          </cell>
        </row>
        <row r="72">
          <cell r="A72" t="str">
            <v xml:space="preserve">333.00 82           </v>
          </cell>
          <cell r="B72">
            <v>52778</v>
          </cell>
          <cell r="C72">
            <v>75</v>
          </cell>
          <cell r="D72" t="str">
            <v xml:space="preserve">   S1</v>
          </cell>
          <cell r="E72">
            <v>-2</v>
          </cell>
          <cell r="F72">
            <v>35031623.57</v>
          </cell>
          <cell r="G72">
            <v>2768921.16</v>
          </cell>
          <cell r="H72">
            <v>32963335</v>
          </cell>
          <cell r="I72">
            <v>1222346</v>
          </cell>
          <cell r="J72">
            <v>3.49</v>
          </cell>
          <cell r="K72">
            <v>27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7.9</v>
          </cell>
          <cell r="P72">
            <v>5.4</v>
          </cell>
          <cell r="Q72">
            <v>4943064</v>
          </cell>
          <cell r="R72">
            <v>1139127</v>
          </cell>
          <cell r="S72">
            <v>3.25</v>
          </cell>
        </row>
        <row r="73">
          <cell r="A73" t="str">
            <v xml:space="preserve">334.00 10           </v>
          </cell>
          <cell r="B73">
            <v>58014</v>
          </cell>
          <cell r="C73">
            <v>60</v>
          </cell>
          <cell r="D73" t="str">
            <v xml:space="preserve"> R2.5</v>
          </cell>
          <cell r="E73">
            <v>-3</v>
          </cell>
          <cell r="F73">
            <v>15578198.470000001</v>
          </cell>
          <cell r="G73">
            <v>2648683.04</v>
          </cell>
          <cell r="H73">
            <v>13396861</v>
          </cell>
          <cell r="I73">
            <v>343909</v>
          </cell>
          <cell r="J73">
            <v>2.21</v>
          </cell>
          <cell r="K73">
            <v>39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17</v>
          </cell>
          <cell r="P73">
            <v>5.9</v>
          </cell>
          <cell r="Q73">
            <v>1805922</v>
          </cell>
          <cell r="R73">
            <v>369393</v>
          </cell>
          <cell r="S73">
            <v>2.37</v>
          </cell>
        </row>
        <row r="74">
          <cell r="A74" t="str">
            <v xml:space="preserve">334.00 20           </v>
          </cell>
          <cell r="B74">
            <v>58014</v>
          </cell>
          <cell r="C74">
            <v>60</v>
          </cell>
          <cell r="D74" t="str">
            <v xml:space="preserve"> R2.5</v>
          </cell>
          <cell r="E74">
            <v>-4</v>
          </cell>
          <cell r="F74">
            <v>2738077.7</v>
          </cell>
          <cell r="G74">
            <v>1380697.6</v>
          </cell>
          <cell r="H74">
            <v>1466903</v>
          </cell>
          <cell r="I74">
            <v>38385</v>
          </cell>
          <cell r="J74">
            <v>1.4</v>
          </cell>
          <cell r="K74">
            <v>38.200000000000003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50.4</v>
          </cell>
          <cell r="P74">
            <v>20</v>
          </cell>
          <cell r="Q74">
            <v>862574</v>
          </cell>
          <cell r="R74">
            <v>58601</v>
          </cell>
          <cell r="S74">
            <v>2.14</v>
          </cell>
        </row>
        <row r="75">
          <cell r="A75" t="str">
            <v xml:space="preserve">334.00 81           </v>
          </cell>
          <cell r="B75">
            <v>52778</v>
          </cell>
          <cell r="C75">
            <v>60</v>
          </cell>
          <cell r="D75" t="str">
            <v xml:space="preserve"> R2.5</v>
          </cell>
          <cell r="E75">
            <v>-1</v>
          </cell>
          <cell r="F75">
            <v>16156295.24</v>
          </cell>
          <cell r="G75">
            <v>1231152.81</v>
          </cell>
          <cell r="H75">
            <v>15086705</v>
          </cell>
          <cell r="I75">
            <v>561261</v>
          </cell>
          <cell r="J75">
            <v>3.47</v>
          </cell>
          <cell r="K75">
            <v>26.9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7.6</v>
          </cell>
          <cell r="P75">
            <v>3.2</v>
          </cell>
          <cell r="Q75">
            <v>1716476</v>
          </cell>
          <cell r="R75">
            <v>543385</v>
          </cell>
          <cell r="S75">
            <v>3.36</v>
          </cell>
        </row>
        <row r="76">
          <cell r="A76" t="str">
            <v xml:space="preserve">334.00 82           </v>
          </cell>
          <cell r="B76">
            <v>52778</v>
          </cell>
          <cell r="C76">
            <v>60</v>
          </cell>
          <cell r="D76" t="str">
            <v xml:space="preserve"> R2.5</v>
          </cell>
          <cell r="E76">
            <v>-1</v>
          </cell>
          <cell r="F76">
            <v>11055386.449999999</v>
          </cell>
          <cell r="G76">
            <v>725092.46</v>
          </cell>
          <cell r="H76">
            <v>10440848</v>
          </cell>
          <cell r="I76">
            <v>388424</v>
          </cell>
          <cell r="J76">
            <v>3.51</v>
          </cell>
          <cell r="K76">
            <v>26.9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6.6</v>
          </cell>
          <cell r="P76">
            <v>3.2</v>
          </cell>
          <cell r="Q76">
            <v>1174545</v>
          </cell>
          <cell r="R76">
            <v>371826</v>
          </cell>
          <cell r="S76">
            <v>3.36</v>
          </cell>
        </row>
        <row r="77">
          <cell r="A77" t="str">
            <v xml:space="preserve">335.00 10           </v>
          </cell>
          <cell r="B77">
            <v>58014</v>
          </cell>
          <cell r="C77">
            <v>45</v>
          </cell>
          <cell r="D77" t="str">
            <v xml:space="preserve">   S1</v>
          </cell>
          <cell r="E77">
            <v>-4</v>
          </cell>
          <cell r="F77">
            <v>8012780.46</v>
          </cell>
          <cell r="G77">
            <v>1065748.8899999999</v>
          </cell>
          <cell r="H77">
            <v>7267543</v>
          </cell>
          <cell r="I77">
            <v>216627</v>
          </cell>
          <cell r="J77">
            <v>2.7</v>
          </cell>
          <cell r="K77">
            <v>33.5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13.3</v>
          </cell>
          <cell r="P77">
            <v>6.2</v>
          </cell>
          <cell r="Q77">
            <v>1058370</v>
          </cell>
          <cell r="R77">
            <v>217266</v>
          </cell>
          <cell r="S77">
            <v>2.71</v>
          </cell>
        </row>
        <row r="78">
          <cell r="A78" t="str">
            <v xml:space="preserve">335.00 20           </v>
          </cell>
          <cell r="B78">
            <v>58014</v>
          </cell>
          <cell r="C78">
            <v>45</v>
          </cell>
          <cell r="D78" t="str">
            <v xml:space="preserve">   S1</v>
          </cell>
          <cell r="E78">
            <v>-4</v>
          </cell>
          <cell r="F78">
            <v>1115022.1000000001</v>
          </cell>
          <cell r="G78">
            <v>447518.47</v>
          </cell>
          <cell r="H78">
            <v>712105</v>
          </cell>
          <cell r="I78">
            <v>22020</v>
          </cell>
          <cell r="J78">
            <v>1.97</v>
          </cell>
          <cell r="K78">
            <v>32.299999999999997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40.1</v>
          </cell>
          <cell r="P78">
            <v>10.7</v>
          </cell>
          <cell r="Q78">
            <v>261016</v>
          </cell>
          <cell r="R78">
            <v>28819</v>
          </cell>
          <cell r="S78">
            <v>2.58</v>
          </cell>
        </row>
        <row r="79">
          <cell r="A79" t="str">
            <v xml:space="preserve">335.00 81           </v>
          </cell>
          <cell r="B79">
            <v>52778</v>
          </cell>
          <cell r="C79">
            <v>45</v>
          </cell>
          <cell r="D79" t="str">
            <v xml:space="preserve">   S1</v>
          </cell>
          <cell r="E79">
            <v>-1</v>
          </cell>
          <cell r="F79">
            <v>1548648.53</v>
          </cell>
          <cell r="G79">
            <v>129676.29</v>
          </cell>
          <cell r="H79">
            <v>1434459</v>
          </cell>
          <cell r="I79">
            <v>56004</v>
          </cell>
          <cell r="J79">
            <v>3.62</v>
          </cell>
          <cell r="K79">
            <v>25.6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8.4</v>
          </cell>
          <cell r="P79">
            <v>3.3</v>
          </cell>
          <cell r="Q79">
            <v>176593</v>
          </cell>
          <cell r="R79">
            <v>54247</v>
          </cell>
          <cell r="S79">
            <v>3.5</v>
          </cell>
        </row>
        <row r="80">
          <cell r="A80" t="str">
            <v xml:space="preserve">335.00 82           </v>
          </cell>
          <cell r="B80">
            <v>52778</v>
          </cell>
          <cell r="C80">
            <v>45</v>
          </cell>
          <cell r="D80" t="str">
            <v xml:space="preserve">   S1</v>
          </cell>
          <cell r="E80">
            <v>-2</v>
          </cell>
          <cell r="F80">
            <v>1592310.85</v>
          </cell>
          <cell r="G80">
            <v>173198.84</v>
          </cell>
          <cell r="H80">
            <v>1450958</v>
          </cell>
          <cell r="I80">
            <v>56628</v>
          </cell>
          <cell r="J80">
            <v>3.56</v>
          </cell>
          <cell r="K80">
            <v>25.6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10.9</v>
          </cell>
          <cell r="P80">
            <v>3.2</v>
          </cell>
          <cell r="Q80">
            <v>181744</v>
          </cell>
          <cell r="R80">
            <v>56375</v>
          </cell>
          <cell r="S80">
            <v>3.54</v>
          </cell>
        </row>
        <row r="81">
          <cell r="A81" t="str">
            <v xml:space="preserve">335.10 10           </v>
          </cell>
          <cell r="B81">
            <v>58014</v>
          </cell>
          <cell r="C81">
            <v>18</v>
          </cell>
          <cell r="D81" t="str">
            <v xml:space="preserve">   S4</v>
          </cell>
          <cell r="E81">
            <v>0</v>
          </cell>
          <cell r="F81">
            <v>846482.91</v>
          </cell>
          <cell r="G81">
            <v>637395.13</v>
          </cell>
          <cell r="H81">
            <v>209088</v>
          </cell>
          <cell r="I81">
            <v>15022</v>
          </cell>
          <cell r="J81">
            <v>1.77</v>
          </cell>
          <cell r="K81">
            <v>13.9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75.3</v>
          </cell>
          <cell r="P81">
            <v>13.2</v>
          </cell>
          <cell r="Q81">
            <v>488949</v>
          </cell>
          <cell r="R81">
            <v>42644</v>
          </cell>
          <cell r="S81">
            <v>5.04</v>
          </cell>
        </row>
        <row r="82">
          <cell r="A82" t="str">
            <v xml:space="preserve">335.10 20           </v>
          </cell>
          <cell r="B82">
            <v>58014</v>
          </cell>
          <cell r="C82">
            <v>18</v>
          </cell>
          <cell r="D82" t="str">
            <v xml:space="preserve">   S4</v>
          </cell>
          <cell r="E82">
            <v>0</v>
          </cell>
          <cell r="F82">
            <v>597432.9</v>
          </cell>
          <cell r="G82">
            <v>140377.26</v>
          </cell>
          <cell r="H82">
            <v>457056</v>
          </cell>
          <cell r="I82">
            <v>61911</v>
          </cell>
          <cell r="J82">
            <v>10.36</v>
          </cell>
          <cell r="K82">
            <v>7.4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23.5</v>
          </cell>
          <cell r="P82">
            <v>8.4</v>
          </cell>
          <cell r="Q82">
            <v>253118</v>
          </cell>
          <cell r="R82">
            <v>33217</v>
          </cell>
          <cell r="S82">
            <v>5.56</v>
          </cell>
        </row>
        <row r="83">
          <cell r="A83" t="str">
            <v xml:space="preserve">335.10 81           </v>
          </cell>
          <cell r="B83">
            <v>52778</v>
          </cell>
          <cell r="C83">
            <v>18</v>
          </cell>
          <cell r="D83" t="str">
            <v xml:space="preserve">   S4</v>
          </cell>
          <cell r="E83">
            <v>0</v>
          </cell>
          <cell r="F83">
            <v>674571.58</v>
          </cell>
          <cell r="G83">
            <v>542234.84</v>
          </cell>
          <cell r="H83">
            <v>132337</v>
          </cell>
          <cell r="I83">
            <v>8883</v>
          </cell>
          <cell r="J83">
            <v>1.32</v>
          </cell>
          <cell r="K83">
            <v>14.9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80.400000000000006</v>
          </cell>
          <cell r="P83">
            <v>12.9</v>
          </cell>
          <cell r="Q83">
            <v>359405</v>
          </cell>
          <cell r="R83">
            <v>35958</v>
          </cell>
          <cell r="S83">
            <v>5.33</v>
          </cell>
        </row>
        <row r="84">
          <cell r="A84" t="str">
            <v xml:space="preserve">335.10 82           </v>
          </cell>
          <cell r="B84">
            <v>52778</v>
          </cell>
          <cell r="C84">
            <v>18</v>
          </cell>
          <cell r="D84" t="str">
            <v xml:space="preserve">   S4</v>
          </cell>
          <cell r="E84">
            <v>0</v>
          </cell>
          <cell r="F84">
            <v>80300.259999999995</v>
          </cell>
          <cell r="G84">
            <v>77265.070000000007</v>
          </cell>
          <cell r="H84">
            <v>3035</v>
          </cell>
          <cell r="I84">
            <v>206</v>
          </cell>
          <cell r="J84">
            <v>0.26</v>
          </cell>
          <cell r="K84">
            <v>14.7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96.2</v>
          </cell>
          <cell r="P84">
            <v>15.1</v>
          </cell>
          <cell r="Q84">
            <v>51909</v>
          </cell>
          <cell r="R84">
            <v>4465</v>
          </cell>
          <cell r="S84">
            <v>5.56</v>
          </cell>
        </row>
        <row r="85">
          <cell r="A85" t="str">
            <v xml:space="preserve">336.00 10           </v>
          </cell>
          <cell r="B85">
            <v>58014</v>
          </cell>
          <cell r="C85">
            <v>75</v>
          </cell>
          <cell r="D85" t="str">
            <v xml:space="preserve"> S0.5</v>
          </cell>
          <cell r="E85">
            <v>-1</v>
          </cell>
          <cell r="F85">
            <v>1588315.74</v>
          </cell>
          <cell r="G85">
            <v>188571.47</v>
          </cell>
          <cell r="H85">
            <v>1415627</v>
          </cell>
          <cell r="I85">
            <v>36505</v>
          </cell>
          <cell r="J85">
            <v>2.2999999999999998</v>
          </cell>
          <cell r="K85">
            <v>38.799999999999997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11.9</v>
          </cell>
          <cell r="P85">
            <v>5.3</v>
          </cell>
          <cell r="Q85">
            <v>155643</v>
          </cell>
          <cell r="R85">
            <v>37375</v>
          </cell>
          <cell r="S85">
            <v>2.35</v>
          </cell>
        </row>
        <row r="86">
          <cell r="A86" t="str">
            <v xml:space="preserve">336.00 20           </v>
          </cell>
          <cell r="B86">
            <v>58014</v>
          </cell>
          <cell r="C86">
            <v>75</v>
          </cell>
          <cell r="D86" t="str">
            <v xml:space="preserve"> S0.5</v>
          </cell>
          <cell r="E86">
            <v>-2</v>
          </cell>
          <cell r="F86">
            <v>2648181.67</v>
          </cell>
          <cell r="G86">
            <v>245575.23</v>
          </cell>
          <cell r="H86">
            <v>2455570</v>
          </cell>
          <cell r="I86">
            <v>66943</v>
          </cell>
          <cell r="J86">
            <v>2.5299999999999998</v>
          </cell>
          <cell r="K86">
            <v>36.700000000000003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9.3000000000000007</v>
          </cell>
          <cell r="P86">
            <v>15</v>
          </cell>
          <cell r="Q86">
            <v>586654</v>
          </cell>
          <cell r="R86">
            <v>56770</v>
          </cell>
          <cell r="S86">
            <v>2.14</v>
          </cell>
        </row>
        <row r="87">
          <cell r="A87" t="str">
            <v xml:space="preserve">336.00 81           </v>
          </cell>
          <cell r="B87">
            <v>52778</v>
          </cell>
          <cell r="C87">
            <v>75</v>
          </cell>
          <cell r="D87" t="str">
            <v xml:space="preserve"> S0.5</v>
          </cell>
          <cell r="E87">
            <v>0</v>
          </cell>
          <cell r="F87">
            <v>637500.65</v>
          </cell>
          <cell r="G87">
            <v>60851.95</v>
          </cell>
          <cell r="H87">
            <v>576649</v>
          </cell>
          <cell r="I87">
            <v>21557</v>
          </cell>
          <cell r="J87">
            <v>3.38</v>
          </cell>
          <cell r="K87">
            <v>26.7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9.5</v>
          </cell>
          <cell r="P87">
            <v>3.2</v>
          </cell>
          <cell r="Q87">
            <v>68111</v>
          </cell>
          <cell r="R87">
            <v>21293</v>
          </cell>
          <cell r="S87">
            <v>3.34</v>
          </cell>
        </row>
        <row r="88">
          <cell r="A88" t="str">
            <v xml:space="preserve">336.00 82           </v>
          </cell>
          <cell r="B88">
            <v>52778</v>
          </cell>
          <cell r="C88">
            <v>75</v>
          </cell>
          <cell r="D88" t="str">
            <v xml:space="preserve"> S0.5</v>
          </cell>
          <cell r="E88">
            <v>0</v>
          </cell>
          <cell r="F88">
            <v>157935.07</v>
          </cell>
          <cell r="G88">
            <v>15049.7</v>
          </cell>
          <cell r="H88">
            <v>142885</v>
          </cell>
          <cell r="I88">
            <v>5341</v>
          </cell>
          <cell r="J88">
            <v>3.38</v>
          </cell>
          <cell r="K88">
            <v>26.8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9.5</v>
          </cell>
          <cell r="P88">
            <v>3.2</v>
          </cell>
          <cell r="Q88">
            <v>16874</v>
          </cell>
          <cell r="R88">
            <v>5275</v>
          </cell>
          <cell r="S88">
            <v>3.34</v>
          </cell>
        </row>
        <row r="89">
          <cell r="A89">
            <v>340.1</v>
          </cell>
          <cell r="B89">
            <v>47664</v>
          </cell>
          <cell r="C89">
            <v>200</v>
          </cell>
          <cell r="D89" t="str">
            <v xml:space="preserve">   SQ</v>
          </cell>
          <cell r="E89">
            <v>-5</v>
          </cell>
          <cell r="F89">
            <v>221928.75</v>
          </cell>
          <cell r="G89">
            <v>197424.65</v>
          </cell>
          <cell r="H89">
            <v>35601</v>
          </cell>
          <cell r="I89">
            <v>2589</v>
          </cell>
          <cell r="J89">
            <v>1.17</v>
          </cell>
          <cell r="K89">
            <v>13.8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89</v>
          </cell>
          <cell r="P89">
            <v>33.200000000000003</v>
          </cell>
          <cell r="Q89">
            <v>164844</v>
          </cell>
          <cell r="R89">
            <v>4964</v>
          </cell>
          <cell r="S89">
            <v>2.2400000000000002</v>
          </cell>
        </row>
        <row r="90">
          <cell r="A90" t="str">
            <v xml:space="preserve">341.00 60           </v>
          </cell>
          <cell r="B90">
            <v>48760</v>
          </cell>
          <cell r="C90">
            <v>55</v>
          </cell>
          <cell r="D90" t="str">
            <v xml:space="preserve">   R4</v>
          </cell>
          <cell r="E90">
            <v>-5</v>
          </cell>
          <cell r="F90">
            <v>9238362.0500000007</v>
          </cell>
          <cell r="G90">
            <v>5850367.3600000003</v>
          </cell>
          <cell r="H90">
            <v>3849913</v>
          </cell>
          <cell r="I90">
            <v>231822</v>
          </cell>
          <cell r="J90">
            <v>2.5099999999999998</v>
          </cell>
          <cell r="K90">
            <v>16.600000000000001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63.3</v>
          </cell>
          <cell r="P90">
            <v>13.5</v>
          </cell>
          <cell r="Q90">
            <v>4193178</v>
          </cell>
          <cell r="R90">
            <v>332101</v>
          </cell>
          <cell r="S90">
            <v>3.59</v>
          </cell>
        </row>
        <row r="91">
          <cell r="A91" t="str">
            <v xml:space="preserve">341.00 71           </v>
          </cell>
          <cell r="B91">
            <v>52047</v>
          </cell>
          <cell r="C91">
            <v>55</v>
          </cell>
          <cell r="D91" t="str">
            <v xml:space="preserve">   R4</v>
          </cell>
          <cell r="E91">
            <v>-5</v>
          </cell>
          <cell r="F91">
            <v>5774386.75</v>
          </cell>
          <cell r="G91">
            <v>2475066.12</v>
          </cell>
          <cell r="H91">
            <v>3588040</v>
          </cell>
          <cell r="I91">
            <v>142439</v>
          </cell>
          <cell r="J91">
            <v>2.4700000000000002</v>
          </cell>
          <cell r="K91">
            <v>25.2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42.9</v>
          </cell>
          <cell r="P91">
            <v>12.2</v>
          </cell>
          <cell r="Q91">
            <v>1980514</v>
          </cell>
          <cell r="R91">
            <v>161885</v>
          </cell>
          <cell r="S91">
            <v>2.8</v>
          </cell>
        </row>
        <row r="92">
          <cell r="A92" t="str">
            <v xml:space="preserve">341.00 72           </v>
          </cell>
          <cell r="B92">
            <v>52778</v>
          </cell>
          <cell r="C92">
            <v>55</v>
          </cell>
          <cell r="D92" t="str">
            <v xml:space="preserve">   R4</v>
          </cell>
          <cell r="E92">
            <v>-5</v>
          </cell>
          <cell r="F92">
            <v>34450809.719999999</v>
          </cell>
          <cell r="G92">
            <v>26661589.050000001</v>
          </cell>
          <cell r="H92">
            <v>9511761</v>
          </cell>
          <cell r="I92">
            <v>348886</v>
          </cell>
          <cell r="J92">
            <v>1.01</v>
          </cell>
          <cell r="K92">
            <v>27.3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77.400000000000006</v>
          </cell>
          <cell r="P92">
            <v>9.1999999999999993</v>
          </cell>
          <cell r="Q92">
            <v>9124880</v>
          </cell>
          <cell r="R92">
            <v>992007</v>
          </cell>
          <cell r="S92">
            <v>2.88</v>
          </cell>
        </row>
        <row r="93">
          <cell r="A93" t="str">
            <v xml:space="preserve">341.00 74           </v>
          </cell>
          <cell r="B93">
            <v>53873</v>
          </cell>
          <cell r="C93">
            <v>55</v>
          </cell>
          <cell r="D93" t="str">
            <v xml:space="preserve">   R4</v>
          </cell>
          <cell r="E93">
            <v>-5</v>
          </cell>
          <cell r="F93">
            <v>11003157.439999999</v>
          </cell>
          <cell r="G93">
            <v>2980385.99</v>
          </cell>
          <cell r="H93">
            <v>8572929</v>
          </cell>
          <cell r="I93">
            <v>284891</v>
          </cell>
          <cell r="J93">
            <v>2.59</v>
          </cell>
          <cell r="K93">
            <v>30.1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27.1</v>
          </cell>
          <cell r="P93">
            <v>8.1</v>
          </cell>
          <cell r="Q93">
            <v>2447558</v>
          </cell>
          <cell r="R93">
            <v>302624</v>
          </cell>
          <cell r="S93">
            <v>2.75</v>
          </cell>
        </row>
        <row r="94">
          <cell r="A94" t="str">
            <v xml:space="preserve">341.00 75           </v>
          </cell>
          <cell r="B94">
            <v>48760</v>
          </cell>
          <cell r="C94">
            <v>55</v>
          </cell>
          <cell r="D94" t="str">
            <v xml:space="preserve">   R4</v>
          </cell>
          <cell r="E94">
            <v>-5</v>
          </cell>
          <cell r="F94">
            <v>2897941.9</v>
          </cell>
          <cell r="G94">
            <v>2321056.67</v>
          </cell>
          <cell r="H94">
            <v>721782</v>
          </cell>
          <cell r="I94">
            <v>43243</v>
          </cell>
          <cell r="J94">
            <v>1.49</v>
          </cell>
          <cell r="K94">
            <v>16.7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80.099999999999994</v>
          </cell>
          <cell r="P94">
            <v>8.1</v>
          </cell>
          <cell r="Q94">
            <v>995948</v>
          </cell>
          <cell r="R94">
            <v>122611</v>
          </cell>
          <cell r="S94">
            <v>4.2300000000000004</v>
          </cell>
        </row>
        <row r="95">
          <cell r="A95" t="str">
            <v xml:space="preserve">341.00 91           </v>
          </cell>
          <cell r="B95">
            <v>46934</v>
          </cell>
          <cell r="C95">
            <v>55</v>
          </cell>
          <cell r="D95" t="str">
            <v xml:space="preserve">   R4</v>
          </cell>
          <cell r="E95">
            <v>-5</v>
          </cell>
          <cell r="F95">
            <v>811209.69</v>
          </cell>
          <cell r="G95">
            <v>372742.74</v>
          </cell>
          <cell r="H95">
            <v>479027</v>
          </cell>
          <cell r="I95">
            <v>40935</v>
          </cell>
          <cell r="J95">
            <v>5.05</v>
          </cell>
          <cell r="K95">
            <v>11.7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45.9</v>
          </cell>
          <cell r="P95">
            <v>9.6</v>
          </cell>
          <cell r="Q95">
            <v>363476</v>
          </cell>
          <cell r="R95">
            <v>41758</v>
          </cell>
          <cell r="S95">
            <v>5.15</v>
          </cell>
        </row>
        <row r="96">
          <cell r="A96" t="str">
            <v xml:space="preserve">341.00 92           </v>
          </cell>
          <cell r="B96">
            <v>47664</v>
          </cell>
          <cell r="C96">
            <v>55</v>
          </cell>
          <cell r="D96" t="str">
            <v xml:space="preserve">   R4</v>
          </cell>
          <cell r="E96">
            <v>-5</v>
          </cell>
          <cell r="F96">
            <v>5035526.76</v>
          </cell>
          <cell r="G96">
            <v>4058710.98</v>
          </cell>
          <cell r="H96">
            <v>1228592</v>
          </cell>
          <cell r="I96">
            <v>90676</v>
          </cell>
          <cell r="J96">
            <v>1.8</v>
          </cell>
          <cell r="K96">
            <v>13.5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80.599999999999994</v>
          </cell>
          <cell r="P96">
            <v>23.8</v>
          </cell>
          <cell r="Q96">
            <v>3084304</v>
          </cell>
          <cell r="R96">
            <v>165867</v>
          </cell>
          <cell r="S96">
            <v>3.29</v>
          </cell>
        </row>
        <row r="97">
          <cell r="A97" t="str">
            <v xml:space="preserve">341.00 93           </v>
          </cell>
          <cell r="B97">
            <v>47664</v>
          </cell>
          <cell r="C97">
            <v>55</v>
          </cell>
          <cell r="D97" t="str">
            <v xml:space="preserve">   R4</v>
          </cell>
          <cell r="E97">
            <v>-5</v>
          </cell>
          <cell r="F97">
            <v>2735279.15</v>
          </cell>
          <cell r="G97">
            <v>2532961.56</v>
          </cell>
          <cell r="H97">
            <v>339082</v>
          </cell>
          <cell r="I97">
            <v>24785</v>
          </cell>
          <cell r="J97">
            <v>0.91</v>
          </cell>
          <cell r="K97">
            <v>13.7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92.6</v>
          </cell>
          <cell r="P97">
            <v>26.4</v>
          </cell>
          <cell r="Q97">
            <v>1800732</v>
          </cell>
          <cell r="R97">
            <v>81314</v>
          </cell>
          <cell r="S97">
            <v>2.97</v>
          </cell>
        </row>
        <row r="98">
          <cell r="A98" t="str">
            <v xml:space="preserve">341.00 95           </v>
          </cell>
          <cell r="B98">
            <v>50586</v>
          </cell>
          <cell r="C98">
            <v>55</v>
          </cell>
          <cell r="D98" t="str">
            <v xml:space="preserve">   R4</v>
          </cell>
          <cell r="E98">
            <v>-5</v>
          </cell>
          <cell r="F98">
            <v>1010183.43</v>
          </cell>
          <cell r="G98">
            <v>442590.24</v>
          </cell>
          <cell r="H98">
            <v>618102</v>
          </cell>
          <cell r="I98">
            <v>28546</v>
          </cell>
          <cell r="J98">
            <v>2.83</v>
          </cell>
          <cell r="K98">
            <v>21.7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43.8</v>
          </cell>
          <cell r="P98">
            <v>7.3</v>
          </cell>
          <cell r="Q98">
            <v>231263</v>
          </cell>
          <cell r="R98">
            <v>38576</v>
          </cell>
          <cell r="S98">
            <v>3.82</v>
          </cell>
        </row>
        <row r="99">
          <cell r="A99" t="str">
            <v xml:space="preserve">341.00 97           </v>
          </cell>
          <cell r="B99">
            <v>49125</v>
          </cell>
          <cell r="C99">
            <v>55</v>
          </cell>
          <cell r="D99" t="str">
            <v xml:space="preserve">   R4</v>
          </cell>
          <cell r="E99">
            <v>-5</v>
          </cell>
          <cell r="F99">
            <v>5927075</v>
          </cell>
          <cell r="G99">
            <v>3829888.98</v>
          </cell>
          <cell r="H99">
            <v>2393540</v>
          </cell>
          <cell r="I99">
            <v>135152</v>
          </cell>
          <cell r="J99">
            <v>2.2799999999999998</v>
          </cell>
          <cell r="K99">
            <v>17.7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64.599999999999994</v>
          </cell>
          <cell r="P99">
            <v>4.2</v>
          </cell>
          <cell r="Q99">
            <v>1204420</v>
          </cell>
          <cell r="R99">
            <v>283166</v>
          </cell>
          <cell r="S99">
            <v>4.78</v>
          </cell>
        </row>
        <row r="100">
          <cell r="A100" t="str">
            <v xml:space="preserve">341.01 73           </v>
          </cell>
          <cell r="B100">
            <v>50221</v>
          </cell>
          <cell r="C100">
            <v>55</v>
          </cell>
          <cell r="D100" t="str">
            <v xml:space="preserve">   R4</v>
          </cell>
          <cell r="E100">
            <v>-5</v>
          </cell>
          <cell r="F100">
            <v>31416965.73</v>
          </cell>
          <cell r="G100">
            <v>4583746.24</v>
          </cell>
          <cell r="H100">
            <v>28404068</v>
          </cell>
          <cell r="I100">
            <v>1373504</v>
          </cell>
          <cell r="J100">
            <v>4.37</v>
          </cell>
          <cell r="K100">
            <v>20.7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14.6</v>
          </cell>
          <cell r="P100">
            <v>4.2</v>
          </cell>
          <cell r="Q100">
            <v>5623763</v>
          </cell>
          <cell r="R100">
            <v>1322811</v>
          </cell>
          <cell r="S100">
            <v>4.21</v>
          </cell>
        </row>
        <row r="101">
          <cell r="A101" t="str">
            <v xml:space="preserve">341.01 94           </v>
          </cell>
          <cell r="B101">
            <v>47664</v>
          </cell>
          <cell r="C101">
            <v>55</v>
          </cell>
          <cell r="D101" t="str">
            <v xml:space="preserve">   R4</v>
          </cell>
          <cell r="E101">
            <v>-5</v>
          </cell>
          <cell r="F101">
            <v>3413471.97</v>
          </cell>
          <cell r="G101">
            <v>368034</v>
          </cell>
          <cell r="H101">
            <v>3216112</v>
          </cell>
          <cell r="I101">
            <v>234724</v>
          </cell>
          <cell r="J101">
            <v>6.88</v>
          </cell>
          <cell r="K101">
            <v>13.7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10.8</v>
          </cell>
          <cell r="P101">
            <v>10.199999999999999</v>
          </cell>
          <cell r="Q101">
            <v>1521213</v>
          </cell>
          <cell r="R101">
            <v>150619</v>
          </cell>
          <cell r="S101">
            <v>4.41</v>
          </cell>
        </row>
        <row r="102">
          <cell r="A102" t="str">
            <v xml:space="preserve">341.01 96           </v>
          </cell>
          <cell r="B102">
            <v>48029</v>
          </cell>
          <cell r="C102">
            <v>55</v>
          </cell>
          <cell r="D102" t="str">
            <v xml:space="preserve">   R4</v>
          </cell>
          <cell r="E102">
            <v>-5</v>
          </cell>
          <cell r="F102">
            <v>15120072.09</v>
          </cell>
          <cell r="G102">
            <v>3203467.94</v>
          </cell>
          <cell r="H102">
            <v>12672608</v>
          </cell>
          <cell r="I102">
            <v>862193</v>
          </cell>
          <cell r="J102">
            <v>5.7</v>
          </cell>
          <cell r="K102">
            <v>14.7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21.2</v>
          </cell>
          <cell r="P102">
            <v>9.4</v>
          </cell>
          <cell r="Q102">
            <v>6158262</v>
          </cell>
          <cell r="R102">
            <v>660874</v>
          </cell>
          <cell r="S102">
            <v>4.37</v>
          </cell>
        </row>
        <row r="103">
          <cell r="A103" t="str">
            <v xml:space="preserve">342.00 60           </v>
          </cell>
          <cell r="B103">
            <v>48760</v>
          </cell>
          <cell r="C103">
            <v>45</v>
          </cell>
          <cell r="D103" t="str">
            <v xml:space="preserve">   R3</v>
          </cell>
          <cell r="E103">
            <v>-5</v>
          </cell>
          <cell r="F103">
            <v>8121641.0800000001</v>
          </cell>
          <cell r="G103">
            <v>6540475.2699999996</v>
          </cell>
          <cell r="H103">
            <v>1987248</v>
          </cell>
          <cell r="I103">
            <v>125475</v>
          </cell>
          <cell r="J103">
            <v>1.54</v>
          </cell>
          <cell r="K103">
            <v>15.8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80.5</v>
          </cell>
          <cell r="P103">
            <v>16.100000000000001</v>
          </cell>
          <cell r="Q103">
            <v>4218287</v>
          </cell>
          <cell r="R103">
            <v>272354</v>
          </cell>
          <cell r="S103">
            <v>3.35</v>
          </cell>
        </row>
        <row r="104">
          <cell r="A104" t="str">
            <v xml:space="preserve">342.00 71           </v>
          </cell>
          <cell r="B104">
            <v>52047</v>
          </cell>
          <cell r="C104">
            <v>45</v>
          </cell>
          <cell r="D104" t="str">
            <v xml:space="preserve">   R3</v>
          </cell>
          <cell r="E104">
            <v>-5</v>
          </cell>
          <cell r="F104">
            <v>1804662.8</v>
          </cell>
          <cell r="G104">
            <v>697151.93</v>
          </cell>
          <cell r="H104">
            <v>1197744</v>
          </cell>
          <cell r="I104">
            <v>50752</v>
          </cell>
          <cell r="J104">
            <v>2.81</v>
          </cell>
          <cell r="K104">
            <v>23.6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38.6</v>
          </cell>
          <cell r="P104">
            <v>12.2</v>
          </cell>
          <cell r="Q104">
            <v>634828</v>
          </cell>
          <cell r="R104">
            <v>53436</v>
          </cell>
          <cell r="S104">
            <v>2.96</v>
          </cell>
        </row>
        <row r="105">
          <cell r="A105" t="str">
            <v xml:space="preserve">342.00 72           </v>
          </cell>
          <cell r="B105">
            <v>52778</v>
          </cell>
          <cell r="C105">
            <v>45</v>
          </cell>
          <cell r="D105" t="str">
            <v xml:space="preserve">   R3</v>
          </cell>
          <cell r="E105">
            <v>-5</v>
          </cell>
          <cell r="F105">
            <v>1887875</v>
          </cell>
          <cell r="G105">
            <v>1477641</v>
          </cell>
          <cell r="H105">
            <v>504628</v>
          </cell>
          <cell r="I105">
            <v>19635</v>
          </cell>
          <cell r="J105">
            <v>1.04</v>
          </cell>
          <cell r="K105">
            <v>25.7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78.3</v>
          </cell>
          <cell r="P105">
            <v>9.1999999999999993</v>
          </cell>
          <cell r="Q105">
            <v>515826</v>
          </cell>
          <cell r="R105">
            <v>57089</v>
          </cell>
          <cell r="S105">
            <v>3.02</v>
          </cell>
        </row>
        <row r="106">
          <cell r="A106" t="str">
            <v xml:space="preserve">342.00 74           </v>
          </cell>
          <cell r="B106">
            <v>53873</v>
          </cell>
          <cell r="C106">
            <v>45</v>
          </cell>
          <cell r="D106" t="str">
            <v xml:space="preserve">   R3</v>
          </cell>
          <cell r="E106">
            <v>-5</v>
          </cell>
          <cell r="F106">
            <v>1457862</v>
          </cell>
          <cell r="G106">
            <v>419774.87</v>
          </cell>
          <cell r="H106">
            <v>1110980</v>
          </cell>
          <cell r="I106">
            <v>39466</v>
          </cell>
          <cell r="J106">
            <v>2.71</v>
          </cell>
          <cell r="K106">
            <v>28.2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28.8</v>
          </cell>
          <cell r="P106">
            <v>8.1999999999999993</v>
          </cell>
          <cell r="Q106">
            <v>341068</v>
          </cell>
          <cell r="R106">
            <v>42249</v>
          </cell>
          <cell r="S106">
            <v>2.9</v>
          </cell>
        </row>
        <row r="107">
          <cell r="A107" t="str">
            <v xml:space="preserve">342.00 75           </v>
          </cell>
          <cell r="B107">
            <v>48760</v>
          </cell>
          <cell r="C107">
            <v>45</v>
          </cell>
          <cell r="D107" t="str">
            <v xml:space="preserve">   R3</v>
          </cell>
          <cell r="E107">
            <v>-5</v>
          </cell>
          <cell r="F107">
            <v>3889943.37</v>
          </cell>
          <cell r="G107">
            <v>3452527.24</v>
          </cell>
          <cell r="H107">
            <v>631913</v>
          </cell>
          <cell r="I107">
            <v>38673</v>
          </cell>
          <cell r="J107">
            <v>0.99</v>
          </cell>
          <cell r="K107">
            <v>16.3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88.8</v>
          </cell>
          <cell r="P107">
            <v>8.1999999999999993</v>
          </cell>
          <cell r="Q107">
            <v>1357015</v>
          </cell>
          <cell r="R107">
            <v>167054</v>
          </cell>
          <cell r="S107">
            <v>4.29</v>
          </cell>
        </row>
        <row r="108">
          <cell r="A108" t="str">
            <v xml:space="preserve">342.00 91           </v>
          </cell>
          <cell r="B108">
            <v>46934</v>
          </cell>
          <cell r="C108">
            <v>45</v>
          </cell>
          <cell r="D108" t="str">
            <v xml:space="preserve">   R3</v>
          </cell>
          <cell r="E108">
            <v>-5</v>
          </cell>
          <cell r="F108">
            <v>476309.45</v>
          </cell>
          <cell r="G108">
            <v>67263.19</v>
          </cell>
          <cell r="H108">
            <v>432862</v>
          </cell>
          <cell r="I108">
            <v>37348</v>
          </cell>
          <cell r="J108">
            <v>7.84</v>
          </cell>
          <cell r="K108">
            <v>11.6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14.1</v>
          </cell>
          <cell r="P108">
            <v>8.1999999999999993</v>
          </cell>
          <cell r="Q108">
            <v>206632</v>
          </cell>
          <cell r="R108">
            <v>25306</v>
          </cell>
          <cell r="S108">
            <v>5.31</v>
          </cell>
        </row>
        <row r="109">
          <cell r="A109" t="str">
            <v xml:space="preserve">342.00 92           </v>
          </cell>
          <cell r="B109">
            <v>47664</v>
          </cell>
          <cell r="C109">
            <v>45</v>
          </cell>
          <cell r="D109" t="str">
            <v xml:space="preserve">   R3</v>
          </cell>
          <cell r="E109">
            <v>-5</v>
          </cell>
          <cell r="F109">
            <v>3739991.62</v>
          </cell>
          <cell r="G109">
            <v>2415322.15</v>
          </cell>
          <cell r="H109">
            <v>1511669</v>
          </cell>
          <cell r="I109">
            <v>122288</v>
          </cell>
          <cell r="J109">
            <v>3.27</v>
          </cell>
          <cell r="K109">
            <v>12.4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64.599999999999994</v>
          </cell>
          <cell r="P109">
            <v>25.2</v>
          </cell>
          <cell r="Q109">
            <v>2389249</v>
          </cell>
          <cell r="R109">
            <v>124613</v>
          </cell>
          <cell r="S109">
            <v>3.33</v>
          </cell>
        </row>
        <row r="110">
          <cell r="A110" t="str">
            <v xml:space="preserve">342.00 93           </v>
          </cell>
          <cell r="B110">
            <v>47664</v>
          </cell>
          <cell r="C110">
            <v>45</v>
          </cell>
          <cell r="D110" t="str">
            <v xml:space="preserve">   R3</v>
          </cell>
          <cell r="E110">
            <v>-5</v>
          </cell>
          <cell r="F110">
            <v>3702107.48</v>
          </cell>
          <cell r="G110">
            <v>3642779</v>
          </cell>
          <cell r="H110">
            <v>244434</v>
          </cell>
          <cell r="I110">
            <v>20693</v>
          </cell>
          <cell r="J110">
            <v>0.56000000000000005</v>
          </cell>
          <cell r="K110">
            <v>11.8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98.4</v>
          </cell>
          <cell r="P110">
            <v>32.4</v>
          </cell>
          <cell r="Q110">
            <v>2791331</v>
          </cell>
          <cell r="R110">
            <v>96685</v>
          </cell>
          <cell r="S110">
            <v>2.61</v>
          </cell>
        </row>
        <row r="111">
          <cell r="A111" t="str">
            <v xml:space="preserve">342.00 95           </v>
          </cell>
          <cell r="B111">
            <v>50586</v>
          </cell>
          <cell r="C111">
            <v>45</v>
          </cell>
          <cell r="D111" t="str">
            <v xml:space="preserve">   R3</v>
          </cell>
          <cell r="E111">
            <v>-5</v>
          </cell>
          <cell r="F111">
            <v>134194.70000000001</v>
          </cell>
          <cell r="G111">
            <v>138223</v>
          </cell>
          <cell r="H111">
            <v>2681</v>
          </cell>
          <cell r="I111">
            <v>134</v>
          </cell>
          <cell r="J111">
            <v>0.1</v>
          </cell>
          <cell r="K111">
            <v>20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103</v>
          </cell>
          <cell r="P111">
            <v>35</v>
          </cell>
          <cell r="Q111">
            <v>96331</v>
          </cell>
          <cell r="R111">
            <v>3285</v>
          </cell>
          <cell r="S111">
            <v>2.4500000000000002</v>
          </cell>
        </row>
        <row r="112">
          <cell r="A112" t="str">
            <v xml:space="preserve">342.00 97           </v>
          </cell>
          <cell r="B112">
            <v>49125</v>
          </cell>
          <cell r="C112">
            <v>45</v>
          </cell>
          <cell r="D112" t="str">
            <v xml:space="preserve">   R3</v>
          </cell>
          <cell r="E112">
            <v>-5</v>
          </cell>
          <cell r="F112">
            <v>418443</v>
          </cell>
          <cell r="G112">
            <v>286449.33</v>
          </cell>
          <cell r="H112">
            <v>152916</v>
          </cell>
          <cell r="I112">
            <v>8763</v>
          </cell>
          <cell r="J112">
            <v>2.09</v>
          </cell>
          <cell r="K112">
            <v>17.5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68.5</v>
          </cell>
          <cell r="P112">
            <v>4.2</v>
          </cell>
          <cell r="Q112">
            <v>85399</v>
          </cell>
          <cell r="R112">
            <v>20299</v>
          </cell>
          <cell r="S112">
            <v>4.8499999999999996</v>
          </cell>
        </row>
        <row r="113">
          <cell r="A113" t="str">
            <v xml:space="preserve">344.00 91           </v>
          </cell>
          <cell r="B113">
            <v>46934</v>
          </cell>
          <cell r="C113">
            <v>60</v>
          </cell>
          <cell r="D113" t="str">
            <v xml:space="preserve">   R3</v>
          </cell>
          <cell r="E113">
            <v>-5</v>
          </cell>
          <cell r="F113">
            <v>575842.91</v>
          </cell>
          <cell r="G113">
            <v>405828.63</v>
          </cell>
          <cell r="H113">
            <v>198806</v>
          </cell>
          <cell r="I113">
            <v>17279</v>
          </cell>
          <cell r="J113">
            <v>3</v>
          </cell>
          <cell r="K113">
            <v>11.5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70.5</v>
          </cell>
          <cell r="P113">
            <v>23.8</v>
          </cell>
          <cell r="Q113">
            <v>356767</v>
          </cell>
          <cell r="R113">
            <v>21752</v>
          </cell>
          <cell r="S113">
            <v>3.78</v>
          </cell>
        </row>
        <row r="114">
          <cell r="A114" t="str">
            <v xml:space="preserve">344.00 92           </v>
          </cell>
          <cell r="B114">
            <v>47664</v>
          </cell>
          <cell r="C114">
            <v>60</v>
          </cell>
          <cell r="D114" t="str">
            <v xml:space="preserve">   R3</v>
          </cell>
          <cell r="E114">
            <v>-5</v>
          </cell>
          <cell r="F114">
            <v>99010602.659999996</v>
          </cell>
          <cell r="G114">
            <v>66636896.340000004</v>
          </cell>
          <cell r="H114">
            <v>37324236</v>
          </cell>
          <cell r="I114">
            <v>2738639</v>
          </cell>
          <cell r="J114">
            <v>2.77</v>
          </cell>
          <cell r="K114">
            <v>13.6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67.3</v>
          </cell>
          <cell r="P114">
            <v>16.7</v>
          </cell>
          <cell r="Q114">
            <v>48682384</v>
          </cell>
          <cell r="R114">
            <v>4095755</v>
          </cell>
          <cell r="S114">
            <v>4.1399999999999997</v>
          </cell>
        </row>
        <row r="115">
          <cell r="A115" t="str">
            <v xml:space="preserve">344.00 93           </v>
          </cell>
          <cell r="B115">
            <v>47664</v>
          </cell>
          <cell r="C115">
            <v>60</v>
          </cell>
          <cell r="D115" t="str">
            <v xml:space="preserve">   R3</v>
          </cell>
          <cell r="E115">
            <v>-5</v>
          </cell>
          <cell r="F115">
            <v>30004024.960000001</v>
          </cell>
          <cell r="G115">
            <v>24750966</v>
          </cell>
          <cell r="H115">
            <v>6753260</v>
          </cell>
          <cell r="I115">
            <v>506008</v>
          </cell>
          <cell r="J115">
            <v>1.69</v>
          </cell>
          <cell r="K115">
            <v>13.3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82.5</v>
          </cell>
          <cell r="P115">
            <v>28.4</v>
          </cell>
          <cell r="Q115">
            <v>19749096</v>
          </cell>
          <cell r="R115">
            <v>893918</v>
          </cell>
          <cell r="S115">
            <v>2.98</v>
          </cell>
        </row>
        <row r="116">
          <cell r="A116" t="str">
            <v xml:space="preserve">344.00 95           </v>
          </cell>
          <cell r="B116">
            <v>50586</v>
          </cell>
          <cell r="C116">
            <v>60</v>
          </cell>
          <cell r="D116" t="str">
            <v xml:space="preserve">   R3</v>
          </cell>
          <cell r="E116">
            <v>-5</v>
          </cell>
          <cell r="F116">
            <v>33087674.329999998</v>
          </cell>
          <cell r="G116">
            <v>30119678</v>
          </cell>
          <cell r="H116">
            <v>4622380</v>
          </cell>
          <cell r="I116">
            <v>216097</v>
          </cell>
          <cell r="J116">
            <v>0.65</v>
          </cell>
          <cell r="K116">
            <v>21.4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91</v>
          </cell>
          <cell r="P116">
            <v>7.4</v>
          </cell>
          <cell r="Q116">
            <v>8847274</v>
          </cell>
          <cell r="R116">
            <v>1210617</v>
          </cell>
          <cell r="S116">
            <v>3.66</v>
          </cell>
        </row>
        <row r="117">
          <cell r="A117" t="str">
            <v xml:space="preserve">344.01 73           </v>
          </cell>
          <cell r="B117">
            <v>50221</v>
          </cell>
          <cell r="C117">
            <v>40</v>
          </cell>
          <cell r="D117" t="str">
            <v xml:space="preserve"> R2.5</v>
          </cell>
          <cell r="E117">
            <v>-5</v>
          </cell>
          <cell r="F117">
            <v>583581424.75999999</v>
          </cell>
          <cell r="G117">
            <v>112902902.83</v>
          </cell>
          <cell r="H117">
            <v>499857593</v>
          </cell>
          <cell r="I117">
            <v>25258090</v>
          </cell>
          <cell r="J117">
            <v>4.33</v>
          </cell>
          <cell r="K117">
            <v>19.8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19.3</v>
          </cell>
          <cell r="P117">
            <v>4.2</v>
          </cell>
          <cell r="Q117">
            <v>104947490</v>
          </cell>
          <cell r="R117">
            <v>25674665</v>
          </cell>
          <cell r="S117">
            <v>4.4000000000000004</v>
          </cell>
        </row>
        <row r="118">
          <cell r="A118" t="str">
            <v xml:space="preserve">344.01 94           </v>
          </cell>
          <cell r="B118">
            <v>47664</v>
          </cell>
          <cell r="C118">
            <v>40</v>
          </cell>
          <cell r="D118" t="str">
            <v xml:space="preserve"> R2.5</v>
          </cell>
          <cell r="E118">
            <v>-5</v>
          </cell>
          <cell r="F118">
            <v>153525782.00999999</v>
          </cell>
          <cell r="G118">
            <v>62513564</v>
          </cell>
          <cell r="H118">
            <v>98688507</v>
          </cell>
          <cell r="I118">
            <v>7495174</v>
          </cell>
          <cell r="J118">
            <v>4.88</v>
          </cell>
          <cell r="K118">
            <v>13.2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40.700000000000003</v>
          </cell>
          <cell r="P118">
            <v>10.6</v>
          </cell>
          <cell r="Q118">
            <v>69123174</v>
          </cell>
          <cell r="R118">
            <v>6996141</v>
          </cell>
          <cell r="S118">
            <v>4.5599999999999996</v>
          </cell>
        </row>
        <row r="119">
          <cell r="A119" t="str">
            <v xml:space="preserve">344.01 96           </v>
          </cell>
          <cell r="B119">
            <v>48029</v>
          </cell>
          <cell r="C119">
            <v>40</v>
          </cell>
          <cell r="D119" t="str">
            <v xml:space="preserve"> R2.5</v>
          </cell>
          <cell r="E119">
            <v>-5</v>
          </cell>
          <cell r="F119">
            <v>372345403.38</v>
          </cell>
          <cell r="G119">
            <v>136231904.43000001</v>
          </cell>
          <cell r="H119">
            <v>254730769</v>
          </cell>
          <cell r="I119">
            <v>18030523</v>
          </cell>
          <cell r="J119">
            <v>4.84</v>
          </cell>
          <cell r="K119">
            <v>14.1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36.6</v>
          </cell>
          <cell r="P119">
            <v>9.4</v>
          </cell>
          <cell r="Q119">
            <v>150896939</v>
          </cell>
          <cell r="R119">
            <v>17000280</v>
          </cell>
          <cell r="S119">
            <v>4.57</v>
          </cell>
        </row>
        <row r="120">
          <cell r="A120" t="str">
            <v xml:space="preserve">344.20 60           </v>
          </cell>
          <cell r="B120">
            <v>48760</v>
          </cell>
          <cell r="C120">
            <v>12</v>
          </cell>
          <cell r="D120" t="str">
            <v xml:space="preserve"> L0.5</v>
          </cell>
          <cell r="E120">
            <v>20</v>
          </cell>
          <cell r="F120">
            <v>74375981.069999993</v>
          </cell>
          <cell r="G120">
            <v>56434886.100000001</v>
          </cell>
          <cell r="H120">
            <v>3065899</v>
          </cell>
          <cell r="I120">
            <v>540356</v>
          </cell>
          <cell r="J120">
            <v>0.73</v>
          </cell>
          <cell r="K120">
            <v>5.7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75.900000000000006</v>
          </cell>
          <cell r="P120">
            <v>15.8</v>
          </cell>
          <cell r="Q120">
            <v>33770295</v>
          </cell>
          <cell r="R120">
            <v>4965816</v>
          </cell>
          <cell r="S120">
            <v>6.68</v>
          </cell>
        </row>
        <row r="121">
          <cell r="A121" t="str">
            <v xml:space="preserve">344.20 71           </v>
          </cell>
          <cell r="B121">
            <v>52047</v>
          </cell>
          <cell r="C121">
            <v>12</v>
          </cell>
          <cell r="D121" t="str">
            <v xml:space="preserve"> L0.5</v>
          </cell>
          <cell r="E121">
            <v>20</v>
          </cell>
          <cell r="F121">
            <v>26006934.52</v>
          </cell>
          <cell r="G121">
            <v>1397214.18</v>
          </cell>
          <cell r="H121">
            <v>19408333</v>
          </cell>
          <cell r="I121">
            <v>2999348</v>
          </cell>
          <cell r="J121">
            <v>11.53</v>
          </cell>
          <cell r="K121">
            <v>6.5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5.4</v>
          </cell>
          <cell r="P121">
            <v>11.2</v>
          </cell>
          <cell r="Q121">
            <v>9485052</v>
          </cell>
          <cell r="R121">
            <v>1733551</v>
          </cell>
          <cell r="S121">
            <v>6.67</v>
          </cell>
        </row>
        <row r="122">
          <cell r="A122" t="str">
            <v xml:space="preserve">344.20 72           </v>
          </cell>
          <cell r="B122">
            <v>52778</v>
          </cell>
          <cell r="C122">
            <v>12</v>
          </cell>
          <cell r="D122" t="str">
            <v xml:space="preserve"> L0.5</v>
          </cell>
          <cell r="E122">
            <v>20</v>
          </cell>
          <cell r="F122">
            <v>83514274.030000001</v>
          </cell>
          <cell r="G122">
            <v>8066153.1100000003</v>
          </cell>
          <cell r="H122">
            <v>58745266</v>
          </cell>
          <cell r="I122">
            <v>7147793</v>
          </cell>
          <cell r="J122">
            <v>8.56</v>
          </cell>
          <cell r="K122">
            <v>8.1999999999999993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9.6999999999999993</v>
          </cell>
          <cell r="P122">
            <v>6.5</v>
          </cell>
          <cell r="Q122">
            <v>19433408</v>
          </cell>
          <cell r="R122">
            <v>5575398</v>
          </cell>
          <cell r="S122">
            <v>6.68</v>
          </cell>
        </row>
        <row r="123">
          <cell r="A123" t="str">
            <v xml:space="preserve">344.20 74           </v>
          </cell>
          <cell r="B123">
            <v>53873</v>
          </cell>
          <cell r="C123">
            <v>12</v>
          </cell>
          <cell r="D123" t="str">
            <v xml:space="preserve"> L0.5</v>
          </cell>
          <cell r="E123">
            <v>20</v>
          </cell>
          <cell r="F123">
            <v>32380061.68</v>
          </cell>
          <cell r="G123">
            <v>2715653.77</v>
          </cell>
          <cell r="H123">
            <v>23188396</v>
          </cell>
          <cell r="I123">
            <v>2902863</v>
          </cell>
          <cell r="J123">
            <v>8.9600000000000009</v>
          </cell>
          <cell r="K123">
            <v>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8.4</v>
          </cell>
          <cell r="P123">
            <v>6.9</v>
          </cell>
          <cell r="Q123">
            <v>8442189</v>
          </cell>
          <cell r="R123">
            <v>2158425</v>
          </cell>
          <cell r="S123">
            <v>6.67</v>
          </cell>
        </row>
        <row r="124">
          <cell r="A124" t="str">
            <v xml:space="preserve">344.20 75           </v>
          </cell>
          <cell r="B124">
            <v>48760</v>
          </cell>
          <cell r="C124">
            <v>12</v>
          </cell>
          <cell r="D124" t="str">
            <v xml:space="preserve"> L0.5</v>
          </cell>
          <cell r="E124">
            <v>20</v>
          </cell>
          <cell r="F124">
            <v>27973570.460000001</v>
          </cell>
          <cell r="G124">
            <v>20284083.969999999</v>
          </cell>
          <cell r="H124">
            <v>2094772</v>
          </cell>
          <cell r="I124">
            <v>267769</v>
          </cell>
          <cell r="J124">
            <v>0.96</v>
          </cell>
          <cell r="K124">
            <v>7.8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72.5</v>
          </cell>
          <cell r="P124">
            <v>7.9</v>
          </cell>
          <cell r="Q124">
            <v>8403382</v>
          </cell>
          <cell r="R124">
            <v>1895966</v>
          </cell>
          <cell r="S124">
            <v>6.78</v>
          </cell>
        </row>
        <row r="125">
          <cell r="A125" t="str">
            <v xml:space="preserve">344.20 97           </v>
          </cell>
          <cell r="B125">
            <v>49125</v>
          </cell>
          <cell r="C125">
            <v>12</v>
          </cell>
          <cell r="D125" t="str">
            <v xml:space="preserve"> L0.5</v>
          </cell>
          <cell r="E125">
            <v>20</v>
          </cell>
          <cell r="F125">
            <v>53610403.710000001</v>
          </cell>
          <cell r="G125">
            <v>35341321.460000001</v>
          </cell>
          <cell r="H125">
            <v>7547002</v>
          </cell>
          <cell r="I125">
            <v>854758</v>
          </cell>
          <cell r="J125">
            <v>1.59</v>
          </cell>
          <cell r="K125">
            <v>8.8000000000000007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65.900000000000006</v>
          </cell>
          <cell r="P125">
            <v>4.2</v>
          </cell>
          <cell r="Q125">
            <v>10628841</v>
          </cell>
          <cell r="R125">
            <v>3687212</v>
          </cell>
          <cell r="S125">
            <v>6.88</v>
          </cell>
        </row>
        <row r="126">
          <cell r="A126" t="str">
            <v xml:space="preserve">345.00 60           </v>
          </cell>
          <cell r="B126">
            <v>48760</v>
          </cell>
          <cell r="C126">
            <v>45</v>
          </cell>
          <cell r="D126" t="str">
            <v xml:space="preserve"> S1.5</v>
          </cell>
          <cell r="E126">
            <v>-5</v>
          </cell>
          <cell r="F126">
            <v>2021517.63</v>
          </cell>
          <cell r="G126">
            <v>1613489.89</v>
          </cell>
          <cell r="H126">
            <v>509104</v>
          </cell>
          <cell r="I126">
            <v>33297</v>
          </cell>
          <cell r="J126">
            <v>1.65</v>
          </cell>
          <cell r="K126">
            <v>15.3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79.8</v>
          </cell>
          <cell r="P126">
            <v>16.2</v>
          </cell>
          <cell r="Q126">
            <v>1072631</v>
          </cell>
          <cell r="R126">
            <v>68772</v>
          </cell>
          <cell r="S126">
            <v>3.4</v>
          </cell>
        </row>
        <row r="127">
          <cell r="A127" t="str">
            <v xml:space="preserve">345.00 71           </v>
          </cell>
          <cell r="B127">
            <v>52047</v>
          </cell>
          <cell r="C127">
            <v>45</v>
          </cell>
          <cell r="D127" t="str">
            <v xml:space="preserve"> S1.5</v>
          </cell>
          <cell r="E127">
            <v>-5</v>
          </cell>
          <cell r="F127">
            <v>296766.71999999997</v>
          </cell>
          <cell r="G127">
            <v>111118.95</v>
          </cell>
          <cell r="H127">
            <v>200486</v>
          </cell>
          <cell r="I127">
            <v>8875</v>
          </cell>
          <cell r="J127">
            <v>2.99</v>
          </cell>
          <cell r="K127">
            <v>22.6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37.4</v>
          </cell>
          <cell r="P127">
            <v>12.2</v>
          </cell>
          <cell r="Q127">
            <v>107395</v>
          </cell>
          <cell r="R127">
            <v>9037</v>
          </cell>
          <cell r="S127">
            <v>3.05</v>
          </cell>
        </row>
        <row r="128">
          <cell r="A128" t="str">
            <v xml:space="preserve">345.00 72           </v>
          </cell>
          <cell r="B128">
            <v>52778</v>
          </cell>
          <cell r="C128">
            <v>45</v>
          </cell>
          <cell r="D128" t="str">
            <v xml:space="preserve"> S1.5</v>
          </cell>
          <cell r="E128">
            <v>-5</v>
          </cell>
          <cell r="F128">
            <v>9468135</v>
          </cell>
          <cell r="G128">
            <v>7420970.2599999998</v>
          </cell>
          <cell r="H128">
            <v>2520571</v>
          </cell>
          <cell r="I128">
            <v>101965</v>
          </cell>
          <cell r="J128">
            <v>1.08</v>
          </cell>
          <cell r="K128">
            <v>24.7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78.400000000000006</v>
          </cell>
          <cell r="P128">
            <v>9.1999999999999993</v>
          </cell>
          <cell r="Q128">
            <v>2670696</v>
          </cell>
          <cell r="R128">
            <v>294270</v>
          </cell>
          <cell r="S128">
            <v>3.11</v>
          </cell>
        </row>
        <row r="129">
          <cell r="A129" t="str">
            <v xml:space="preserve">345.00 74           </v>
          </cell>
          <cell r="B129">
            <v>53873</v>
          </cell>
          <cell r="C129">
            <v>45</v>
          </cell>
          <cell r="D129" t="str">
            <v xml:space="preserve"> S1.5</v>
          </cell>
          <cell r="E129">
            <v>-5</v>
          </cell>
          <cell r="F129">
            <v>2823972</v>
          </cell>
          <cell r="G129">
            <v>810921.32</v>
          </cell>
          <cell r="H129">
            <v>2154249</v>
          </cell>
          <cell r="I129">
            <v>79787</v>
          </cell>
          <cell r="J129">
            <v>2.83</v>
          </cell>
          <cell r="K129">
            <v>27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28.7</v>
          </cell>
          <cell r="P129">
            <v>8.1999999999999993</v>
          </cell>
          <cell r="Q129">
            <v>685577</v>
          </cell>
          <cell r="R129">
            <v>84507</v>
          </cell>
          <cell r="S129">
            <v>2.99</v>
          </cell>
        </row>
        <row r="130">
          <cell r="A130" t="str">
            <v xml:space="preserve">345.00 75           </v>
          </cell>
          <cell r="B130">
            <v>48760</v>
          </cell>
          <cell r="C130">
            <v>45</v>
          </cell>
          <cell r="D130" t="str">
            <v xml:space="preserve"> S1.5</v>
          </cell>
          <cell r="E130">
            <v>-5</v>
          </cell>
          <cell r="F130">
            <v>4392925.1399999997</v>
          </cell>
          <cell r="G130">
            <v>3714712.25</v>
          </cell>
          <cell r="H130">
            <v>897859</v>
          </cell>
          <cell r="I130">
            <v>55659</v>
          </cell>
          <cell r="J130">
            <v>1.27</v>
          </cell>
          <cell r="K130">
            <v>16.100000000000001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84.6</v>
          </cell>
          <cell r="P130">
            <v>8.1</v>
          </cell>
          <cell r="Q130">
            <v>1533399</v>
          </cell>
          <cell r="R130">
            <v>191083</v>
          </cell>
          <cell r="S130">
            <v>4.3499999999999996</v>
          </cell>
        </row>
        <row r="131">
          <cell r="A131" t="str">
            <v xml:space="preserve">345.00 91           </v>
          </cell>
          <cell r="B131">
            <v>46934</v>
          </cell>
          <cell r="C131">
            <v>45</v>
          </cell>
          <cell r="D131" t="str">
            <v xml:space="preserve"> S1.5</v>
          </cell>
          <cell r="E131">
            <v>-5</v>
          </cell>
          <cell r="F131">
            <v>406679.71</v>
          </cell>
          <cell r="G131">
            <v>188926.64</v>
          </cell>
          <cell r="H131">
            <v>238087</v>
          </cell>
          <cell r="I131">
            <v>20822</v>
          </cell>
          <cell r="J131">
            <v>5.12</v>
          </cell>
          <cell r="K131">
            <v>11.4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46.5</v>
          </cell>
          <cell r="P131">
            <v>10.4</v>
          </cell>
          <cell r="Q131">
            <v>188690</v>
          </cell>
          <cell r="R131">
            <v>20854</v>
          </cell>
          <cell r="S131">
            <v>5.13</v>
          </cell>
        </row>
        <row r="132">
          <cell r="A132" t="str">
            <v xml:space="preserve">345.00 92           </v>
          </cell>
          <cell r="B132">
            <v>47664</v>
          </cell>
          <cell r="C132">
            <v>45</v>
          </cell>
          <cell r="D132" t="str">
            <v xml:space="preserve"> S1.5</v>
          </cell>
          <cell r="E132">
            <v>-5</v>
          </cell>
          <cell r="F132">
            <v>7187907.9199999999</v>
          </cell>
          <cell r="G132">
            <v>3377314.53</v>
          </cell>
          <cell r="H132">
            <v>4169989</v>
          </cell>
          <cell r="I132">
            <v>309159</v>
          </cell>
          <cell r="J132">
            <v>4.3</v>
          </cell>
          <cell r="K132">
            <v>13.5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47</v>
          </cell>
          <cell r="P132">
            <v>8.1</v>
          </cell>
          <cell r="Q132">
            <v>2495585</v>
          </cell>
          <cell r="R132">
            <v>377317</v>
          </cell>
          <cell r="S132">
            <v>5.25</v>
          </cell>
        </row>
        <row r="133">
          <cell r="A133" t="str">
            <v xml:space="preserve">345.00 93           </v>
          </cell>
          <cell r="B133">
            <v>47664</v>
          </cell>
          <cell r="C133">
            <v>45</v>
          </cell>
          <cell r="D133" t="str">
            <v xml:space="preserve"> S1.5</v>
          </cell>
          <cell r="E133">
            <v>-5</v>
          </cell>
          <cell r="F133">
            <v>2438637.16</v>
          </cell>
          <cell r="G133">
            <v>1763154.56</v>
          </cell>
          <cell r="H133">
            <v>797414</v>
          </cell>
          <cell r="I133">
            <v>59300</v>
          </cell>
          <cell r="J133">
            <v>2.4300000000000002</v>
          </cell>
          <cell r="K133">
            <v>13.4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72.3</v>
          </cell>
          <cell r="P133">
            <v>14.6</v>
          </cell>
          <cell r="Q133">
            <v>1147772</v>
          </cell>
          <cell r="R133">
            <v>108366</v>
          </cell>
          <cell r="S133">
            <v>4.4400000000000004</v>
          </cell>
        </row>
        <row r="134">
          <cell r="A134" t="str">
            <v xml:space="preserve">345.00 95           </v>
          </cell>
          <cell r="B134">
            <v>50586</v>
          </cell>
          <cell r="C134">
            <v>45</v>
          </cell>
          <cell r="D134" t="str">
            <v xml:space="preserve"> S1.5</v>
          </cell>
          <cell r="E134">
            <v>-5</v>
          </cell>
          <cell r="F134">
            <v>201938.39</v>
          </cell>
          <cell r="G134">
            <v>172084.92</v>
          </cell>
          <cell r="H134">
            <v>39950</v>
          </cell>
          <cell r="I134">
            <v>2007</v>
          </cell>
          <cell r="J134">
            <v>0.99</v>
          </cell>
          <cell r="K134">
            <v>19.899999999999999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85.2</v>
          </cell>
          <cell r="P134">
            <v>21.6</v>
          </cell>
          <cell r="Q134">
            <v>105087</v>
          </cell>
          <cell r="R134">
            <v>5955</v>
          </cell>
          <cell r="S134">
            <v>2.95</v>
          </cell>
        </row>
        <row r="135">
          <cell r="A135" t="str">
            <v xml:space="preserve">345.00 97           </v>
          </cell>
          <cell r="B135">
            <v>49125</v>
          </cell>
          <cell r="C135">
            <v>45</v>
          </cell>
          <cell r="D135" t="str">
            <v xml:space="preserve"> S1.5</v>
          </cell>
          <cell r="E135">
            <v>-5</v>
          </cell>
          <cell r="F135">
            <v>3521060.99</v>
          </cell>
          <cell r="G135">
            <v>2410379.06</v>
          </cell>
          <cell r="H135">
            <v>1286735</v>
          </cell>
          <cell r="I135">
            <v>74292</v>
          </cell>
          <cell r="J135">
            <v>2.11</v>
          </cell>
          <cell r="K135">
            <v>17.3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68.5</v>
          </cell>
          <cell r="P135">
            <v>4.2</v>
          </cell>
          <cell r="Q135">
            <v>727074</v>
          </cell>
          <cell r="R135">
            <v>171546</v>
          </cell>
          <cell r="S135">
            <v>4.87</v>
          </cell>
        </row>
        <row r="136">
          <cell r="A136" t="str">
            <v xml:space="preserve">345.01 73           </v>
          </cell>
          <cell r="B136">
            <v>50221</v>
          </cell>
          <cell r="C136">
            <v>45</v>
          </cell>
          <cell r="D136" t="str">
            <v xml:space="preserve"> S1.5</v>
          </cell>
          <cell r="E136">
            <v>-5</v>
          </cell>
          <cell r="F136">
            <v>68432625.079999998</v>
          </cell>
          <cell r="G136">
            <v>13311770.689999999</v>
          </cell>
          <cell r="H136">
            <v>58542486</v>
          </cell>
          <cell r="I136">
            <v>2921282</v>
          </cell>
          <cell r="J136">
            <v>4.2699999999999996</v>
          </cell>
          <cell r="K136">
            <v>20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19.5</v>
          </cell>
          <cell r="P136">
            <v>4.2</v>
          </cell>
          <cell r="Q136">
            <v>12547909</v>
          </cell>
          <cell r="R136">
            <v>2960395</v>
          </cell>
          <cell r="S136">
            <v>4.33</v>
          </cell>
        </row>
        <row r="137">
          <cell r="A137" t="str">
            <v xml:space="preserve">345.01 94           </v>
          </cell>
          <cell r="B137">
            <v>47664</v>
          </cell>
          <cell r="C137">
            <v>45</v>
          </cell>
          <cell r="D137" t="str">
            <v xml:space="preserve"> S1.5</v>
          </cell>
          <cell r="E137">
            <v>-5</v>
          </cell>
          <cell r="F137">
            <v>13903072.539999999</v>
          </cell>
          <cell r="G137">
            <v>5771432.5</v>
          </cell>
          <cell r="H137">
            <v>8826794</v>
          </cell>
          <cell r="I137">
            <v>665811</v>
          </cell>
          <cell r="J137">
            <v>4.79</v>
          </cell>
          <cell r="K137">
            <v>13.3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41.5</v>
          </cell>
          <cell r="P137">
            <v>10.5</v>
          </cell>
          <cell r="Q137">
            <v>6306477</v>
          </cell>
          <cell r="R137">
            <v>625594</v>
          </cell>
          <cell r="S137">
            <v>4.5</v>
          </cell>
        </row>
        <row r="138">
          <cell r="A138" t="str">
            <v xml:space="preserve">345.01 96           </v>
          </cell>
          <cell r="B138">
            <v>48029</v>
          </cell>
          <cell r="C138">
            <v>45</v>
          </cell>
          <cell r="D138" t="str">
            <v xml:space="preserve"> S1.5</v>
          </cell>
          <cell r="E138">
            <v>-5</v>
          </cell>
          <cell r="F138">
            <v>36997247.700000003</v>
          </cell>
          <cell r="G138">
            <v>13607936.76</v>
          </cell>
          <cell r="H138">
            <v>25239173</v>
          </cell>
          <cell r="I138">
            <v>1772155</v>
          </cell>
          <cell r="J138">
            <v>4.79</v>
          </cell>
          <cell r="K138">
            <v>14.2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36.799999999999997</v>
          </cell>
          <cell r="P138">
            <v>9.1999999999999993</v>
          </cell>
          <cell r="Q138">
            <v>15050265</v>
          </cell>
          <cell r="R138">
            <v>1671687</v>
          </cell>
          <cell r="S138">
            <v>4.5199999999999996</v>
          </cell>
        </row>
        <row r="139">
          <cell r="A139" t="str">
            <v xml:space="preserve">346.00 60           </v>
          </cell>
          <cell r="B139">
            <v>48760</v>
          </cell>
          <cell r="C139">
            <v>45</v>
          </cell>
          <cell r="D139" t="str">
            <v xml:space="preserve"> S1.5</v>
          </cell>
          <cell r="E139">
            <v>-5</v>
          </cell>
          <cell r="F139">
            <v>792720.88</v>
          </cell>
          <cell r="G139">
            <v>114830.56</v>
          </cell>
          <cell r="H139">
            <v>717526</v>
          </cell>
          <cell r="I139">
            <v>45000</v>
          </cell>
          <cell r="J139">
            <v>5.68</v>
          </cell>
          <cell r="K139">
            <v>15.9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14.5</v>
          </cell>
          <cell r="P139">
            <v>9.4</v>
          </cell>
          <cell r="Q139">
            <v>276085</v>
          </cell>
          <cell r="R139">
            <v>34725</v>
          </cell>
          <cell r="S139">
            <v>4.38</v>
          </cell>
        </row>
        <row r="140">
          <cell r="A140" t="str">
            <v xml:space="preserve">346.00 72           </v>
          </cell>
          <cell r="B140">
            <v>52778</v>
          </cell>
          <cell r="C140">
            <v>45</v>
          </cell>
          <cell r="D140" t="str">
            <v xml:space="preserve"> S1.5</v>
          </cell>
          <cell r="E140">
            <v>-5</v>
          </cell>
          <cell r="F140">
            <v>2134388</v>
          </cell>
          <cell r="G140">
            <v>1670586.7</v>
          </cell>
          <cell r="H140">
            <v>570521</v>
          </cell>
          <cell r="I140">
            <v>23079</v>
          </cell>
          <cell r="J140">
            <v>1.08</v>
          </cell>
          <cell r="K140">
            <v>24.7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78.3</v>
          </cell>
          <cell r="P140">
            <v>9.1999999999999993</v>
          </cell>
          <cell r="Q140">
            <v>602051</v>
          </cell>
          <cell r="R140">
            <v>66337</v>
          </cell>
          <cell r="S140">
            <v>3.11</v>
          </cell>
        </row>
        <row r="141">
          <cell r="A141" t="str">
            <v xml:space="preserve">346.00 74           </v>
          </cell>
          <cell r="B141">
            <v>53873</v>
          </cell>
          <cell r="C141">
            <v>45</v>
          </cell>
          <cell r="D141" t="str">
            <v xml:space="preserve"> S1.5</v>
          </cell>
          <cell r="E141">
            <v>-5</v>
          </cell>
          <cell r="F141">
            <v>717365.05</v>
          </cell>
          <cell r="G141">
            <v>200277.77</v>
          </cell>
          <cell r="H141">
            <v>552956</v>
          </cell>
          <cell r="I141">
            <v>20425</v>
          </cell>
          <cell r="J141">
            <v>2.85</v>
          </cell>
          <cell r="K141">
            <v>27.1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27.9</v>
          </cell>
          <cell r="P141">
            <v>8</v>
          </cell>
          <cell r="Q141">
            <v>170079</v>
          </cell>
          <cell r="R141">
            <v>21560</v>
          </cell>
          <cell r="S141">
            <v>3.01</v>
          </cell>
        </row>
        <row r="142">
          <cell r="A142" t="str">
            <v xml:space="preserve">346.00 75           </v>
          </cell>
          <cell r="B142">
            <v>48760</v>
          </cell>
          <cell r="C142">
            <v>45</v>
          </cell>
          <cell r="D142" t="str">
            <v xml:space="preserve"> S1.5</v>
          </cell>
          <cell r="E142">
            <v>-5</v>
          </cell>
          <cell r="F142">
            <v>2005074.48</v>
          </cell>
          <cell r="G142">
            <v>1775641.78</v>
          </cell>
          <cell r="H142">
            <v>329686</v>
          </cell>
          <cell r="I142">
            <v>20465</v>
          </cell>
          <cell r="J142">
            <v>1.02</v>
          </cell>
          <cell r="K142">
            <v>16.100000000000001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88.6</v>
          </cell>
          <cell r="P142">
            <v>8.1999999999999993</v>
          </cell>
          <cell r="Q142">
            <v>708422</v>
          </cell>
          <cell r="R142">
            <v>86740</v>
          </cell>
          <cell r="S142">
            <v>4.33</v>
          </cell>
        </row>
        <row r="143">
          <cell r="A143" t="str">
            <v xml:space="preserve">346.00 92           </v>
          </cell>
          <cell r="B143">
            <v>47664</v>
          </cell>
          <cell r="C143">
            <v>45</v>
          </cell>
          <cell r="D143" t="str">
            <v xml:space="preserve"> S1.5</v>
          </cell>
          <cell r="E143">
            <v>-5</v>
          </cell>
          <cell r="F143">
            <v>353337.64</v>
          </cell>
          <cell r="G143">
            <v>265750.21999999997</v>
          </cell>
          <cell r="H143">
            <v>105254</v>
          </cell>
          <cell r="I143">
            <v>7885</v>
          </cell>
          <cell r="J143">
            <v>2.23</v>
          </cell>
          <cell r="K143">
            <v>13.3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75.2</v>
          </cell>
          <cell r="P143">
            <v>19.7</v>
          </cell>
          <cell r="Q143">
            <v>194125</v>
          </cell>
          <cell r="R143">
            <v>13958</v>
          </cell>
          <cell r="S143">
            <v>3.95</v>
          </cell>
        </row>
        <row r="144">
          <cell r="A144" t="str">
            <v xml:space="preserve">346.00 93           </v>
          </cell>
          <cell r="B144">
            <v>47664</v>
          </cell>
          <cell r="C144">
            <v>45</v>
          </cell>
          <cell r="D144" t="str">
            <v xml:space="preserve"> S1.5</v>
          </cell>
          <cell r="E144">
            <v>-5</v>
          </cell>
          <cell r="F144">
            <v>156087.78</v>
          </cell>
          <cell r="G144">
            <v>158502.48000000001</v>
          </cell>
          <cell r="H144">
            <v>5390</v>
          </cell>
          <cell r="I144">
            <v>421</v>
          </cell>
          <cell r="J144">
            <v>0.27</v>
          </cell>
          <cell r="K144">
            <v>12.8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101.5</v>
          </cell>
          <cell r="P144">
            <v>21.8</v>
          </cell>
          <cell r="Q144">
            <v>99948</v>
          </cell>
          <cell r="R144">
            <v>5171</v>
          </cell>
          <cell r="S144">
            <v>3.31</v>
          </cell>
        </row>
        <row r="145">
          <cell r="A145" t="str">
            <v xml:space="preserve">346.00 95           </v>
          </cell>
          <cell r="B145">
            <v>50586</v>
          </cell>
          <cell r="C145">
            <v>45</v>
          </cell>
          <cell r="D145" t="str">
            <v xml:space="preserve"> S1.5</v>
          </cell>
          <cell r="E145">
            <v>-5</v>
          </cell>
          <cell r="F145">
            <v>46462.34</v>
          </cell>
          <cell r="G145">
            <v>28649.66</v>
          </cell>
          <cell r="H145">
            <v>20136</v>
          </cell>
          <cell r="I145">
            <v>1180</v>
          </cell>
          <cell r="J145">
            <v>2.54</v>
          </cell>
          <cell r="K145">
            <v>17.100000000000001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61.7</v>
          </cell>
          <cell r="P145">
            <v>25.1</v>
          </cell>
          <cell r="Q145">
            <v>27338</v>
          </cell>
          <cell r="R145">
            <v>1258</v>
          </cell>
          <cell r="S145">
            <v>2.71</v>
          </cell>
        </row>
        <row r="146">
          <cell r="A146" t="str">
            <v xml:space="preserve">346.00 97           </v>
          </cell>
          <cell r="B146">
            <v>49125</v>
          </cell>
          <cell r="C146">
            <v>45</v>
          </cell>
          <cell r="D146" t="str">
            <v xml:space="preserve"> S1.5</v>
          </cell>
          <cell r="E146">
            <v>-5</v>
          </cell>
          <cell r="F146">
            <v>665876</v>
          </cell>
          <cell r="G146">
            <v>455832.41</v>
          </cell>
          <cell r="H146">
            <v>243337</v>
          </cell>
          <cell r="I146">
            <v>14049</v>
          </cell>
          <cell r="J146">
            <v>2.11</v>
          </cell>
          <cell r="K146">
            <v>17.3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68.5</v>
          </cell>
          <cell r="P146">
            <v>4.2</v>
          </cell>
          <cell r="Q146">
            <v>137499</v>
          </cell>
          <cell r="R146">
            <v>32441</v>
          </cell>
          <cell r="S146">
            <v>4.87</v>
          </cell>
        </row>
        <row r="147">
          <cell r="A147" t="str">
            <v xml:space="preserve">346.01 73           </v>
          </cell>
          <cell r="B147">
            <v>50221</v>
          </cell>
          <cell r="C147">
            <v>50</v>
          </cell>
          <cell r="D147" t="str">
            <v xml:space="preserve"> R2.5</v>
          </cell>
          <cell r="E147">
            <v>-5</v>
          </cell>
          <cell r="F147">
            <v>2820158.96</v>
          </cell>
          <cell r="G147">
            <v>548420.67000000004</v>
          </cell>
          <cell r="H147">
            <v>2412746</v>
          </cell>
          <cell r="I147">
            <v>119799</v>
          </cell>
          <cell r="J147">
            <v>4.25</v>
          </cell>
          <cell r="K147">
            <v>20.100000000000001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19.399999999999999</v>
          </cell>
          <cell r="P147">
            <v>4.2</v>
          </cell>
          <cell r="Q147">
            <v>503902</v>
          </cell>
          <cell r="R147">
            <v>122000</v>
          </cell>
          <cell r="S147">
            <v>4.33</v>
          </cell>
        </row>
        <row r="148">
          <cell r="A148" t="str">
            <v xml:space="preserve">346.01 94           </v>
          </cell>
          <cell r="B148">
            <v>47664</v>
          </cell>
          <cell r="C148">
            <v>50</v>
          </cell>
          <cell r="D148" t="str">
            <v xml:space="preserve"> R2.5</v>
          </cell>
          <cell r="E148">
            <v>-5</v>
          </cell>
          <cell r="F148">
            <v>479164.8</v>
          </cell>
          <cell r="G148">
            <v>120444.56</v>
          </cell>
          <cell r="H148">
            <v>382678</v>
          </cell>
          <cell r="I148">
            <v>28324</v>
          </cell>
          <cell r="J148">
            <v>5.91</v>
          </cell>
          <cell r="K148">
            <v>13.5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25.1</v>
          </cell>
          <cell r="P148">
            <v>5.7</v>
          </cell>
          <cell r="Q148">
            <v>146570</v>
          </cell>
          <cell r="R148">
            <v>26380</v>
          </cell>
          <cell r="S148">
            <v>5.51</v>
          </cell>
        </row>
        <row r="149">
          <cell r="A149" t="str">
            <v xml:space="preserve">346.01 96           </v>
          </cell>
          <cell r="B149">
            <v>48029</v>
          </cell>
          <cell r="C149">
            <v>50</v>
          </cell>
          <cell r="D149" t="str">
            <v xml:space="preserve"> R2.5</v>
          </cell>
          <cell r="E149">
            <v>-5</v>
          </cell>
          <cell r="F149">
            <v>706082.18</v>
          </cell>
          <cell r="G149">
            <v>166936.09</v>
          </cell>
          <cell r="H149">
            <v>574450</v>
          </cell>
          <cell r="I149">
            <v>39712</v>
          </cell>
          <cell r="J149">
            <v>5.62</v>
          </cell>
          <cell r="K149">
            <v>14.5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23.6</v>
          </cell>
          <cell r="P149">
            <v>5.5</v>
          </cell>
          <cell r="Q149">
            <v>200215</v>
          </cell>
          <cell r="R149">
            <v>37413</v>
          </cell>
          <cell r="S149">
            <v>5.3</v>
          </cell>
        </row>
        <row r="150">
          <cell r="A150" t="str">
            <v xml:space="preserve">346.10 60           </v>
          </cell>
          <cell r="B150">
            <v>46934</v>
          </cell>
          <cell r="C150">
            <v>15</v>
          </cell>
          <cell r="D150" t="str">
            <v xml:space="preserve">   L4</v>
          </cell>
          <cell r="E150">
            <v>0</v>
          </cell>
          <cell r="F150">
            <v>387249.85</v>
          </cell>
          <cell r="G150">
            <v>108494.59</v>
          </cell>
          <cell r="H150">
            <v>278755</v>
          </cell>
          <cell r="I150">
            <v>35473</v>
          </cell>
          <cell r="J150">
            <v>9.16</v>
          </cell>
          <cell r="K150">
            <v>7.9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28</v>
          </cell>
          <cell r="P150">
            <v>6.4</v>
          </cell>
          <cell r="Q150">
            <v>166766</v>
          </cell>
          <cell r="R150">
            <v>27048</v>
          </cell>
          <cell r="S150">
            <v>6.98</v>
          </cell>
        </row>
        <row r="151">
          <cell r="A151" t="str">
            <v xml:space="preserve">346.10 71           </v>
          </cell>
          <cell r="B151">
            <v>52047</v>
          </cell>
          <cell r="C151">
            <v>15</v>
          </cell>
          <cell r="D151" t="str">
            <v xml:space="preserve">   L4</v>
          </cell>
          <cell r="E151">
            <v>0</v>
          </cell>
          <cell r="F151">
            <v>44161.55</v>
          </cell>
          <cell r="G151">
            <v>12906.64</v>
          </cell>
          <cell r="H151">
            <v>31255</v>
          </cell>
          <cell r="I151">
            <v>3992</v>
          </cell>
          <cell r="J151">
            <v>9.0399999999999991</v>
          </cell>
          <cell r="K151">
            <v>7.8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29.2</v>
          </cell>
          <cell r="P151">
            <v>7.2</v>
          </cell>
          <cell r="Q151">
            <v>21109</v>
          </cell>
          <cell r="R151">
            <v>2946</v>
          </cell>
          <cell r="S151">
            <v>6.67</v>
          </cell>
        </row>
        <row r="152">
          <cell r="A152" t="str">
            <v xml:space="preserve">346.10 72           </v>
          </cell>
          <cell r="B152">
            <v>52778</v>
          </cell>
          <cell r="C152">
            <v>15</v>
          </cell>
          <cell r="D152" t="str">
            <v xml:space="preserve">   L4</v>
          </cell>
          <cell r="E152">
            <v>0</v>
          </cell>
          <cell r="F152">
            <v>469809.97</v>
          </cell>
          <cell r="G152">
            <v>36213.03</v>
          </cell>
          <cell r="H152">
            <v>433597</v>
          </cell>
          <cell r="I152">
            <v>46133</v>
          </cell>
          <cell r="J152">
            <v>9.82</v>
          </cell>
          <cell r="K152">
            <v>9.4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7.7</v>
          </cell>
          <cell r="P152">
            <v>5.2</v>
          </cell>
          <cell r="Q152">
            <v>159450</v>
          </cell>
          <cell r="R152">
            <v>31336</v>
          </cell>
          <cell r="S152">
            <v>6.67</v>
          </cell>
        </row>
        <row r="153">
          <cell r="A153" t="str">
            <v xml:space="preserve">346.10 74           </v>
          </cell>
          <cell r="B153">
            <v>53873</v>
          </cell>
          <cell r="C153">
            <v>15</v>
          </cell>
          <cell r="D153" t="str">
            <v xml:space="preserve">   L4</v>
          </cell>
          <cell r="E153">
            <v>0</v>
          </cell>
          <cell r="F153">
            <v>363626.33</v>
          </cell>
          <cell r="G153">
            <v>61077.14</v>
          </cell>
          <cell r="H153">
            <v>302549</v>
          </cell>
          <cell r="I153">
            <v>33962</v>
          </cell>
          <cell r="J153">
            <v>9.34</v>
          </cell>
          <cell r="K153">
            <v>8.9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16.8</v>
          </cell>
          <cell r="P153">
            <v>6</v>
          </cell>
          <cell r="Q153">
            <v>143788</v>
          </cell>
          <cell r="R153">
            <v>24254</v>
          </cell>
          <cell r="S153">
            <v>6.67</v>
          </cell>
        </row>
        <row r="154">
          <cell r="A154" t="str">
            <v xml:space="preserve">346.10 75           </v>
          </cell>
          <cell r="B154">
            <v>48760</v>
          </cell>
          <cell r="C154">
            <v>15</v>
          </cell>
          <cell r="D154" t="str">
            <v xml:space="preserve">   L4</v>
          </cell>
          <cell r="E154">
            <v>0</v>
          </cell>
          <cell r="F154">
            <v>310501.03000000003</v>
          </cell>
          <cell r="G154">
            <v>29325.599999999999</v>
          </cell>
          <cell r="H154">
            <v>281175</v>
          </cell>
          <cell r="I154">
            <v>30586</v>
          </cell>
          <cell r="J154">
            <v>9.85</v>
          </cell>
          <cell r="K154">
            <v>9.1999999999999993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9.4</v>
          </cell>
          <cell r="P154">
            <v>5.6</v>
          </cell>
          <cell r="Q154">
            <v>114628</v>
          </cell>
          <cell r="R154">
            <v>20815</v>
          </cell>
          <cell r="S154">
            <v>6.7</v>
          </cell>
        </row>
        <row r="155">
          <cell r="A155" t="str">
            <v xml:space="preserve">346.10 91           </v>
          </cell>
          <cell r="B155">
            <v>46934</v>
          </cell>
          <cell r="C155">
            <v>15</v>
          </cell>
          <cell r="D155" t="str">
            <v xml:space="preserve">   L4</v>
          </cell>
          <cell r="E155">
            <v>0</v>
          </cell>
          <cell r="F155">
            <v>10249.280000000001</v>
          </cell>
          <cell r="G155">
            <v>2694.32</v>
          </cell>
          <cell r="H155">
            <v>7555</v>
          </cell>
          <cell r="I155">
            <v>2041</v>
          </cell>
          <cell r="J155">
            <v>19.91</v>
          </cell>
          <cell r="K155">
            <v>3.7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26.3</v>
          </cell>
          <cell r="P155">
            <v>13.3</v>
          </cell>
          <cell r="Q155">
            <v>7213</v>
          </cell>
          <cell r="R155">
            <v>687</v>
          </cell>
          <cell r="S155">
            <v>6.7</v>
          </cell>
        </row>
        <row r="156">
          <cell r="A156" t="str">
            <v xml:space="preserve">346.10 92           </v>
          </cell>
          <cell r="B156">
            <v>47664</v>
          </cell>
          <cell r="C156">
            <v>15</v>
          </cell>
          <cell r="D156" t="str">
            <v xml:space="preserve">   L4</v>
          </cell>
          <cell r="E156">
            <v>0</v>
          </cell>
          <cell r="F156">
            <v>500057.41</v>
          </cell>
          <cell r="G156">
            <v>141521.12</v>
          </cell>
          <cell r="H156">
            <v>358536</v>
          </cell>
          <cell r="I156">
            <v>80315</v>
          </cell>
          <cell r="J156">
            <v>16.059999999999999</v>
          </cell>
          <cell r="K156">
            <v>4.5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28.3</v>
          </cell>
          <cell r="P156">
            <v>10.6</v>
          </cell>
          <cell r="Q156">
            <v>288327</v>
          </cell>
          <cell r="R156">
            <v>33742</v>
          </cell>
          <cell r="S156">
            <v>6.75</v>
          </cell>
        </row>
        <row r="157">
          <cell r="A157" t="str">
            <v xml:space="preserve">346.10 93           </v>
          </cell>
          <cell r="B157">
            <v>47664</v>
          </cell>
          <cell r="C157">
            <v>15</v>
          </cell>
          <cell r="D157" t="str">
            <v xml:space="preserve">   L4</v>
          </cell>
          <cell r="E157">
            <v>0</v>
          </cell>
          <cell r="F157">
            <v>313151.40000000002</v>
          </cell>
          <cell r="G157">
            <v>63835.98</v>
          </cell>
          <cell r="H157">
            <v>249315</v>
          </cell>
          <cell r="I157">
            <v>38756</v>
          </cell>
          <cell r="J157">
            <v>12.38</v>
          </cell>
          <cell r="K157">
            <v>6.4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20.399999999999999</v>
          </cell>
          <cell r="P157">
            <v>8.5</v>
          </cell>
          <cell r="Q157">
            <v>171658</v>
          </cell>
          <cell r="R157">
            <v>21011</v>
          </cell>
          <cell r="S157">
            <v>6.71</v>
          </cell>
        </row>
        <row r="158">
          <cell r="A158" t="str">
            <v xml:space="preserve">346.10 95           </v>
          </cell>
          <cell r="B158">
            <v>50586</v>
          </cell>
          <cell r="C158">
            <v>15</v>
          </cell>
          <cell r="D158" t="str">
            <v xml:space="preserve">   L4</v>
          </cell>
          <cell r="E158">
            <v>0</v>
          </cell>
          <cell r="F158">
            <v>252402.76</v>
          </cell>
          <cell r="G158">
            <v>85234.65</v>
          </cell>
          <cell r="H158">
            <v>167168</v>
          </cell>
          <cell r="I158">
            <v>27048</v>
          </cell>
          <cell r="J158">
            <v>10.72</v>
          </cell>
          <cell r="K158">
            <v>6.2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33.799999999999997</v>
          </cell>
          <cell r="P158">
            <v>8.9</v>
          </cell>
          <cell r="Q158">
            <v>129517</v>
          </cell>
          <cell r="R158">
            <v>16837</v>
          </cell>
          <cell r="S158">
            <v>6.67</v>
          </cell>
        </row>
        <row r="159">
          <cell r="A159" t="str">
            <v xml:space="preserve">346.11 73           </v>
          </cell>
          <cell r="B159">
            <v>50221</v>
          </cell>
          <cell r="C159">
            <v>15</v>
          </cell>
          <cell r="D159" t="str">
            <v xml:space="preserve">   L4</v>
          </cell>
          <cell r="E159">
            <v>0</v>
          </cell>
          <cell r="F159">
            <v>124261.07</v>
          </cell>
          <cell r="G159">
            <v>9773.49</v>
          </cell>
          <cell r="H159">
            <v>114488</v>
          </cell>
          <cell r="I159">
            <v>8911</v>
          </cell>
          <cell r="J159">
            <v>7.17</v>
          </cell>
          <cell r="K159">
            <v>12.8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7.9</v>
          </cell>
          <cell r="P159">
            <v>2.1</v>
          </cell>
          <cell r="Q159">
            <v>17550</v>
          </cell>
          <cell r="R159">
            <v>8302</v>
          </cell>
          <cell r="S159">
            <v>6.68</v>
          </cell>
        </row>
        <row r="160">
          <cell r="A160" t="str">
            <v xml:space="preserve">346.11 94           </v>
          </cell>
          <cell r="B160">
            <v>47664</v>
          </cell>
          <cell r="C160">
            <v>15</v>
          </cell>
          <cell r="D160" t="str">
            <v xml:space="preserve">   L4</v>
          </cell>
          <cell r="E160">
            <v>0</v>
          </cell>
          <cell r="F160">
            <v>324714.64</v>
          </cell>
          <cell r="G160">
            <v>95474.36</v>
          </cell>
          <cell r="H160">
            <v>229240</v>
          </cell>
          <cell r="I160">
            <v>32087</v>
          </cell>
          <cell r="J160">
            <v>9.8800000000000008</v>
          </cell>
          <cell r="K160">
            <v>7.1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29.4</v>
          </cell>
          <cell r="P160">
            <v>7.2</v>
          </cell>
          <cell r="Q160">
            <v>150879</v>
          </cell>
          <cell r="R160">
            <v>22170</v>
          </cell>
          <cell r="S160">
            <v>6.83</v>
          </cell>
        </row>
        <row r="161">
          <cell r="A161" t="str">
            <v xml:space="preserve">346.11 96           </v>
          </cell>
          <cell r="B161">
            <v>48029</v>
          </cell>
          <cell r="C161">
            <v>15</v>
          </cell>
          <cell r="D161" t="str">
            <v xml:space="preserve">   L4</v>
          </cell>
          <cell r="E161">
            <v>0</v>
          </cell>
          <cell r="F161">
            <v>333519.96999999997</v>
          </cell>
          <cell r="G161">
            <v>46845.66</v>
          </cell>
          <cell r="H161">
            <v>286674</v>
          </cell>
          <cell r="I161">
            <v>25531</v>
          </cell>
          <cell r="J161">
            <v>7.66</v>
          </cell>
          <cell r="K161">
            <v>11.2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14</v>
          </cell>
          <cell r="P161">
            <v>3</v>
          </cell>
          <cell r="Q161">
            <v>66956</v>
          </cell>
          <cell r="R161">
            <v>23305</v>
          </cell>
          <cell r="S161">
            <v>6.99</v>
          </cell>
        </row>
        <row r="162">
          <cell r="A162">
            <v>348</v>
          </cell>
          <cell r="B162" t="str">
            <v xml:space="preserve">          </v>
          </cell>
          <cell r="C162">
            <v>20</v>
          </cell>
          <cell r="D162" t="str">
            <v xml:space="preserve">   S3</v>
          </cell>
          <cell r="E162">
            <v>0</v>
          </cell>
          <cell r="F162">
            <v>4776731.5599999996</v>
          </cell>
          <cell r="G162">
            <v>95635.37</v>
          </cell>
          <cell r="H162">
            <v>4681096</v>
          </cell>
          <cell r="I162">
            <v>238466</v>
          </cell>
          <cell r="J162">
            <v>4.99</v>
          </cell>
          <cell r="K162">
            <v>19.600000000000001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</v>
          </cell>
          <cell r="P162">
            <v>0.4</v>
          </cell>
          <cell r="Q162">
            <v>88370</v>
          </cell>
          <cell r="R162">
            <v>238837</v>
          </cell>
          <cell r="S162">
            <v>5</v>
          </cell>
        </row>
        <row r="163">
          <cell r="A163">
            <v>350.1</v>
          </cell>
          <cell r="B163" t="str">
            <v xml:space="preserve">          </v>
          </cell>
          <cell r="C163">
            <v>75</v>
          </cell>
          <cell r="D163" t="str">
            <v xml:space="preserve">   R4</v>
          </cell>
          <cell r="E163">
            <v>0</v>
          </cell>
          <cell r="F163">
            <v>13037871.039999999</v>
          </cell>
          <cell r="G163">
            <v>3769177.55</v>
          </cell>
          <cell r="H163">
            <v>9268693</v>
          </cell>
          <cell r="I163">
            <v>143445</v>
          </cell>
          <cell r="J163">
            <v>1.1000000000000001</v>
          </cell>
          <cell r="K163">
            <v>64.599999999999994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28.9</v>
          </cell>
          <cell r="P163">
            <v>15.8</v>
          </cell>
          <cell r="Q163">
            <v>2653251</v>
          </cell>
          <cell r="R163">
            <v>173404</v>
          </cell>
          <cell r="S163">
            <v>1.33</v>
          </cell>
        </row>
        <row r="164">
          <cell r="A164">
            <v>350.16</v>
          </cell>
          <cell r="B164" t="str">
            <v xml:space="preserve">          </v>
          </cell>
          <cell r="C164">
            <v>75</v>
          </cell>
          <cell r="D164" t="str">
            <v xml:space="preserve">   R4</v>
          </cell>
          <cell r="E164">
            <v>0</v>
          </cell>
          <cell r="F164">
            <v>2478317.94</v>
          </cell>
          <cell r="G164">
            <v>-34424.42</v>
          </cell>
          <cell r="H164">
            <v>2512742</v>
          </cell>
          <cell r="I164">
            <v>34956</v>
          </cell>
          <cell r="J164">
            <v>1.41</v>
          </cell>
          <cell r="K164">
            <v>71.900000000000006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-1.4</v>
          </cell>
          <cell r="P164">
            <v>3.1</v>
          </cell>
          <cell r="Q164">
            <v>102923</v>
          </cell>
          <cell r="R164">
            <v>32962</v>
          </cell>
          <cell r="S164">
            <v>1.33</v>
          </cell>
        </row>
        <row r="165">
          <cell r="A165">
            <v>350.17</v>
          </cell>
          <cell r="B165" t="str">
            <v xml:space="preserve">          </v>
          </cell>
          <cell r="C165">
            <v>75</v>
          </cell>
          <cell r="D165" t="str">
            <v xml:space="preserve">   R4</v>
          </cell>
          <cell r="E165">
            <v>0</v>
          </cell>
          <cell r="F165">
            <v>20438119.84</v>
          </cell>
          <cell r="G165">
            <v>9201695.75</v>
          </cell>
          <cell r="H165">
            <v>11236424</v>
          </cell>
          <cell r="I165">
            <v>216465</v>
          </cell>
          <cell r="J165">
            <v>1.06</v>
          </cell>
          <cell r="K165">
            <v>51.9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25.6</v>
          </cell>
          <cell r="Q165">
            <v>6833661</v>
          </cell>
          <cell r="R165">
            <v>271827</v>
          </cell>
          <cell r="S165">
            <v>1.33</v>
          </cell>
        </row>
        <row r="166">
          <cell r="A166">
            <v>350.99</v>
          </cell>
          <cell r="B166" t="str">
            <v xml:space="preserve">          </v>
          </cell>
          <cell r="C166">
            <v>75</v>
          </cell>
          <cell r="D166" t="str">
            <v xml:space="preserve">   R4</v>
          </cell>
          <cell r="E166">
            <v>0</v>
          </cell>
          <cell r="F166">
            <v>172388.53</v>
          </cell>
          <cell r="G166">
            <v>39558.92</v>
          </cell>
          <cell r="H166">
            <v>132830</v>
          </cell>
          <cell r="I166">
            <v>2066</v>
          </cell>
          <cell r="J166">
            <v>1.2</v>
          </cell>
          <cell r="K166">
            <v>64.3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22.9</v>
          </cell>
          <cell r="P166">
            <v>11.3</v>
          </cell>
          <cell r="Q166">
            <v>25731</v>
          </cell>
          <cell r="R166">
            <v>2293</v>
          </cell>
          <cell r="S166">
            <v>1.33</v>
          </cell>
        </row>
        <row r="167">
          <cell r="A167">
            <v>352</v>
          </cell>
          <cell r="B167" t="str">
            <v xml:space="preserve">          </v>
          </cell>
          <cell r="C167">
            <v>65</v>
          </cell>
          <cell r="D167" t="str">
            <v xml:space="preserve">   R4</v>
          </cell>
          <cell r="E167">
            <v>-5</v>
          </cell>
          <cell r="F167">
            <v>3818787.78</v>
          </cell>
          <cell r="G167">
            <v>1232450.67</v>
          </cell>
          <cell r="H167">
            <v>2777276</v>
          </cell>
          <cell r="I167">
            <v>58188</v>
          </cell>
          <cell r="J167">
            <v>1.52</v>
          </cell>
          <cell r="K167">
            <v>47.7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32.299999999999997</v>
          </cell>
          <cell r="P167">
            <v>18.600000000000001</v>
          </cell>
          <cell r="Q167">
            <v>1116343</v>
          </cell>
          <cell r="R167">
            <v>61750</v>
          </cell>
          <cell r="S167">
            <v>1.62</v>
          </cell>
        </row>
        <row r="168">
          <cell r="A168">
            <v>352.6</v>
          </cell>
          <cell r="B168" t="str">
            <v xml:space="preserve">          </v>
          </cell>
          <cell r="C168">
            <v>65</v>
          </cell>
          <cell r="D168" t="str">
            <v xml:space="preserve">   R4</v>
          </cell>
          <cell r="E168">
            <v>-5</v>
          </cell>
          <cell r="F168">
            <v>1759633.82</v>
          </cell>
          <cell r="G168">
            <v>68051.58</v>
          </cell>
          <cell r="H168">
            <v>1779564</v>
          </cell>
          <cell r="I168">
            <v>28096</v>
          </cell>
          <cell r="J168">
            <v>1.6</v>
          </cell>
          <cell r="K168">
            <v>63.3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3.9</v>
          </cell>
          <cell r="P168">
            <v>1.7</v>
          </cell>
          <cell r="Q168">
            <v>47896</v>
          </cell>
          <cell r="R168">
            <v>28453</v>
          </cell>
          <cell r="S168">
            <v>1.62</v>
          </cell>
        </row>
        <row r="169">
          <cell r="A169">
            <v>352.7</v>
          </cell>
          <cell r="B169" t="str">
            <v xml:space="preserve">          </v>
          </cell>
          <cell r="C169">
            <v>65</v>
          </cell>
          <cell r="D169" t="str">
            <v xml:space="preserve">   R4</v>
          </cell>
          <cell r="E169">
            <v>-5</v>
          </cell>
          <cell r="F169">
            <v>2270219.17</v>
          </cell>
          <cell r="G169">
            <v>1182926.1399999999</v>
          </cell>
          <cell r="H169">
            <v>1200804</v>
          </cell>
          <cell r="I169">
            <v>29883</v>
          </cell>
          <cell r="J169">
            <v>1.32</v>
          </cell>
          <cell r="K169">
            <v>40.200000000000003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52.1</v>
          </cell>
          <cell r="P169">
            <v>30.5</v>
          </cell>
          <cell r="Q169">
            <v>1047746</v>
          </cell>
          <cell r="R169">
            <v>36705</v>
          </cell>
          <cell r="S169">
            <v>1.62</v>
          </cell>
        </row>
        <row r="170">
          <cell r="A170">
            <v>352.9</v>
          </cell>
          <cell r="B170" t="str">
            <v xml:space="preserve">          </v>
          </cell>
          <cell r="C170">
            <v>65</v>
          </cell>
          <cell r="D170" t="str">
            <v xml:space="preserve">   R4</v>
          </cell>
          <cell r="E170">
            <v>-5</v>
          </cell>
          <cell r="F170">
            <v>1956303.54</v>
          </cell>
          <cell r="G170">
            <v>298137.78999999998</v>
          </cell>
          <cell r="H170">
            <v>1755981</v>
          </cell>
          <cell r="I170">
            <v>29470</v>
          </cell>
          <cell r="J170">
            <v>1.51</v>
          </cell>
          <cell r="K170">
            <v>59.6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15.2</v>
          </cell>
          <cell r="P170">
            <v>6.6</v>
          </cell>
          <cell r="Q170">
            <v>205901</v>
          </cell>
          <cell r="R170">
            <v>31633</v>
          </cell>
          <cell r="S170">
            <v>1.62</v>
          </cell>
        </row>
        <row r="171">
          <cell r="A171">
            <v>353</v>
          </cell>
          <cell r="B171" t="str">
            <v xml:space="preserve">          </v>
          </cell>
          <cell r="C171">
            <v>45</v>
          </cell>
          <cell r="D171" t="str">
            <v xml:space="preserve"> R1.5</v>
          </cell>
          <cell r="E171">
            <v>-10</v>
          </cell>
          <cell r="F171">
            <v>157933119.28999999</v>
          </cell>
          <cell r="G171">
            <v>45791173.810000002</v>
          </cell>
          <cell r="H171">
            <v>127935257</v>
          </cell>
          <cell r="I171">
            <v>3642533</v>
          </cell>
          <cell r="J171">
            <v>2.31</v>
          </cell>
          <cell r="K171">
            <v>35.1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29</v>
          </cell>
          <cell r="P171">
            <v>13.5</v>
          </cell>
          <cell r="Q171">
            <v>39914859</v>
          </cell>
          <cell r="R171">
            <v>3856727</v>
          </cell>
          <cell r="S171">
            <v>2.44</v>
          </cell>
        </row>
        <row r="172">
          <cell r="A172">
            <v>353.6</v>
          </cell>
          <cell r="B172" t="str">
            <v xml:space="preserve">          </v>
          </cell>
          <cell r="C172">
            <v>45</v>
          </cell>
          <cell r="D172" t="str">
            <v xml:space="preserve"> R1.5</v>
          </cell>
          <cell r="E172">
            <v>-10</v>
          </cell>
          <cell r="F172">
            <v>108797057.09</v>
          </cell>
          <cell r="G172">
            <v>6534012.4800000004</v>
          </cell>
          <cell r="H172">
            <v>113142750</v>
          </cell>
          <cell r="I172">
            <v>2669975</v>
          </cell>
          <cell r="J172">
            <v>2.4500000000000002</v>
          </cell>
          <cell r="K172">
            <v>42.4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6</v>
          </cell>
          <cell r="P172">
            <v>3.2</v>
          </cell>
          <cell r="Q172">
            <v>6959035</v>
          </cell>
          <cell r="R172">
            <v>2656824</v>
          </cell>
          <cell r="S172">
            <v>2.44</v>
          </cell>
        </row>
        <row r="173">
          <cell r="A173">
            <v>353.7</v>
          </cell>
          <cell r="B173" t="str">
            <v xml:space="preserve">          </v>
          </cell>
          <cell r="C173">
            <v>45</v>
          </cell>
          <cell r="D173" t="str">
            <v xml:space="preserve"> R1.5</v>
          </cell>
          <cell r="E173">
            <v>-10</v>
          </cell>
          <cell r="F173">
            <v>198771431.59999999</v>
          </cell>
          <cell r="G173">
            <v>67306052.129999995</v>
          </cell>
          <cell r="H173">
            <v>151342523</v>
          </cell>
          <cell r="I173">
            <v>4951422</v>
          </cell>
          <cell r="J173">
            <v>2.4900000000000002</v>
          </cell>
          <cell r="K173">
            <v>30.6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33.9</v>
          </cell>
          <cell r="P173">
            <v>19.3</v>
          </cell>
          <cell r="Q173">
            <v>69294011</v>
          </cell>
          <cell r="R173">
            <v>4853812</v>
          </cell>
          <cell r="S173">
            <v>2.44</v>
          </cell>
        </row>
        <row r="174">
          <cell r="A174">
            <v>353.8</v>
          </cell>
          <cell r="B174" t="str">
            <v xml:space="preserve">          </v>
          </cell>
          <cell r="C174">
            <v>45</v>
          </cell>
          <cell r="D174" t="str">
            <v xml:space="preserve"> R1.5</v>
          </cell>
          <cell r="E174">
            <v>-10</v>
          </cell>
          <cell r="F174">
            <v>405246.36</v>
          </cell>
          <cell r="G174">
            <v>193972.31</v>
          </cell>
          <cell r="H174">
            <v>251799</v>
          </cell>
          <cell r="I174">
            <v>9978</v>
          </cell>
          <cell r="J174">
            <v>2.46</v>
          </cell>
          <cell r="K174">
            <v>25.2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47.9</v>
          </cell>
          <cell r="P174">
            <v>26.2</v>
          </cell>
          <cell r="Q174">
            <v>195787</v>
          </cell>
          <cell r="R174">
            <v>9896</v>
          </cell>
          <cell r="S174">
            <v>2.44</v>
          </cell>
        </row>
        <row r="175">
          <cell r="A175">
            <v>353.9</v>
          </cell>
          <cell r="B175" t="str">
            <v xml:space="preserve">          </v>
          </cell>
          <cell r="C175">
            <v>45</v>
          </cell>
          <cell r="D175" t="str">
            <v xml:space="preserve"> R1.5</v>
          </cell>
          <cell r="E175">
            <v>-10</v>
          </cell>
          <cell r="F175">
            <v>129568728.68000001</v>
          </cell>
          <cell r="G175">
            <v>38323241.859999999</v>
          </cell>
          <cell r="H175">
            <v>104202360</v>
          </cell>
          <cell r="I175">
            <v>2697721</v>
          </cell>
          <cell r="J175">
            <v>2.08</v>
          </cell>
          <cell r="K175">
            <v>38.6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29.6</v>
          </cell>
          <cell r="P175">
            <v>9.6</v>
          </cell>
          <cell r="Q175">
            <v>23801838</v>
          </cell>
          <cell r="R175">
            <v>3164068</v>
          </cell>
          <cell r="S175">
            <v>2.44</v>
          </cell>
        </row>
        <row r="176">
          <cell r="A176">
            <v>354</v>
          </cell>
          <cell r="B176" t="str">
            <v xml:space="preserve">          </v>
          </cell>
          <cell r="C176">
            <v>75</v>
          </cell>
          <cell r="D176" t="str">
            <v xml:space="preserve">   R4</v>
          </cell>
          <cell r="E176">
            <v>-15</v>
          </cell>
          <cell r="F176">
            <v>90563275.939999998</v>
          </cell>
          <cell r="G176">
            <v>43514474.619999997</v>
          </cell>
          <cell r="H176">
            <v>60633293</v>
          </cell>
          <cell r="I176">
            <v>1136178</v>
          </cell>
          <cell r="J176">
            <v>1.25</v>
          </cell>
          <cell r="K176">
            <v>53.4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48</v>
          </cell>
          <cell r="P176">
            <v>23.4</v>
          </cell>
          <cell r="Q176">
            <v>32015164</v>
          </cell>
          <cell r="R176">
            <v>1385165</v>
          </cell>
          <cell r="S176">
            <v>1.53</v>
          </cell>
        </row>
        <row r="177">
          <cell r="A177">
            <v>354.7</v>
          </cell>
          <cell r="B177" t="str">
            <v xml:space="preserve">          </v>
          </cell>
          <cell r="C177">
            <v>75</v>
          </cell>
          <cell r="D177" t="str">
            <v xml:space="preserve">   R4</v>
          </cell>
          <cell r="E177">
            <v>-15</v>
          </cell>
          <cell r="F177">
            <v>1507252.65</v>
          </cell>
          <cell r="G177">
            <v>896631.28</v>
          </cell>
          <cell r="H177">
            <v>836709</v>
          </cell>
          <cell r="I177">
            <v>16945</v>
          </cell>
          <cell r="J177">
            <v>1.1200000000000001</v>
          </cell>
          <cell r="K177">
            <v>49.4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59.5</v>
          </cell>
          <cell r="P177">
            <v>30.9</v>
          </cell>
          <cell r="Q177">
            <v>688128</v>
          </cell>
          <cell r="R177">
            <v>23053</v>
          </cell>
          <cell r="S177">
            <v>1.53</v>
          </cell>
        </row>
        <row r="178">
          <cell r="A178">
            <v>354.9</v>
          </cell>
          <cell r="B178" t="str">
            <v xml:space="preserve">          </v>
          </cell>
          <cell r="C178">
            <v>75</v>
          </cell>
          <cell r="D178" t="str">
            <v xml:space="preserve">   R4</v>
          </cell>
          <cell r="E178">
            <v>-15</v>
          </cell>
          <cell r="F178">
            <v>133399.28</v>
          </cell>
          <cell r="G178">
            <v>110351.05</v>
          </cell>
          <cell r="H178">
            <v>43058</v>
          </cell>
          <cell r="I178">
            <v>609</v>
          </cell>
          <cell r="J178">
            <v>0.46</v>
          </cell>
          <cell r="K178">
            <v>70.7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82.7</v>
          </cell>
          <cell r="P178">
            <v>28.3</v>
          </cell>
          <cell r="Q178">
            <v>56365</v>
          </cell>
          <cell r="R178">
            <v>2040</v>
          </cell>
          <cell r="S178">
            <v>1.53</v>
          </cell>
        </row>
        <row r="179">
          <cell r="A179">
            <v>355</v>
          </cell>
          <cell r="B179" t="str">
            <v xml:space="preserve">          </v>
          </cell>
          <cell r="C179">
            <v>43</v>
          </cell>
          <cell r="D179" t="str">
            <v xml:space="preserve">   R1</v>
          </cell>
          <cell r="E179">
            <v>-40</v>
          </cell>
          <cell r="F179">
            <v>85130847.549999997</v>
          </cell>
          <cell r="G179">
            <v>27928205.609999999</v>
          </cell>
          <cell r="H179">
            <v>91254981</v>
          </cell>
          <cell r="I179">
            <v>2587052</v>
          </cell>
          <cell r="J179">
            <v>3.04</v>
          </cell>
          <cell r="K179">
            <v>35.299999999999997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32.799999999999997</v>
          </cell>
          <cell r="P179">
            <v>12.8</v>
          </cell>
          <cell r="Q179">
            <v>23917601</v>
          </cell>
          <cell r="R179">
            <v>2776531</v>
          </cell>
          <cell r="S179">
            <v>3.26</v>
          </cell>
        </row>
        <row r="180">
          <cell r="A180">
            <v>355.6</v>
          </cell>
          <cell r="B180" t="str">
            <v xml:space="preserve">          </v>
          </cell>
          <cell r="C180">
            <v>43</v>
          </cell>
          <cell r="D180" t="str">
            <v xml:space="preserve">   R1</v>
          </cell>
          <cell r="E180">
            <v>-40</v>
          </cell>
          <cell r="F180">
            <v>78708415.219999999</v>
          </cell>
          <cell r="G180">
            <v>4825665.6500000004</v>
          </cell>
          <cell r="H180">
            <v>105366116</v>
          </cell>
          <cell r="I180">
            <v>2559412</v>
          </cell>
          <cell r="J180">
            <v>3.25</v>
          </cell>
          <cell r="K180">
            <v>41.2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6.1</v>
          </cell>
          <cell r="P180">
            <v>2.5</v>
          </cell>
          <cell r="Q180">
            <v>4696213</v>
          </cell>
          <cell r="R180">
            <v>2567468</v>
          </cell>
          <cell r="S180">
            <v>3.26</v>
          </cell>
        </row>
        <row r="181">
          <cell r="A181">
            <v>355.7</v>
          </cell>
          <cell r="B181" t="str">
            <v xml:space="preserve">          </v>
          </cell>
          <cell r="C181">
            <v>43</v>
          </cell>
          <cell r="D181" t="str">
            <v xml:space="preserve">   R1</v>
          </cell>
          <cell r="E181">
            <v>-40</v>
          </cell>
          <cell r="F181">
            <v>170738423.63</v>
          </cell>
          <cell r="G181">
            <v>47576642.549999997</v>
          </cell>
          <cell r="H181">
            <v>191457151</v>
          </cell>
          <cell r="I181">
            <v>5810001</v>
          </cell>
          <cell r="J181">
            <v>3.4</v>
          </cell>
          <cell r="K181">
            <v>33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27.9</v>
          </cell>
          <cell r="P181">
            <v>14.1</v>
          </cell>
          <cell r="Q181">
            <v>54005286</v>
          </cell>
          <cell r="R181">
            <v>5569285</v>
          </cell>
          <cell r="S181">
            <v>3.26</v>
          </cell>
        </row>
        <row r="182">
          <cell r="A182">
            <v>355.9</v>
          </cell>
          <cell r="B182" t="str">
            <v xml:space="preserve">          </v>
          </cell>
          <cell r="C182">
            <v>43</v>
          </cell>
          <cell r="D182" t="str">
            <v xml:space="preserve">   R1</v>
          </cell>
          <cell r="E182">
            <v>-40</v>
          </cell>
          <cell r="F182">
            <v>8879281.0700000003</v>
          </cell>
          <cell r="G182">
            <v>2097318.0099999998</v>
          </cell>
          <cell r="H182">
            <v>10333675</v>
          </cell>
          <cell r="I182">
            <v>274655</v>
          </cell>
          <cell r="J182">
            <v>3.09</v>
          </cell>
          <cell r="K182">
            <v>37.6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23.6</v>
          </cell>
          <cell r="P182">
            <v>7.8</v>
          </cell>
          <cell r="Q182">
            <v>1609909</v>
          </cell>
          <cell r="R182">
            <v>289642</v>
          </cell>
          <cell r="S182">
            <v>3.26</v>
          </cell>
        </row>
        <row r="183">
          <cell r="A183">
            <v>356</v>
          </cell>
          <cell r="B183" t="str">
            <v xml:space="preserve">          </v>
          </cell>
          <cell r="C183">
            <v>60</v>
          </cell>
          <cell r="D183" t="str">
            <v xml:space="preserve"> R2.5</v>
          </cell>
          <cell r="E183">
            <v>-10</v>
          </cell>
          <cell r="F183">
            <v>127496954.51000001</v>
          </cell>
          <cell r="G183">
            <v>69844695.090000004</v>
          </cell>
          <cell r="H183">
            <v>70401955</v>
          </cell>
          <cell r="I183">
            <v>1643066</v>
          </cell>
          <cell r="J183">
            <v>1.29</v>
          </cell>
          <cell r="K183">
            <v>42.8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54.8</v>
          </cell>
          <cell r="P183">
            <v>23</v>
          </cell>
          <cell r="Q183">
            <v>47150208</v>
          </cell>
          <cell r="R183">
            <v>2342119</v>
          </cell>
          <cell r="S183">
            <v>1.84</v>
          </cell>
        </row>
        <row r="184">
          <cell r="A184">
            <v>356.6</v>
          </cell>
          <cell r="B184" t="str">
            <v xml:space="preserve">          </v>
          </cell>
          <cell r="C184">
            <v>60</v>
          </cell>
          <cell r="D184" t="str">
            <v xml:space="preserve"> R2.5</v>
          </cell>
          <cell r="E184">
            <v>-10</v>
          </cell>
          <cell r="F184">
            <v>25127105.969999999</v>
          </cell>
          <cell r="G184">
            <v>1384143.75</v>
          </cell>
          <cell r="H184">
            <v>26255673</v>
          </cell>
          <cell r="I184">
            <v>455609</v>
          </cell>
          <cell r="J184">
            <v>1.81</v>
          </cell>
          <cell r="K184">
            <v>57.6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5.5</v>
          </cell>
          <cell r="P184">
            <v>2.5</v>
          </cell>
          <cell r="Q184">
            <v>1097467</v>
          </cell>
          <cell r="R184">
            <v>461585</v>
          </cell>
          <cell r="S184">
            <v>1.84</v>
          </cell>
        </row>
        <row r="185">
          <cell r="A185">
            <v>356.7</v>
          </cell>
          <cell r="B185" t="str">
            <v xml:space="preserve">          </v>
          </cell>
          <cell r="C185">
            <v>60</v>
          </cell>
          <cell r="D185" t="str">
            <v xml:space="preserve"> R2.5</v>
          </cell>
          <cell r="E185">
            <v>-10</v>
          </cell>
          <cell r="F185">
            <v>132747968.58</v>
          </cell>
          <cell r="G185">
            <v>70324577.640000001</v>
          </cell>
          <cell r="H185">
            <v>75698188</v>
          </cell>
          <cell r="I185">
            <v>1743446</v>
          </cell>
          <cell r="J185">
            <v>1.31</v>
          </cell>
          <cell r="K185">
            <v>43.4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53</v>
          </cell>
          <cell r="P185">
            <v>22.9</v>
          </cell>
          <cell r="Q185">
            <v>48526194</v>
          </cell>
          <cell r="R185">
            <v>2438580</v>
          </cell>
          <cell r="S185">
            <v>1.84</v>
          </cell>
        </row>
        <row r="186">
          <cell r="A186">
            <v>356.9</v>
          </cell>
          <cell r="B186" t="str">
            <v xml:space="preserve">          </v>
          </cell>
          <cell r="C186">
            <v>60</v>
          </cell>
          <cell r="D186" t="str">
            <v xml:space="preserve"> R2.5</v>
          </cell>
          <cell r="E186">
            <v>-10</v>
          </cell>
          <cell r="F186">
            <v>6269537.6799999997</v>
          </cell>
          <cell r="G186">
            <v>1610719.94</v>
          </cell>
          <cell r="H186">
            <v>5285772</v>
          </cell>
          <cell r="I186">
            <v>100331</v>
          </cell>
          <cell r="J186">
            <v>1.6</v>
          </cell>
          <cell r="K186">
            <v>52.7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25.7</v>
          </cell>
          <cell r="P186">
            <v>9.1</v>
          </cell>
          <cell r="Q186">
            <v>959707</v>
          </cell>
          <cell r="R186">
            <v>115171</v>
          </cell>
          <cell r="S186">
            <v>1.84</v>
          </cell>
        </row>
        <row r="187">
          <cell r="A187">
            <v>357.7</v>
          </cell>
          <cell r="B187" t="str">
            <v xml:space="preserve">          </v>
          </cell>
          <cell r="C187">
            <v>55</v>
          </cell>
          <cell r="D187" t="str">
            <v xml:space="preserve">   R4</v>
          </cell>
          <cell r="E187">
            <v>0</v>
          </cell>
          <cell r="F187">
            <v>700574.85</v>
          </cell>
          <cell r="G187">
            <v>375466.72</v>
          </cell>
          <cell r="H187">
            <v>325108</v>
          </cell>
          <cell r="I187">
            <v>17834</v>
          </cell>
          <cell r="J187">
            <v>2.5499999999999998</v>
          </cell>
          <cell r="K187">
            <v>18.2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53.6</v>
          </cell>
          <cell r="P187">
            <v>39.200000000000003</v>
          </cell>
          <cell r="Q187">
            <v>468369</v>
          </cell>
          <cell r="R187">
            <v>12750</v>
          </cell>
          <cell r="S187">
            <v>1.82</v>
          </cell>
        </row>
        <row r="188">
          <cell r="A188">
            <v>357.9</v>
          </cell>
          <cell r="B188" t="str">
            <v xml:space="preserve">          </v>
          </cell>
          <cell r="C188">
            <v>55</v>
          </cell>
          <cell r="D188" t="str">
            <v xml:space="preserve">   R4</v>
          </cell>
          <cell r="E188">
            <v>0</v>
          </cell>
          <cell r="F188">
            <v>510284.37</v>
          </cell>
          <cell r="G188">
            <v>114485.82</v>
          </cell>
          <cell r="H188">
            <v>395799</v>
          </cell>
          <cell r="I188">
            <v>8839</v>
          </cell>
          <cell r="J188">
            <v>1.73</v>
          </cell>
          <cell r="K188">
            <v>44.8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22.4</v>
          </cell>
          <cell r="P188">
            <v>10.199999999999999</v>
          </cell>
          <cell r="Q188">
            <v>94821</v>
          </cell>
          <cell r="R188">
            <v>9287</v>
          </cell>
          <cell r="S188">
            <v>1.82</v>
          </cell>
        </row>
        <row r="189">
          <cell r="A189">
            <v>358.7</v>
          </cell>
          <cell r="B189" t="str">
            <v xml:space="preserve">          </v>
          </cell>
          <cell r="C189">
            <v>55</v>
          </cell>
          <cell r="D189" t="str">
            <v xml:space="preserve">   R4</v>
          </cell>
          <cell r="E189">
            <v>0</v>
          </cell>
          <cell r="F189">
            <v>2932873.15</v>
          </cell>
          <cell r="G189">
            <v>2515857.46</v>
          </cell>
          <cell r="H189">
            <v>417016</v>
          </cell>
          <cell r="I189">
            <v>21673</v>
          </cell>
          <cell r="J189">
            <v>0.74</v>
          </cell>
          <cell r="K189">
            <v>19.2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85.8</v>
          </cell>
          <cell r="P189">
            <v>45</v>
          </cell>
          <cell r="Q189">
            <v>2151421</v>
          </cell>
          <cell r="R189">
            <v>53378</v>
          </cell>
          <cell r="S189">
            <v>1.82</v>
          </cell>
        </row>
        <row r="190">
          <cell r="A190">
            <v>358.9</v>
          </cell>
          <cell r="B190" t="str">
            <v xml:space="preserve">          </v>
          </cell>
          <cell r="C190">
            <v>55</v>
          </cell>
          <cell r="D190" t="str">
            <v xml:space="preserve">   R4</v>
          </cell>
          <cell r="E190">
            <v>0</v>
          </cell>
          <cell r="F190">
            <v>34023856.659999996</v>
          </cell>
          <cell r="G190">
            <v>8177268.2800000003</v>
          </cell>
          <cell r="H190">
            <v>25846588</v>
          </cell>
          <cell r="I190">
            <v>527144</v>
          </cell>
          <cell r="J190">
            <v>1.55</v>
          </cell>
          <cell r="K190">
            <v>49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24</v>
          </cell>
          <cell r="P190">
            <v>6.3</v>
          </cell>
          <cell r="Q190">
            <v>3880906</v>
          </cell>
          <cell r="R190">
            <v>619234</v>
          </cell>
          <cell r="S190">
            <v>1.82</v>
          </cell>
        </row>
        <row r="191">
          <cell r="A191">
            <v>359</v>
          </cell>
          <cell r="B191" t="str">
            <v xml:space="preserve">          </v>
          </cell>
          <cell r="C191">
            <v>65</v>
          </cell>
          <cell r="D191" t="str">
            <v xml:space="preserve">   R4</v>
          </cell>
          <cell r="E191">
            <v>0</v>
          </cell>
          <cell r="F191">
            <v>1379629.34</v>
          </cell>
          <cell r="G191">
            <v>397493.76000000001</v>
          </cell>
          <cell r="H191">
            <v>982136</v>
          </cell>
          <cell r="I191">
            <v>19310</v>
          </cell>
          <cell r="J191">
            <v>1.4</v>
          </cell>
          <cell r="K191">
            <v>50.9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28.8</v>
          </cell>
          <cell r="P191">
            <v>16.100000000000001</v>
          </cell>
          <cell r="Q191">
            <v>332895</v>
          </cell>
          <cell r="R191">
            <v>21246</v>
          </cell>
          <cell r="S191">
            <v>1.54</v>
          </cell>
        </row>
        <row r="192">
          <cell r="A192">
            <v>359.7</v>
          </cell>
          <cell r="B192" t="str">
            <v xml:space="preserve">          </v>
          </cell>
          <cell r="C192">
            <v>65</v>
          </cell>
          <cell r="D192" t="str">
            <v xml:space="preserve">   R4</v>
          </cell>
          <cell r="E192">
            <v>0</v>
          </cell>
          <cell r="F192">
            <v>568185.43000000005</v>
          </cell>
          <cell r="G192">
            <v>279528.76</v>
          </cell>
          <cell r="H192">
            <v>288657</v>
          </cell>
          <cell r="I192">
            <v>9535</v>
          </cell>
          <cell r="J192">
            <v>1.68</v>
          </cell>
          <cell r="K192">
            <v>30.3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49.2</v>
          </cell>
          <cell r="P192">
            <v>35.799999999999997</v>
          </cell>
          <cell r="Q192">
            <v>299321</v>
          </cell>
          <cell r="R192">
            <v>8750</v>
          </cell>
          <cell r="S192">
            <v>1.54</v>
          </cell>
        </row>
        <row r="193">
          <cell r="A193">
            <v>359.9</v>
          </cell>
          <cell r="B193" t="str">
            <v xml:space="preserve">          </v>
          </cell>
          <cell r="C193">
            <v>65</v>
          </cell>
          <cell r="D193" t="str">
            <v xml:space="preserve">   R4</v>
          </cell>
          <cell r="E193">
            <v>0</v>
          </cell>
          <cell r="F193">
            <v>5387661.8399999999</v>
          </cell>
          <cell r="G193">
            <v>84805.759999999995</v>
          </cell>
          <cell r="H193">
            <v>5302856</v>
          </cell>
          <cell r="I193">
            <v>82049</v>
          </cell>
          <cell r="J193">
            <v>1.52</v>
          </cell>
          <cell r="K193">
            <v>64.599999999999994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1.6</v>
          </cell>
          <cell r="P193">
            <v>0.4</v>
          </cell>
          <cell r="Q193">
            <v>30656</v>
          </cell>
          <cell r="R193">
            <v>82970</v>
          </cell>
          <cell r="S193">
            <v>1.54</v>
          </cell>
        </row>
        <row r="194">
          <cell r="A194">
            <v>359.99</v>
          </cell>
          <cell r="B194" t="str">
            <v xml:space="preserve">          </v>
          </cell>
          <cell r="C194">
            <v>65</v>
          </cell>
          <cell r="D194" t="str">
            <v xml:space="preserve">   R4</v>
          </cell>
          <cell r="E194">
            <v>0</v>
          </cell>
          <cell r="F194">
            <v>8020.92</v>
          </cell>
          <cell r="G194">
            <v>3313.15</v>
          </cell>
          <cell r="H194">
            <v>4708</v>
          </cell>
          <cell r="I194">
            <v>117</v>
          </cell>
          <cell r="J194">
            <v>1.46</v>
          </cell>
          <cell r="K194">
            <v>40.200000000000003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41.3</v>
          </cell>
          <cell r="P194">
            <v>25.2</v>
          </cell>
          <cell r="Q194">
            <v>3076</v>
          </cell>
          <cell r="R194">
            <v>124</v>
          </cell>
          <cell r="S194">
            <v>1.54</v>
          </cell>
        </row>
        <row r="195">
          <cell r="A195">
            <v>360.1</v>
          </cell>
          <cell r="B195" t="str">
            <v xml:space="preserve">          </v>
          </cell>
          <cell r="C195">
            <v>65</v>
          </cell>
          <cell r="D195" t="str">
            <v xml:space="preserve">   R4</v>
          </cell>
          <cell r="E195">
            <v>0</v>
          </cell>
          <cell r="F195">
            <v>6192997.7800000003</v>
          </cell>
          <cell r="G195">
            <v>3154464.1</v>
          </cell>
          <cell r="H195">
            <v>3038534</v>
          </cell>
          <cell r="I195">
            <v>69962</v>
          </cell>
          <cell r="J195">
            <v>1.1299999999999999</v>
          </cell>
          <cell r="K195">
            <v>43.4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50.9</v>
          </cell>
          <cell r="P195">
            <v>27.6</v>
          </cell>
          <cell r="Q195">
            <v>2505692</v>
          </cell>
          <cell r="R195">
            <v>95372</v>
          </cell>
          <cell r="S195">
            <v>1.54</v>
          </cell>
        </row>
        <row r="196">
          <cell r="A196">
            <v>361</v>
          </cell>
          <cell r="B196" t="str">
            <v xml:space="preserve">          </v>
          </cell>
          <cell r="C196">
            <v>60</v>
          </cell>
          <cell r="D196" t="str">
            <v xml:space="preserve">   R2</v>
          </cell>
          <cell r="E196">
            <v>-10</v>
          </cell>
          <cell r="F196">
            <v>7980826.7300000004</v>
          </cell>
          <cell r="G196">
            <v>2327040.6800000002</v>
          </cell>
          <cell r="H196">
            <v>6451869</v>
          </cell>
          <cell r="I196">
            <v>140499</v>
          </cell>
          <cell r="J196">
            <v>1.76</v>
          </cell>
          <cell r="K196">
            <v>45.9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29.2</v>
          </cell>
          <cell r="P196">
            <v>17.3</v>
          </cell>
          <cell r="Q196">
            <v>2119006</v>
          </cell>
          <cell r="R196">
            <v>146608</v>
          </cell>
          <cell r="S196">
            <v>1.84</v>
          </cell>
        </row>
        <row r="197">
          <cell r="A197">
            <v>362</v>
          </cell>
          <cell r="B197" t="str">
            <v xml:space="preserve">          </v>
          </cell>
          <cell r="C197">
            <v>52</v>
          </cell>
          <cell r="D197" t="str">
            <v xml:space="preserve">   S0</v>
          </cell>
          <cell r="E197">
            <v>-15</v>
          </cell>
          <cell r="F197">
            <v>434912648.51999998</v>
          </cell>
          <cell r="G197">
            <v>125213289.48</v>
          </cell>
          <cell r="H197">
            <v>374936256</v>
          </cell>
          <cell r="I197">
            <v>8871422</v>
          </cell>
          <cell r="J197">
            <v>2.04</v>
          </cell>
          <cell r="K197">
            <v>42.3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28.8</v>
          </cell>
          <cell r="P197">
            <v>14.3</v>
          </cell>
          <cell r="Q197">
            <v>100471019</v>
          </cell>
          <cell r="R197">
            <v>9602868</v>
          </cell>
          <cell r="S197">
            <v>2.21</v>
          </cell>
        </row>
        <row r="198">
          <cell r="A198">
            <v>363</v>
          </cell>
          <cell r="B198" t="str">
            <v xml:space="preserve">          </v>
          </cell>
          <cell r="C198">
            <v>20</v>
          </cell>
          <cell r="D198" t="str">
            <v xml:space="preserve">   S3</v>
          </cell>
          <cell r="E198">
            <v>0</v>
          </cell>
          <cell r="F198">
            <v>1194182.8600000001</v>
          </cell>
          <cell r="G198">
            <v>23908.84</v>
          </cell>
          <cell r="H198">
            <v>1170274</v>
          </cell>
          <cell r="I198">
            <v>59617</v>
          </cell>
          <cell r="J198">
            <v>4.99</v>
          </cell>
          <cell r="K198">
            <v>19.600000000000001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2</v>
          </cell>
          <cell r="P198">
            <v>0.4</v>
          </cell>
          <cell r="Q198">
            <v>22092</v>
          </cell>
          <cell r="R198">
            <v>59709</v>
          </cell>
          <cell r="S198">
            <v>5</v>
          </cell>
        </row>
        <row r="199">
          <cell r="A199">
            <v>364</v>
          </cell>
          <cell r="B199" t="str">
            <v xml:space="preserve">          </v>
          </cell>
          <cell r="C199">
            <v>46</v>
          </cell>
          <cell r="D199" t="str">
            <v xml:space="preserve"> R1.5</v>
          </cell>
          <cell r="E199">
            <v>-50</v>
          </cell>
          <cell r="F199">
            <v>340904415.12</v>
          </cell>
          <cell r="G199">
            <v>146427146.66</v>
          </cell>
          <cell r="H199">
            <v>364929476</v>
          </cell>
          <cell r="I199">
            <v>10713901</v>
          </cell>
          <cell r="J199">
            <v>3.14</v>
          </cell>
          <cell r="K199">
            <v>34.1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43</v>
          </cell>
          <cell r="P199">
            <v>17</v>
          </cell>
          <cell r="Q199">
            <v>138021506</v>
          </cell>
          <cell r="R199">
            <v>11096439</v>
          </cell>
          <cell r="S199">
            <v>3.25</v>
          </cell>
        </row>
        <row r="200">
          <cell r="A200">
            <v>365</v>
          </cell>
          <cell r="B200" t="str">
            <v xml:space="preserve">          </v>
          </cell>
          <cell r="C200">
            <v>38</v>
          </cell>
          <cell r="D200" t="str">
            <v xml:space="preserve"> R2.5</v>
          </cell>
          <cell r="E200">
            <v>-25</v>
          </cell>
          <cell r="F200">
            <v>409216186.50999999</v>
          </cell>
          <cell r="G200">
            <v>120401104.94</v>
          </cell>
          <cell r="H200">
            <v>391119128</v>
          </cell>
          <cell r="I200">
            <v>15306553</v>
          </cell>
          <cell r="J200">
            <v>3.74</v>
          </cell>
          <cell r="K200">
            <v>25.6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29.4</v>
          </cell>
          <cell r="P200">
            <v>13.1</v>
          </cell>
          <cell r="Q200">
            <v>148542282</v>
          </cell>
          <cell r="R200">
            <v>13452982</v>
          </cell>
          <cell r="S200">
            <v>3.29</v>
          </cell>
        </row>
        <row r="201">
          <cell r="A201">
            <v>366</v>
          </cell>
          <cell r="B201" t="str">
            <v xml:space="preserve">          </v>
          </cell>
          <cell r="C201">
            <v>55</v>
          </cell>
          <cell r="D201" t="str">
            <v xml:space="preserve">   R3</v>
          </cell>
          <cell r="E201">
            <v>-10</v>
          </cell>
          <cell r="F201">
            <v>672272622.88</v>
          </cell>
          <cell r="G201">
            <v>261027349.00999999</v>
          </cell>
          <cell r="H201">
            <v>478472536</v>
          </cell>
          <cell r="I201">
            <v>11912719</v>
          </cell>
          <cell r="J201">
            <v>1.77</v>
          </cell>
          <cell r="K201">
            <v>40.200000000000003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38.799999999999997</v>
          </cell>
          <cell r="P201">
            <v>17.2</v>
          </cell>
          <cell r="Q201">
            <v>215126408</v>
          </cell>
          <cell r="R201">
            <v>13458898</v>
          </cell>
          <cell r="S201">
            <v>2</v>
          </cell>
        </row>
        <row r="202">
          <cell r="A202">
            <v>367</v>
          </cell>
          <cell r="B202" t="str">
            <v xml:space="preserve">          </v>
          </cell>
          <cell r="C202">
            <v>38</v>
          </cell>
          <cell r="D202" t="str">
            <v xml:space="preserve"> R2.5</v>
          </cell>
          <cell r="E202">
            <v>-40</v>
          </cell>
          <cell r="F202">
            <v>844856752.28999996</v>
          </cell>
          <cell r="G202">
            <v>341308279.60000002</v>
          </cell>
          <cell r="H202">
            <v>841491174</v>
          </cell>
          <cell r="I202">
            <v>33220993</v>
          </cell>
          <cell r="J202">
            <v>3.93</v>
          </cell>
          <cell r="K202">
            <v>25.3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40.4</v>
          </cell>
          <cell r="P202">
            <v>14.2</v>
          </cell>
          <cell r="Q202">
            <v>377270206</v>
          </cell>
          <cell r="R202">
            <v>31107626</v>
          </cell>
          <cell r="S202">
            <v>3.68</v>
          </cell>
        </row>
        <row r="203">
          <cell r="A203">
            <v>368</v>
          </cell>
          <cell r="B203" t="str">
            <v xml:space="preserve">          </v>
          </cell>
          <cell r="C203">
            <v>44</v>
          </cell>
          <cell r="D203" t="str">
            <v xml:space="preserve">   R2</v>
          </cell>
          <cell r="E203">
            <v>-50</v>
          </cell>
          <cell r="F203">
            <v>462673680.60000002</v>
          </cell>
          <cell r="G203">
            <v>181111959.47999999</v>
          </cell>
          <cell r="H203">
            <v>512898561</v>
          </cell>
          <cell r="I203">
            <v>18805777</v>
          </cell>
          <cell r="J203">
            <v>4.0599999999999996</v>
          </cell>
          <cell r="K203">
            <v>27.3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39.1</v>
          </cell>
          <cell r="P203">
            <v>19.100000000000001</v>
          </cell>
          <cell r="Q203">
            <v>240978190</v>
          </cell>
          <cell r="R203">
            <v>15754039</v>
          </cell>
          <cell r="S203">
            <v>3.41</v>
          </cell>
        </row>
        <row r="204">
          <cell r="A204">
            <v>369</v>
          </cell>
          <cell r="B204" t="str">
            <v xml:space="preserve">          </v>
          </cell>
          <cell r="C204">
            <v>55</v>
          </cell>
          <cell r="D204" t="str">
            <v xml:space="preserve">   R3</v>
          </cell>
          <cell r="E204">
            <v>-60</v>
          </cell>
          <cell r="F204">
            <v>182057677.19</v>
          </cell>
          <cell r="G204">
            <v>116569686.06999999</v>
          </cell>
          <cell r="H204">
            <v>174722597</v>
          </cell>
          <cell r="I204">
            <v>5727599</v>
          </cell>
          <cell r="J204">
            <v>3.15</v>
          </cell>
          <cell r="K204">
            <v>30.5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64</v>
          </cell>
          <cell r="P204">
            <v>26.6</v>
          </cell>
          <cell r="Q204">
            <v>126606345</v>
          </cell>
          <cell r="R204">
            <v>5301520</v>
          </cell>
          <cell r="S204">
            <v>2.91</v>
          </cell>
        </row>
        <row r="205">
          <cell r="A205">
            <v>370</v>
          </cell>
          <cell r="B205" t="str">
            <v xml:space="preserve">          </v>
          </cell>
          <cell r="C205">
            <v>28</v>
          </cell>
          <cell r="D205" t="str">
            <v xml:space="preserve"> S0.5</v>
          </cell>
          <cell r="E205">
            <v>-20</v>
          </cell>
          <cell r="F205">
            <v>140665913.55000001</v>
          </cell>
          <cell r="G205">
            <v>34679835.299999997</v>
          </cell>
          <cell r="H205">
            <v>134119261</v>
          </cell>
          <cell r="I205">
            <v>9030341</v>
          </cell>
          <cell r="J205">
            <v>6.42</v>
          </cell>
          <cell r="K205">
            <v>14.9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24.7</v>
          </cell>
          <cell r="P205">
            <v>16.100000000000001</v>
          </cell>
          <cell r="Q205">
            <v>67152593</v>
          </cell>
          <cell r="R205">
            <v>6001860</v>
          </cell>
          <cell r="S205">
            <v>4.2699999999999996</v>
          </cell>
        </row>
        <row r="206">
          <cell r="A206">
            <v>373</v>
          </cell>
          <cell r="B206" t="str">
            <v xml:space="preserve">          </v>
          </cell>
          <cell r="C206">
            <v>31</v>
          </cell>
          <cell r="D206" t="str">
            <v xml:space="preserve"> S0.5</v>
          </cell>
          <cell r="E206">
            <v>-15</v>
          </cell>
          <cell r="F206">
            <v>53727968.479999997</v>
          </cell>
          <cell r="G206">
            <v>18793323.43</v>
          </cell>
          <cell r="H206">
            <v>42993840</v>
          </cell>
          <cell r="I206">
            <v>2552518</v>
          </cell>
          <cell r="J206">
            <v>4.75</v>
          </cell>
          <cell r="K206">
            <v>16.8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35</v>
          </cell>
          <cell r="P206">
            <v>18.7</v>
          </cell>
          <cell r="Q206">
            <v>25382569</v>
          </cell>
          <cell r="R206">
            <v>1994513</v>
          </cell>
          <cell r="S206">
            <v>3.71</v>
          </cell>
        </row>
        <row r="207">
          <cell r="A207" t="str">
            <v xml:space="preserve">390.00 01           </v>
          </cell>
          <cell r="B207">
            <v>57526</v>
          </cell>
          <cell r="C207">
            <v>75</v>
          </cell>
          <cell r="D207" t="str">
            <v xml:space="preserve"> S1.5</v>
          </cell>
          <cell r="E207">
            <v>-5</v>
          </cell>
          <cell r="F207">
            <v>20916098.27</v>
          </cell>
          <cell r="G207">
            <v>7596119</v>
          </cell>
          <cell r="H207">
            <v>14365784</v>
          </cell>
          <cell r="I207">
            <v>374164</v>
          </cell>
          <cell r="J207">
            <v>1.79</v>
          </cell>
          <cell r="K207">
            <v>38.4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36.299999999999997</v>
          </cell>
          <cell r="P207">
            <v>9.1999999999999993</v>
          </cell>
          <cell r="Q207">
            <v>4232245</v>
          </cell>
          <cell r="R207">
            <v>461410</v>
          </cell>
          <cell r="S207">
            <v>2.21</v>
          </cell>
        </row>
        <row r="208">
          <cell r="A208" t="str">
            <v xml:space="preserve">390.00 99           </v>
          </cell>
          <cell r="B208" t="str">
            <v xml:space="preserve">          </v>
          </cell>
          <cell r="C208">
            <v>45</v>
          </cell>
          <cell r="D208" t="str">
            <v xml:space="preserve"> S1.5</v>
          </cell>
          <cell r="E208">
            <v>-5</v>
          </cell>
          <cell r="F208">
            <v>27691074.899999999</v>
          </cell>
          <cell r="G208">
            <v>20042691.399999999</v>
          </cell>
          <cell r="H208">
            <v>9032937</v>
          </cell>
          <cell r="I208">
            <v>261922</v>
          </cell>
          <cell r="J208">
            <v>0.95</v>
          </cell>
          <cell r="K208">
            <v>34.5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72.400000000000006</v>
          </cell>
          <cell r="P208">
            <v>20.6</v>
          </cell>
          <cell r="Q208">
            <v>11166796</v>
          </cell>
          <cell r="R208">
            <v>645479</v>
          </cell>
          <cell r="S208">
            <v>2.33</v>
          </cell>
        </row>
        <row r="209">
          <cell r="A209">
            <v>390.1</v>
          </cell>
          <cell r="B209" t="str">
            <v xml:space="preserve">          </v>
          </cell>
          <cell r="C209">
            <v>40</v>
          </cell>
          <cell r="D209" t="str">
            <v xml:space="preserve">   R3</v>
          </cell>
          <cell r="E209">
            <v>0</v>
          </cell>
          <cell r="F209">
            <v>184775.85</v>
          </cell>
          <cell r="G209">
            <v>170844.11</v>
          </cell>
          <cell r="H209">
            <v>13932</v>
          </cell>
          <cell r="I209">
            <v>423</v>
          </cell>
          <cell r="J209">
            <v>0.23</v>
          </cell>
          <cell r="K209">
            <v>32.9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92.5</v>
          </cell>
          <cell r="P209">
            <v>7.9</v>
          </cell>
          <cell r="Q209">
            <v>35497</v>
          </cell>
          <cell r="R209">
            <v>4619</v>
          </cell>
          <cell r="S209">
            <v>2.5</v>
          </cell>
        </row>
        <row r="210">
          <cell r="A210" t="str">
            <v xml:space="preserve">391.10 01           </v>
          </cell>
          <cell r="B210" t="str">
            <v xml:space="preserve">          </v>
          </cell>
          <cell r="C210">
            <v>20</v>
          </cell>
          <cell r="D210" t="str">
            <v xml:space="preserve">   SQ</v>
          </cell>
          <cell r="E210">
            <v>0</v>
          </cell>
          <cell r="F210">
            <v>5896620.0700000003</v>
          </cell>
          <cell r="G210">
            <v>5896620.0700000003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100</v>
          </cell>
          <cell r="P210">
            <v>24.2</v>
          </cell>
          <cell r="Q210">
            <v>5896619</v>
          </cell>
          <cell r="R210">
            <v>0</v>
          </cell>
          <cell r="S210">
            <v>0</v>
          </cell>
        </row>
        <row r="211">
          <cell r="A211" t="str">
            <v xml:space="preserve">391.10 02           </v>
          </cell>
          <cell r="B211" t="str">
            <v xml:space="preserve">          </v>
          </cell>
          <cell r="C211">
            <v>20</v>
          </cell>
          <cell r="D211" t="str">
            <v xml:space="preserve">   SQ</v>
          </cell>
          <cell r="E211">
            <v>0</v>
          </cell>
          <cell r="F211">
            <v>4398911.17</v>
          </cell>
          <cell r="G211">
            <v>2177000</v>
          </cell>
          <cell r="H211">
            <v>2221911</v>
          </cell>
          <cell r="I211">
            <v>219874</v>
          </cell>
          <cell r="J211">
            <v>5</v>
          </cell>
          <cell r="K211">
            <v>10.1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49.5</v>
          </cell>
          <cell r="P211">
            <v>10</v>
          </cell>
          <cell r="Q211">
            <v>2196036</v>
          </cell>
          <cell r="R211">
            <v>219946</v>
          </cell>
          <cell r="S211">
            <v>5</v>
          </cell>
        </row>
        <row r="212">
          <cell r="A212">
            <v>391.2</v>
          </cell>
          <cell r="B212" t="str">
            <v xml:space="preserve">          </v>
          </cell>
          <cell r="C212">
            <v>5</v>
          </cell>
          <cell r="D212" t="str">
            <v xml:space="preserve">   SQ</v>
          </cell>
          <cell r="E212">
            <v>0</v>
          </cell>
          <cell r="F212">
            <v>22169281.93</v>
          </cell>
          <cell r="G212">
            <v>13532000</v>
          </cell>
          <cell r="H212">
            <v>8637282</v>
          </cell>
          <cell r="I212">
            <v>4433881</v>
          </cell>
          <cell r="J212">
            <v>20</v>
          </cell>
          <cell r="K212">
            <v>1.9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61</v>
          </cell>
          <cell r="P212">
            <v>3.2</v>
          </cell>
          <cell r="Q212">
            <v>14050279</v>
          </cell>
          <cell r="R212">
            <v>4323610</v>
          </cell>
          <cell r="S212">
            <v>19.5</v>
          </cell>
        </row>
        <row r="213">
          <cell r="A213">
            <v>392</v>
          </cell>
          <cell r="B213" t="str">
            <v xml:space="preserve">          </v>
          </cell>
          <cell r="C213">
            <v>12</v>
          </cell>
          <cell r="D213" t="str">
            <v xml:space="preserve">   L3</v>
          </cell>
          <cell r="E213">
            <v>10</v>
          </cell>
          <cell r="F213">
            <v>9188876.1099999994</v>
          </cell>
          <cell r="G213">
            <v>5273637.58</v>
          </cell>
          <cell r="H213">
            <v>2996351</v>
          </cell>
          <cell r="I213">
            <v>482333</v>
          </cell>
          <cell r="J213">
            <v>5.25</v>
          </cell>
          <cell r="K213">
            <v>6.2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57.4</v>
          </cell>
          <cell r="P213">
            <v>6.5</v>
          </cell>
          <cell r="Q213">
            <v>4114536</v>
          </cell>
          <cell r="R213">
            <v>688890</v>
          </cell>
          <cell r="S213">
            <v>7.5</v>
          </cell>
        </row>
        <row r="214">
          <cell r="A214" t="str">
            <v xml:space="preserve">393.00 01           </v>
          </cell>
          <cell r="B214" t="str">
            <v xml:space="preserve">          </v>
          </cell>
          <cell r="C214">
            <v>20</v>
          </cell>
          <cell r="D214" t="str">
            <v xml:space="preserve">   FA</v>
          </cell>
          <cell r="E214">
            <v>0</v>
          </cell>
          <cell r="F214">
            <v>589595.93000000005</v>
          </cell>
          <cell r="G214">
            <v>589595.93000000005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100</v>
          </cell>
          <cell r="P214">
            <v>24.8</v>
          </cell>
          <cell r="Q214">
            <v>589596</v>
          </cell>
          <cell r="R214">
            <v>0</v>
          </cell>
          <cell r="S214">
            <v>0</v>
          </cell>
        </row>
        <row r="215">
          <cell r="A215" t="str">
            <v xml:space="preserve">393.00 02           </v>
          </cell>
          <cell r="B215" t="str">
            <v xml:space="preserve">          </v>
          </cell>
          <cell r="C215">
            <v>20</v>
          </cell>
          <cell r="D215" t="str">
            <v xml:space="preserve">   SQ</v>
          </cell>
          <cell r="E215">
            <v>0</v>
          </cell>
          <cell r="F215">
            <v>170968.61</v>
          </cell>
          <cell r="G215">
            <v>33600</v>
          </cell>
          <cell r="H215">
            <v>137369</v>
          </cell>
          <cell r="I215">
            <v>8552</v>
          </cell>
          <cell r="J215">
            <v>5</v>
          </cell>
          <cell r="K215">
            <v>16.100000000000001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19.7</v>
          </cell>
          <cell r="P215">
            <v>3.9</v>
          </cell>
          <cell r="Q215">
            <v>33644</v>
          </cell>
          <cell r="R215">
            <v>8548</v>
          </cell>
          <cell r="S215">
            <v>5</v>
          </cell>
        </row>
        <row r="216">
          <cell r="A216" t="str">
            <v xml:space="preserve">394.00 01           </v>
          </cell>
          <cell r="B216" t="str">
            <v xml:space="preserve">          </v>
          </cell>
          <cell r="C216">
            <v>20</v>
          </cell>
          <cell r="D216" t="str">
            <v xml:space="preserve">   FA</v>
          </cell>
          <cell r="E216">
            <v>0</v>
          </cell>
          <cell r="F216">
            <v>3661294.93</v>
          </cell>
          <cell r="G216">
            <v>3661294.93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100</v>
          </cell>
          <cell r="P216">
            <v>23.4</v>
          </cell>
          <cell r="Q216">
            <v>3661294</v>
          </cell>
          <cell r="R216">
            <v>0</v>
          </cell>
          <cell r="S216">
            <v>0</v>
          </cell>
        </row>
        <row r="217">
          <cell r="A217" t="str">
            <v xml:space="preserve">394.00 02           </v>
          </cell>
          <cell r="B217" t="str">
            <v xml:space="preserve">          </v>
          </cell>
          <cell r="C217">
            <v>20</v>
          </cell>
          <cell r="D217" t="str">
            <v xml:space="preserve">   SQ</v>
          </cell>
          <cell r="E217">
            <v>0</v>
          </cell>
          <cell r="F217">
            <v>8917577.8399999999</v>
          </cell>
          <cell r="G217">
            <v>2134000</v>
          </cell>
          <cell r="H217">
            <v>6783578</v>
          </cell>
          <cell r="I217">
            <v>445520</v>
          </cell>
          <cell r="J217">
            <v>5</v>
          </cell>
          <cell r="K217">
            <v>15.2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23.9</v>
          </cell>
          <cell r="P217">
            <v>4.8</v>
          </cell>
          <cell r="Q217">
            <v>2139255</v>
          </cell>
          <cell r="R217">
            <v>445879</v>
          </cell>
          <cell r="S217">
            <v>5</v>
          </cell>
        </row>
        <row r="218">
          <cell r="A218" t="str">
            <v xml:space="preserve">395.00 01           </v>
          </cell>
          <cell r="B218" t="str">
            <v xml:space="preserve">          </v>
          </cell>
          <cell r="C218">
            <v>20</v>
          </cell>
          <cell r="D218" t="str">
            <v xml:space="preserve">   FA</v>
          </cell>
          <cell r="E218">
            <v>0</v>
          </cell>
          <cell r="F218">
            <v>4155876.27</v>
          </cell>
          <cell r="G218">
            <v>4155876.27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100</v>
          </cell>
          <cell r="P218">
            <v>23.8</v>
          </cell>
          <cell r="Q218">
            <v>4155877</v>
          </cell>
          <cell r="R218">
            <v>0</v>
          </cell>
          <cell r="S218">
            <v>0</v>
          </cell>
        </row>
        <row r="219">
          <cell r="A219" t="str">
            <v xml:space="preserve">395.00 02           </v>
          </cell>
          <cell r="B219" t="str">
            <v xml:space="preserve">          </v>
          </cell>
          <cell r="C219">
            <v>20</v>
          </cell>
          <cell r="D219" t="str">
            <v xml:space="preserve">   SQ</v>
          </cell>
          <cell r="E219">
            <v>0</v>
          </cell>
          <cell r="F219">
            <v>7875250.46</v>
          </cell>
          <cell r="G219">
            <v>3991000</v>
          </cell>
          <cell r="H219">
            <v>3884250</v>
          </cell>
          <cell r="I219">
            <v>393582</v>
          </cell>
          <cell r="J219">
            <v>5</v>
          </cell>
          <cell r="K219">
            <v>9.9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50.7</v>
          </cell>
          <cell r="P219">
            <v>10.199999999999999</v>
          </cell>
          <cell r="Q219">
            <v>4009442</v>
          </cell>
          <cell r="R219">
            <v>393763</v>
          </cell>
          <cell r="S219">
            <v>5</v>
          </cell>
        </row>
        <row r="220">
          <cell r="A220">
            <v>396</v>
          </cell>
          <cell r="B220" t="str">
            <v xml:space="preserve">          </v>
          </cell>
          <cell r="C220">
            <v>14</v>
          </cell>
          <cell r="D220" t="str">
            <v xml:space="preserve">   L3</v>
          </cell>
          <cell r="E220">
            <v>10</v>
          </cell>
          <cell r="F220">
            <v>6082762.2400000002</v>
          </cell>
          <cell r="G220">
            <v>2469390.7200000002</v>
          </cell>
          <cell r="H220">
            <v>3005095</v>
          </cell>
          <cell r="I220">
            <v>400413</v>
          </cell>
          <cell r="J220">
            <v>6.58</v>
          </cell>
          <cell r="K220">
            <v>7.5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40.6</v>
          </cell>
          <cell r="P220">
            <v>6.9</v>
          </cell>
          <cell r="Q220">
            <v>2537010</v>
          </cell>
          <cell r="R220">
            <v>390878</v>
          </cell>
          <cell r="S220">
            <v>6.43</v>
          </cell>
        </row>
        <row r="221">
          <cell r="A221" t="str">
            <v xml:space="preserve">397.00 01           </v>
          </cell>
          <cell r="B221" t="str">
            <v xml:space="preserve">          </v>
          </cell>
          <cell r="C221">
            <v>15</v>
          </cell>
          <cell r="D221" t="str">
            <v xml:space="preserve">   FA</v>
          </cell>
          <cell r="E221">
            <v>0</v>
          </cell>
          <cell r="F221">
            <v>12913083.02</v>
          </cell>
          <cell r="G221">
            <v>12913083.02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100</v>
          </cell>
          <cell r="P221">
            <v>21.3</v>
          </cell>
          <cell r="Q221">
            <v>12913083</v>
          </cell>
          <cell r="R221">
            <v>0</v>
          </cell>
          <cell r="S221">
            <v>0</v>
          </cell>
        </row>
        <row r="222">
          <cell r="A222" t="str">
            <v xml:space="preserve">397.00 02           </v>
          </cell>
          <cell r="B222" t="str">
            <v xml:space="preserve">          </v>
          </cell>
          <cell r="C222">
            <v>15</v>
          </cell>
          <cell r="D222" t="str">
            <v xml:space="preserve">   SQ</v>
          </cell>
          <cell r="E222">
            <v>0</v>
          </cell>
          <cell r="F222">
            <v>80874473</v>
          </cell>
          <cell r="G222">
            <v>28500000</v>
          </cell>
          <cell r="H222">
            <v>52374473</v>
          </cell>
          <cell r="I222">
            <v>5396167</v>
          </cell>
          <cell r="J222">
            <v>6.67</v>
          </cell>
          <cell r="K222">
            <v>9.6999999999999993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35.200000000000003</v>
          </cell>
          <cell r="P222">
            <v>5.3</v>
          </cell>
          <cell r="Q222">
            <v>28575798</v>
          </cell>
          <cell r="R222">
            <v>5394327</v>
          </cell>
          <cell r="S222">
            <v>6.67</v>
          </cell>
        </row>
        <row r="223">
          <cell r="A223" t="str">
            <v xml:space="preserve">398.00 01           </v>
          </cell>
          <cell r="B223" t="str">
            <v xml:space="preserve">          </v>
          </cell>
          <cell r="C223">
            <v>15</v>
          </cell>
          <cell r="D223" t="str">
            <v xml:space="preserve">   FA</v>
          </cell>
          <cell r="E223">
            <v>0</v>
          </cell>
          <cell r="F223">
            <v>86544.16</v>
          </cell>
          <cell r="G223">
            <v>86544.16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100</v>
          </cell>
          <cell r="P223">
            <v>18.5</v>
          </cell>
          <cell r="Q223">
            <v>86545</v>
          </cell>
          <cell r="R223">
            <v>0</v>
          </cell>
          <cell r="S223">
            <v>0</v>
          </cell>
        </row>
        <row r="224">
          <cell r="A224" t="str">
            <v xml:space="preserve">398.00 02           </v>
          </cell>
          <cell r="B224" t="str">
            <v xml:space="preserve">          </v>
          </cell>
          <cell r="C224">
            <v>15</v>
          </cell>
          <cell r="D224" t="str">
            <v xml:space="preserve">   SQ</v>
          </cell>
          <cell r="E224">
            <v>0</v>
          </cell>
          <cell r="F224">
            <v>190785.64</v>
          </cell>
          <cell r="G224">
            <v>67100</v>
          </cell>
          <cell r="H224">
            <v>123686</v>
          </cell>
          <cell r="I224">
            <v>12718</v>
          </cell>
          <cell r="J224">
            <v>6.67</v>
          </cell>
          <cell r="K224">
            <v>9.6999999999999993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35.200000000000003</v>
          </cell>
          <cell r="P224">
            <v>5.3</v>
          </cell>
          <cell r="Q224">
            <v>67090</v>
          </cell>
          <cell r="R224">
            <v>12725</v>
          </cell>
          <cell r="S224">
            <v>6.67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>
        <row r="28">
          <cell r="C28">
            <v>0</v>
          </cell>
        </row>
      </sheetData>
      <sheetData sheetId="5"/>
      <sheetData sheetId="6">
        <row r="1">
          <cell r="A1" t="str">
            <v>(All Generics)_2019 IRP Base + No CO2_Update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16234.1767578125</v>
          </cell>
        </row>
      </sheetData>
      <sheetData sheetId="10"/>
      <sheetData sheetId="11"/>
      <sheetData sheetId="12"/>
      <sheetData sheetId="13"/>
      <sheetData sheetId="14"/>
      <sheetData sheetId="15">
        <row r="46">
          <cell r="I46">
            <v>20</v>
          </cell>
        </row>
      </sheetData>
      <sheetData sheetId="16">
        <row r="37">
          <cell r="E37">
            <v>20</v>
          </cell>
        </row>
      </sheetData>
      <sheetData sheetId="17">
        <row r="24">
          <cell r="E24">
            <v>0.02</v>
          </cell>
        </row>
      </sheetData>
      <sheetData sheetId="18">
        <row r="25">
          <cell r="E25">
            <v>1</v>
          </cell>
        </row>
      </sheetData>
      <sheetData sheetId="19">
        <row r="33">
          <cell r="E33">
            <v>0.8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6">
          <cell r="D246">
            <v>0</v>
          </cell>
        </row>
      </sheetData>
      <sheetData sheetId="23">
        <row r="7">
          <cell r="D7">
            <v>2647092.3035891815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32">
          <cell r="B32">
            <v>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99">
          <cell r="M199">
            <v>0</v>
          </cell>
        </row>
      </sheetData>
      <sheetData sheetId="71"/>
      <sheetData sheetId="72"/>
      <sheetData sheetId="73"/>
      <sheetData sheetId="74"/>
      <sheetData sheetId="7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Batteries_3"/>
      <sheetName val="Batteries_4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17">
          <cell r="A17" t="str">
            <v>WA Solar</v>
          </cell>
        </row>
      </sheetData>
      <sheetData sheetId="4"/>
      <sheetData sheetId="5">
        <row r="1">
          <cell r="A1" t="str">
            <v>(All Generics)_2017 IRP Base + No CO2</v>
          </cell>
        </row>
        <row r="35">
          <cell r="C35">
            <v>20</v>
          </cell>
        </row>
      </sheetData>
      <sheetData sheetId="6">
        <row r="211">
          <cell r="S211">
            <v>53883.15625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16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0.16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>
        <row r="211">
          <cell r="C211">
            <v>0</v>
          </cell>
        </row>
      </sheetData>
      <sheetData sheetId="20">
        <row r="209">
          <cell r="C209">
            <v>0</v>
          </cell>
        </row>
      </sheetData>
      <sheetData sheetId="21">
        <row r="193">
          <cell r="C193">
            <v>0</v>
          </cell>
        </row>
      </sheetData>
      <sheetData sheetId="22">
        <row r="7">
          <cell r="D7">
            <v>2160538.8225643248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B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99">
          <cell r="M199">
            <v>0.15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 Electrification - 40HW - P"/>
      <sheetName val="cleaned"/>
      <sheetName val="Sheet3"/>
      <sheetName val="P1s"/>
    </sheetNames>
    <sheetDataSet>
      <sheetData sheetId="0"/>
      <sheetData sheetId="1"/>
      <sheetData sheetId="2"/>
      <sheetData sheetId="3">
        <row r="2">
          <cell r="D2" t="str">
            <v>T_042700WHITERV-042712WHITRVSC1</v>
          </cell>
        </row>
        <row r="3">
          <cell r="D3" t="str">
            <v>T_042703ALDERTON-042708ALDRTNEC1</v>
          </cell>
        </row>
        <row r="4">
          <cell r="D4" t="str">
            <v>L_042703ALDERTON-042700WHITERVC1</v>
          </cell>
        </row>
        <row r="5">
          <cell r="D5" t="str">
            <v>T_042507BERYDALE-042508BERRYDALC1</v>
          </cell>
        </row>
        <row r="6">
          <cell r="D6" t="str">
            <v>NL_046658TIDEFLTS-046684BRNPTTPC1</v>
          </cell>
        </row>
        <row r="7">
          <cell r="D7" t="str">
            <v>NL_046657TIFLTSTP-046658TIDEFLTSC1</v>
          </cell>
        </row>
        <row r="8">
          <cell r="D8" t="str">
            <v>NL_046684BRNPTTP-046729HYLEBTPC1</v>
          </cell>
        </row>
        <row r="9">
          <cell r="D9" t="str">
            <v>NL_042507BERYDALE-403031COV_BER_CIOC1</v>
          </cell>
        </row>
        <row r="10">
          <cell r="D10" t="str">
            <v>L_040305COVINGTM-042507BERYDALEC1-MS</v>
          </cell>
        </row>
        <row r="11">
          <cell r="D11" t="str">
            <v>NL_040305COVINGTM-403031COV_BER_CIOC1</v>
          </cell>
        </row>
        <row r="12">
          <cell r="D12" t="str">
            <v>NL_042530STARWOOD-046774STARWDTAC1</v>
          </cell>
        </row>
        <row r="13">
          <cell r="D13" t="str">
            <v>L_042530STARWOOD-046774STARWDTAC1</v>
          </cell>
        </row>
        <row r="14">
          <cell r="D14" t="str">
            <v>NL_046729HYLEBTP-046774STARWDTAC1</v>
          </cell>
        </row>
        <row r="15">
          <cell r="D15" t="str">
            <v>L_042779SUMNER-042712WHITRVSC1</v>
          </cell>
        </row>
        <row r="16">
          <cell r="D16" t="str">
            <v>L_042779SUMNER-042788WOODLNDPC1</v>
          </cell>
        </row>
        <row r="17">
          <cell r="D17" t="str">
            <v>NL_040304COVINGTE-042700WHITE RVC1</v>
          </cell>
        </row>
        <row r="18">
          <cell r="D18" t="str">
            <v>L_040304COVINGTE-042700WHITERVC1</v>
          </cell>
        </row>
        <row r="19">
          <cell r="D19" t="str">
            <v>L_042773RHODESLK-042708ALDRTNEC1</v>
          </cell>
        </row>
        <row r="20">
          <cell r="D20" t="str">
            <v>L_040305COVINGTM-042700WHITERVC2</v>
          </cell>
        </row>
        <row r="21">
          <cell r="D21" t="str">
            <v>NL_040305COVINGTM-042700WHITE RVC2</v>
          </cell>
        </row>
        <row r="22">
          <cell r="D22" t="str">
            <v>NT_040792OLY W-040791OLYMPIA EC2</v>
          </cell>
        </row>
        <row r="23">
          <cell r="D23" t="str">
            <v>T_042806TONO-040821PAUL500C1</v>
          </cell>
        </row>
        <row r="24">
          <cell r="D24" t="str">
            <v>T_042700WHITERV-042701WHITRVNC2</v>
          </cell>
        </row>
        <row r="25">
          <cell r="D25" t="str">
            <v>T_042703ALDERTON-042708ALDRTNEC1</v>
          </cell>
        </row>
        <row r="26">
          <cell r="D26" t="str">
            <v>L_042703ALDERTON-042700WHITERVC1</v>
          </cell>
        </row>
        <row r="27">
          <cell r="D27" t="str">
            <v>T_042516OBRIENS-042514OBRIENSC2</v>
          </cell>
        </row>
        <row r="28">
          <cell r="D28" t="str">
            <v>T_042507BERYDALE-042508BERRYDALC1</v>
          </cell>
        </row>
        <row r="29">
          <cell r="D29" t="str">
            <v>L_042809OLYPN-040791OLYMPIAEC1</v>
          </cell>
        </row>
        <row r="30">
          <cell r="D30" t="str">
            <v>NL_042809OLY P N-040791OLYMPIA EC1</v>
          </cell>
        </row>
        <row r="31">
          <cell r="D31" t="str">
            <v>L_042800OLYMPAP-040791OLYMPIAEC2</v>
          </cell>
        </row>
        <row r="32">
          <cell r="D32" t="str">
            <v>NL_040971SHELTON-409710SBR_SHE_CIOC1</v>
          </cell>
        </row>
        <row r="33">
          <cell r="D33" t="str">
            <v>L_042900S.BREM-409710SBR_SHE_CIOC1</v>
          </cell>
        </row>
        <row r="34">
          <cell r="D34" t="str">
            <v>NL_042900S.BREM-409710SBR_SHE_CIOC1</v>
          </cell>
        </row>
        <row r="35">
          <cell r="D35" t="str">
            <v>T_042900S.BREM-042910S.BREMEC1</v>
          </cell>
        </row>
        <row r="36">
          <cell r="D36" t="str">
            <v>L_042779SUMNER-042712WHITRVSC1</v>
          </cell>
        </row>
        <row r="37">
          <cell r="D37" t="str">
            <v>L_042779SUMNER-042712WHITRVSC1</v>
          </cell>
        </row>
        <row r="38">
          <cell r="D38" t="str">
            <v>L_042707ALDRTNW-042776SHAWC1</v>
          </cell>
        </row>
        <row r="39">
          <cell r="D39" t="str">
            <v>L_042779SUMNER-042712WHITRVSC1</v>
          </cell>
        </row>
        <row r="40">
          <cell r="D40" t="str">
            <v>L_042505CHRISTOP-042516OBRIENSC1</v>
          </cell>
        </row>
        <row r="41">
          <cell r="D41" t="str">
            <v>L_3T: OBRIEN-CHRISTOPHTAP</v>
          </cell>
        </row>
        <row r="42">
          <cell r="D42" t="str">
            <v>T_042700WHITERV-042712WHITRVSC1</v>
          </cell>
        </row>
        <row r="43">
          <cell r="D43" t="str">
            <v>T_042507BERYDALE-042508BERRYDALC1</v>
          </cell>
        </row>
        <row r="44">
          <cell r="D44" t="str">
            <v>NT_040693MAPLE VL-040689MAPLE V3C2</v>
          </cell>
        </row>
        <row r="45">
          <cell r="D45" t="str">
            <v>T_042700WHITERV-042701WHITRVNC2</v>
          </cell>
        </row>
        <row r="46">
          <cell r="D46" t="str">
            <v>T_042516OBRIENS-042514OBRIENSC2</v>
          </cell>
        </row>
        <row r="47">
          <cell r="D47" t="str">
            <v>L_042505CHRISTOP-042516OBRIENSC1</v>
          </cell>
        </row>
        <row r="48">
          <cell r="D48" t="str">
            <v>L_3T: OBRIEN-CHRISTOPHTAP</v>
          </cell>
        </row>
        <row r="49">
          <cell r="D49" t="str">
            <v>T_042700WHITERV-042712WHITRVSC1</v>
          </cell>
        </row>
        <row r="50">
          <cell r="D50" t="str">
            <v>T_042507BERYDALE-042508BERRYDALC1</v>
          </cell>
        </row>
        <row r="51">
          <cell r="D51" t="str">
            <v>NT_040693MAPLE VL-040689MAPLE V3C2</v>
          </cell>
        </row>
        <row r="52">
          <cell r="D52" t="str">
            <v>T_042700WHITERV-042701WHITRVNC2</v>
          </cell>
        </row>
        <row r="53">
          <cell r="D53" t="str">
            <v>T_042516OBRIENS-042514OBRIENSC2</v>
          </cell>
        </row>
        <row r="54">
          <cell r="D54" t="str">
            <v>T_042503OBRIENN-042513OBRIENNC1</v>
          </cell>
        </row>
        <row r="55">
          <cell r="D55" t="str">
            <v>NL_042507BERYDALE-403031COV_BER_CIOC1</v>
          </cell>
        </row>
        <row r="56">
          <cell r="D56" t="str">
            <v>L_040305COVINGTM-042507BERYDALEC1-MS</v>
          </cell>
        </row>
        <row r="57">
          <cell r="D57" t="str">
            <v>NL_040305COVINGTM-403031COV_BER_CIOC1</v>
          </cell>
        </row>
        <row r="58">
          <cell r="D58" t="str">
            <v>L_042703ALDERTON-042700WHITERVC1</v>
          </cell>
        </row>
        <row r="59">
          <cell r="D59" t="str">
            <v>T_042703ALDERTON-042708ALDRTNEC1</v>
          </cell>
        </row>
        <row r="60">
          <cell r="D60" t="str">
            <v>T_042503OBRIENN-042513OBRIENNC1</v>
          </cell>
        </row>
        <row r="61">
          <cell r="D61" t="str">
            <v>L_042901S.BREMW-042978SINCLARPC1</v>
          </cell>
        </row>
        <row r="62">
          <cell r="D62" t="str">
            <v>L_047011FERNREF-042030TERRELLC1</v>
          </cell>
        </row>
        <row r="63">
          <cell r="D63" t="str">
            <v>NL_047011FERN REF-042030TERRELLC1</v>
          </cell>
        </row>
        <row r="64">
          <cell r="D64" t="str">
            <v>NL_047011FERN REF-042030TERRELLC1</v>
          </cell>
        </row>
        <row r="65">
          <cell r="D65" t="str">
            <v>L_047011FERNREF-042030TERRELLC1</v>
          </cell>
        </row>
        <row r="66">
          <cell r="D66" t="str">
            <v>L_042901S.BREMW-042978SINCLARPC1</v>
          </cell>
        </row>
        <row r="67">
          <cell r="D67" t="str">
            <v>T_042700WHITERV-042712WHITRVSC1</v>
          </cell>
        </row>
        <row r="68">
          <cell r="D68" t="str">
            <v>T_042700WHITERV-042701WHITRVNC2</v>
          </cell>
        </row>
        <row r="69">
          <cell r="D69" t="str">
            <v>L_042200WHIDBYN-042202WHIDBYSC1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scription"/>
      <sheetName val="Assumptions (Input)"/>
      <sheetName val="Operations(Input)"/>
      <sheetName val="Capital Projects(Input)"/>
      <sheetName val="Plant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budg"/>
      <sheetName val="RPT02"/>
      <sheetName val="SO2RPT"/>
      <sheetName val="NOXRPT"/>
      <sheetName val="jbilaton02"/>
      <sheetName val="jbilatof02"/>
      <sheetName val="Annual Sales &amp; Load Forecast"/>
      <sheetName val="2001-2003susq1"/>
      <sheetName val="2001-2003susq2"/>
      <sheetName val="Gen Budg"/>
      <sheetName val="GB On Peak"/>
      <sheetName val="GB Off Peak"/>
      <sheetName val="Year 2001-11_20-Un2"/>
      <sheetName val="Year 2001-11_20-Un1"/>
      <sheetName val="Cost_SummarySheet"/>
      <sheetName val="RPT04"/>
      <sheetName val="Gen Budg 2002"/>
      <sheetName val="GB On Peak (2)"/>
      <sheetName val="GB Off Peak (2)"/>
      <sheetName val="2001-2005 budget"/>
      <sheetName val="PLR FERC worksheet"/>
      <sheetName val="Gen_SummarySheet"/>
      <sheetName val="GB Off Peak new"/>
      <sheetName val="Gen Budg new"/>
      <sheetName val="GB On Peak new"/>
      <sheetName val="Total MWHs-2002"/>
      <sheetName val="On-peak MWH"/>
      <sheetName val="Off-peak MWH"/>
      <sheetName val="Gen Budg 10_11"/>
      <sheetName val="GB On Peak 10_11"/>
      <sheetName val="GB Off Peak 10_11"/>
      <sheetName val="Bilat_Spot_Sales"/>
      <sheetName val="PJM Expected"/>
      <sheetName val="Bilat_Spot_Purch."/>
      <sheetName val="PJM"/>
      <sheetName val="Scheduled Load (with Losses)"/>
    </sheetNames>
    <sheetDataSet>
      <sheetData sheetId="0" refreshError="1">
        <row r="1">
          <cell r="A1" t="str">
            <v>BLUE = MANUAL ENTRY</v>
          </cell>
          <cell r="C1" t="str">
            <v xml:space="preserve"> </v>
          </cell>
          <cell r="F1" t="str">
            <v>SUMMARY SHEET</v>
          </cell>
          <cell r="O1" t="str">
            <v>FUELBUDG.XLS</v>
          </cell>
        </row>
        <row r="2">
          <cell r="F2" t="str">
            <v>TOTAL GENERATION</v>
          </cell>
          <cell r="L2" t="str">
            <v>CASE:2001 FORECAST</v>
          </cell>
          <cell r="P2" t="str">
            <v>1</v>
          </cell>
        </row>
        <row r="3">
          <cell r="F3" t="str">
            <v xml:space="preserve">                   </v>
          </cell>
          <cell r="L3">
            <v>36851</v>
          </cell>
          <cell r="M3" t="str">
            <v xml:space="preserve">    </v>
          </cell>
        </row>
        <row r="4">
          <cell r="F4" t="str">
            <v>(OUTPUT &amp; INTERCHANGE - MILLIONS OF KWH)</v>
          </cell>
        </row>
        <row r="6">
          <cell r="A6" t="str">
            <v>STEAM STATIONS</v>
          </cell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 xml:space="preserve">  COAL-FIRED</v>
          </cell>
        </row>
        <row r="8">
          <cell r="A8" t="str">
            <v xml:space="preserve">    Brunner Island</v>
          </cell>
          <cell r="C8">
            <v>814</v>
          </cell>
          <cell r="D8">
            <v>770</v>
          </cell>
          <cell r="E8">
            <v>840</v>
          </cell>
          <cell r="F8">
            <v>540</v>
          </cell>
          <cell r="G8">
            <v>557</v>
          </cell>
          <cell r="H8">
            <v>764</v>
          </cell>
          <cell r="I8">
            <v>826</v>
          </cell>
          <cell r="J8">
            <v>830</v>
          </cell>
          <cell r="K8">
            <v>524.79999999999995</v>
          </cell>
          <cell r="L8">
            <v>523.19999999999993</v>
          </cell>
          <cell r="M8">
            <v>497.2</v>
          </cell>
          <cell r="N8">
            <v>747.7</v>
          </cell>
          <cell r="O8">
            <v>8234</v>
          </cell>
        </row>
        <row r="9">
          <cell r="A9" t="str">
            <v xml:space="preserve">    Martins Creek 1-2</v>
          </cell>
          <cell r="C9">
            <v>124</v>
          </cell>
          <cell r="D9">
            <v>117</v>
          </cell>
          <cell r="E9">
            <v>93</v>
          </cell>
          <cell r="F9">
            <v>98</v>
          </cell>
          <cell r="G9">
            <v>61.6</v>
          </cell>
          <cell r="H9">
            <v>88.2</v>
          </cell>
          <cell r="I9">
            <v>91.3</v>
          </cell>
          <cell r="J9">
            <v>98.7</v>
          </cell>
          <cell r="K9">
            <v>34.924999999999997</v>
          </cell>
          <cell r="L9">
            <v>134.1</v>
          </cell>
          <cell r="M9">
            <v>75.099999999999994</v>
          </cell>
          <cell r="N9">
            <v>94</v>
          </cell>
          <cell r="O9">
            <v>1110</v>
          </cell>
        </row>
        <row r="10">
          <cell r="A10" t="str">
            <v xml:space="preserve">    Sunbury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 xml:space="preserve">    Holtwood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 xml:space="preserve">    Keystone</v>
          </cell>
          <cell r="C12">
            <v>138</v>
          </cell>
          <cell r="D12">
            <v>128</v>
          </cell>
          <cell r="E12">
            <v>138</v>
          </cell>
          <cell r="F12">
            <v>114.7</v>
          </cell>
          <cell r="G12">
            <v>69</v>
          </cell>
          <cell r="H12">
            <v>132</v>
          </cell>
          <cell r="I12">
            <v>138</v>
          </cell>
          <cell r="J12">
            <v>138</v>
          </cell>
          <cell r="K12">
            <v>132</v>
          </cell>
          <cell r="L12">
            <v>138</v>
          </cell>
          <cell r="M12">
            <v>132</v>
          </cell>
          <cell r="N12">
            <v>138</v>
          </cell>
          <cell r="O12">
            <v>1536</v>
          </cell>
        </row>
        <row r="13">
          <cell r="A13" t="str">
            <v xml:space="preserve">    Conemaugh</v>
          </cell>
          <cell r="C13">
            <v>168.5</v>
          </cell>
          <cell r="D13">
            <v>157.80000000000001</v>
          </cell>
          <cell r="E13">
            <v>168.8</v>
          </cell>
          <cell r="F13">
            <v>163.19999999999999</v>
          </cell>
          <cell r="G13">
            <v>168.8</v>
          </cell>
          <cell r="H13">
            <v>163.19999999999999</v>
          </cell>
          <cell r="I13">
            <v>168.8</v>
          </cell>
          <cell r="J13">
            <v>168.8</v>
          </cell>
          <cell r="K13">
            <v>103.39999999999999</v>
          </cell>
          <cell r="L13">
            <v>84.4</v>
          </cell>
          <cell r="M13">
            <v>108.8</v>
          </cell>
          <cell r="N13">
            <v>148.9</v>
          </cell>
          <cell r="O13">
            <v>1773</v>
          </cell>
        </row>
        <row r="14">
          <cell r="A14" t="str">
            <v xml:space="preserve">    Montour</v>
          </cell>
          <cell r="C14">
            <v>816</v>
          </cell>
          <cell r="D14">
            <v>766.7</v>
          </cell>
          <cell r="E14">
            <v>689</v>
          </cell>
          <cell r="F14">
            <v>395</v>
          </cell>
          <cell r="G14">
            <v>496</v>
          </cell>
          <cell r="H14">
            <v>860</v>
          </cell>
          <cell r="I14">
            <v>937.6</v>
          </cell>
          <cell r="J14">
            <v>916.4</v>
          </cell>
          <cell r="K14">
            <v>773.2</v>
          </cell>
          <cell r="L14">
            <v>686</v>
          </cell>
          <cell r="M14">
            <v>673.75</v>
          </cell>
          <cell r="N14">
            <v>789.9</v>
          </cell>
          <cell r="O14">
            <v>8800</v>
          </cell>
        </row>
        <row r="15">
          <cell r="A15" t="str">
            <v xml:space="preserve">    TOTAL COAL-FIRED</v>
          </cell>
          <cell r="C15">
            <v>2060.5</v>
          </cell>
          <cell r="D15">
            <v>1939.5</v>
          </cell>
          <cell r="E15">
            <v>1928.8</v>
          </cell>
          <cell r="F15">
            <v>1310.9</v>
          </cell>
          <cell r="G15">
            <v>1352.4</v>
          </cell>
          <cell r="H15">
            <v>2007.4</v>
          </cell>
          <cell r="I15">
            <v>2161.6999999999998</v>
          </cell>
          <cell r="J15">
            <v>2151.9</v>
          </cell>
          <cell r="K15">
            <v>1568.3</v>
          </cell>
          <cell r="L15">
            <v>1565.7</v>
          </cell>
          <cell r="M15">
            <v>1486.8999999999999</v>
          </cell>
          <cell r="N15">
            <v>1918.5</v>
          </cell>
          <cell r="O15">
            <v>21453</v>
          </cell>
        </row>
        <row r="16">
          <cell r="A16" t="str">
            <v xml:space="preserve">    Martins Creek 3-4</v>
          </cell>
          <cell r="C16">
            <v>95.8</v>
          </cell>
          <cell r="D16">
            <v>95.8</v>
          </cell>
          <cell r="E16">
            <v>34.799999999999997</v>
          </cell>
          <cell r="F16">
            <v>23.8</v>
          </cell>
          <cell r="G16">
            <v>73.2</v>
          </cell>
          <cell r="H16">
            <v>250.2</v>
          </cell>
          <cell r="I16">
            <v>400.4</v>
          </cell>
          <cell r="J16">
            <v>400.4</v>
          </cell>
          <cell r="K16">
            <v>146.4</v>
          </cell>
          <cell r="L16">
            <v>32.299999999999997</v>
          </cell>
          <cell r="M16">
            <v>34.799999999999997</v>
          </cell>
          <cell r="N16">
            <v>80.599999999999994</v>
          </cell>
          <cell r="O16">
            <v>1669</v>
          </cell>
        </row>
        <row r="17">
          <cell r="A17" t="str">
            <v xml:space="preserve">      TOTAL FOSSIL STEAM</v>
          </cell>
          <cell r="C17">
            <v>2156.3000000000002</v>
          </cell>
          <cell r="D17">
            <v>2035.3</v>
          </cell>
          <cell r="E17">
            <v>1963.6</v>
          </cell>
          <cell r="F17">
            <v>1334.7</v>
          </cell>
          <cell r="G17">
            <v>1425.6000000000001</v>
          </cell>
          <cell r="H17">
            <v>2257.6</v>
          </cell>
          <cell r="I17">
            <v>2562.1</v>
          </cell>
          <cell r="J17">
            <v>2552.3000000000002</v>
          </cell>
          <cell r="K17">
            <v>1714.7</v>
          </cell>
          <cell r="L17">
            <v>1598</v>
          </cell>
          <cell r="M17">
            <v>1521.7</v>
          </cell>
          <cell r="N17">
            <v>1999.1</v>
          </cell>
          <cell r="O17">
            <v>23121</v>
          </cell>
        </row>
        <row r="19">
          <cell r="A19" t="str">
            <v xml:space="preserve">  NUCLEAR</v>
          </cell>
        </row>
        <row r="20">
          <cell r="A20" t="str">
            <v xml:space="preserve">    Susquehanna 1 (PL 90% Share)</v>
          </cell>
          <cell r="C20">
            <v>713.1</v>
          </cell>
          <cell r="D20">
            <v>644.1</v>
          </cell>
          <cell r="E20">
            <v>713.1</v>
          </cell>
          <cell r="F20">
            <v>690.1</v>
          </cell>
          <cell r="G20">
            <v>447.2</v>
          </cell>
          <cell r="H20">
            <v>690.1</v>
          </cell>
          <cell r="I20">
            <v>713.1</v>
          </cell>
          <cell r="J20">
            <v>713.1</v>
          </cell>
          <cell r="K20">
            <v>690.1</v>
          </cell>
          <cell r="L20">
            <v>713.1</v>
          </cell>
          <cell r="M20">
            <v>690.1</v>
          </cell>
          <cell r="N20">
            <v>713.1</v>
          </cell>
          <cell r="O20">
            <v>8130</v>
          </cell>
        </row>
        <row r="21">
          <cell r="A21" t="str">
            <v xml:space="preserve">    Susquehanna 2 (PL 90% Share)</v>
          </cell>
          <cell r="C21">
            <v>715</v>
          </cell>
          <cell r="D21">
            <v>636.79999999999995</v>
          </cell>
          <cell r="E21">
            <v>176.2</v>
          </cell>
          <cell r="F21">
            <v>41.4</v>
          </cell>
          <cell r="G21">
            <v>710.9</v>
          </cell>
          <cell r="H21">
            <v>698.8</v>
          </cell>
          <cell r="I21">
            <v>722.1</v>
          </cell>
          <cell r="J21">
            <v>722.1</v>
          </cell>
          <cell r="K21">
            <v>698.8</v>
          </cell>
          <cell r="L21">
            <v>722.1</v>
          </cell>
          <cell r="M21">
            <v>698.8</v>
          </cell>
          <cell r="N21">
            <v>722.1</v>
          </cell>
          <cell r="O21">
            <v>7265</v>
          </cell>
        </row>
        <row r="23">
          <cell r="A23" t="str">
            <v xml:space="preserve">    TOTAL NUCLEAR</v>
          </cell>
          <cell r="C23">
            <v>1428.1</v>
          </cell>
          <cell r="D23">
            <v>1280.9000000000001</v>
          </cell>
          <cell r="E23">
            <v>889.3</v>
          </cell>
          <cell r="F23">
            <v>731.5</v>
          </cell>
          <cell r="G23">
            <v>1158.0999999999999</v>
          </cell>
          <cell r="H23">
            <v>1388.9</v>
          </cell>
          <cell r="I23">
            <v>1435.2</v>
          </cell>
          <cell r="J23">
            <v>1435.2</v>
          </cell>
          <cell r="K23">
            <v>1388.9</v>
          </cell>
          <cell r="L23">
            <v>1435.2</v>
          </cell>
          <cell r="M23">
            <v>1388.9</v>
          </cell>
          <cell r="N23">
            <v>1435.2</v>
          </cell>
          <cell r="O23">
            <v>15395</v>
          </cell>
        </row>
        <row r="25">
          <cell r="A25" t="str">
            <v>COMBUSTION TURBINES</v>
          </cell>
          <cell r="C25">
            <v>0.5</v>
          </cell>
          <cell r="D25">
            <v>0.9</v>
          </cell>
          <cell r="E25">
            <v>0.1</v>
          </cell>
          <cell r="F25">
            <v>0.2</v>
          </cell>
          <cell r="G25">
            <v>0.5</v>
          </cell>
          <cell r="H25">
            <v>0.5</v>
          </cell>
          <cell r="I25">
            <v>5</v>
          </cell>
          <cell r="J25">
            <v>1.6</v>
          </cell>
          <cell r="K25">
            <v>2.4</v>
          </cell>
          <cell r="L25">
            <v>0.2</v>
          </cell>
          <cell r="M25">
            <v>0.2</v>
          </cell>
          <cell r="N25">
            <v>0.2</v>
          </cell>
          <cell r="O25">
            <v>12</v>
          </cell>
        </row>
        <row r="27">
          <cell r="A27" t="str">
            <v>DIESELS</v>
          </cell>
          <cell r="C27">
            <v>0.1</v>
          </cell>
          <cell r="D27">
            <v>0.1</v>
          </cell>
          <cell r="E27">
            <v>0.1</v>
          </cell>
          <cell r="F27">
            <v>0.1</v>
          </cell>
          <cell r="G27">
            <v>0.2</v>
          </cell>
          <cell r="H27">
            <v>0.2</v>
          </cell>
          <cell r="I27">
            <v>0.1</v>
          </cell>
          <cell r="J27">
            <v>0.1</v>
          </cell>
          <cell r="K27">
            <v>0.1</v>
          </cell>
          <cell r="L27">
            <v>0.1</v>
          </cell>
          <cell r="M27">
            <v>0.1</v>
          </cell>
          <cell r="N27">
            <v>0.1</v>
          </cell>
          <cell r="O27">
            <v>1</v>
          </cell>
        </row>
        <row r="29">
          <cell r="A29" t="str">
            <v>HYDRO STATIONS</v>
          </cell>
        </row>
        <row r="30">
          <cell r="A30" t="str">
            <v xml:space="preserve">  Holtwood</v>
          </cell>
          <cell r="C30">
            <v>53</v>
          </cell>
          <cell r="D30">
            <v>52</v>
          </cell>
          <cell r="E30">
            <v>70</v>
          </cell>
          <cell r="F30">
            <v>67</v>
          </cell>
          <cell r="G30">
            <v>65</v>
          </cell>
          <cell r="H30">
            <v>48</v>
          </cell>
          <cell r="I30">
            <v>36</v>
          </cell>
          <cell r="J30">
            <v>28</v>
          </cell>
          <cell r="K30">
            <v>25.3</v>
          </cell>
          <cell r="L30">
            <v>31</v>
          </cell>
          <cell r="M30">
            <v>45</v>
          </cell>
          <cell r="N30">
            <v>54</v>
          </cell>
          <cell r="O30">
            <v>574</v>
          </cell>
        </row>
        <row r="31">
          <cell r="A31" t="str">
            <v xml:space="preserve">  Wallenpaupack</v>
          </cell>
          <cell r="C31">
            <v>8.1999999999999993</v>
          </cell>
          <cell r="D31">
            <v>7.4</v>
          </cell>
          <cell r="E31">
            <v>7.3</v>
          </cell>
          <cell r="F31">
            <v>8.3000000000000007</v>
          </cell>
          <cell r="G31">
            <v>6.2</v>
          </cell>
          <cell r="H31">
            <v>6.7</v>
          </cell>
          <cell r="I31">
            <v>6.3</v>
          </cell>
          <cell r="J31">
            <v>5.7</v>
          </cell>
          <cell r="K31">
            <v>5.9</v>
          </cell>
          <cell r="L31">
            <v>5.0999999999999996</v>
          </cell>
          <cell r="M31">
            <v>4.7</v>
          </cell>
          <cell r="N31">
            <v>6.6</v>
          </cell>
          <cell r="O31">
            <v>78</v>
          </cell>
        </row>
        <row r="33">
          <cell r="A33" t="str">
            <v xml:space="preserve">  TOTAL HYDRO</v>
          </cell>
          <cell r="C33">
            <v>61.2</v>
          </cell>
          <cell r="D33">
            <v>59.4</v>
          </cell>
          <cell r="E33">
            <v>77.3</v>
          </cell>
          <cell r="F33">
            <v>75.3</v>
          </cell>
          <cell r="G33">
            <v>71.2</v>
          </cell>
          <cell r="H33">
            <v>54.7</v>
          </cell>
          <cell r="I33">
            <v>42.3</v>
          </cell>
          <cell r="J33">
            <v>33.700000000000003</v>
          </cell>
          <cell r="K33">
            <v>31.200000000000003</v>
          </cell>
          <cell r="L33">
            <v>36.1</v>
          </cell>
          <cell r="M33">
            <v>49.7</v>
          </cell>
          <cell r="N33">
            <v>60.6</v>
          </cell>
          <cell r="O33">
            <v>653</v>
          </cell>
        </row>
        <row r="35">
          <cell r="A35" t="str">
            <v xml:space="preserve">      TOTAL GENERATION</v>
          </cell>
          <cell r="C35">
            <v>3646.2</v>
          </cell>
          <cell r="D35">
            <v>3376.6</v>
          </cell>
          <cell r="E35">
            <v>2930.3999999999996</v>
          </cell>
          <cell r="F35">
            <v>2141.7999999999997</v>
          </cell>
          <cell r="G35">
            <v>2655.5999999999995</v>
          </cell>
          <cell r="H35">
            <v>3701.8999999999996</v>
          </cell>
          <cell r="I35">
            <v>4044.7000000000003</v>
          </cell>
          <cell r="J35">
            <v>4022.8999999999996</v>
          </cell>
          <cell r="K35">
            <v>3137.3</v>
          </cell>
          <cell r="L35">
            <v>3069.5999999999995</v>
          </cell>
          <cell r="M35">
            <v>2960.6</v>
          </cell>
          <cell r="N35">
            <v>3495.2</v>
          </cell>
          <cell r="O35">
            <v>39183</v>
          </cell>
        </row>
        <row r="37">
          <cell r="A37" t="str">
            <v>POWER PURCHASES</v>
          </cell>
        </row>
        <row r="38">
          <cell r="A38" t="str">
            <v xml:space="preserve">  Short-term - Other Utilities</v>
          </cell>
          <cell r="C38">
            <v>2677.4303711799671</v>
          </cell>
          <cell r="D38">
            <v>2156.8887812305543</v>
          </cell>
          <cell r="E38">
            <v>2825.6782031233347</v>
          </cell>
          <cell r="F38">
            <v>2659.7924305566653</v>
          </cell>
          <cell r="G38">
            <v>3160.3783543079885</v>
          </cell>
          <cell r="H38">
            <v>3948.8673394166985</v>
          </cell>
          <cell r="I38">
            <v>4831.6930868202444</v>
          </cell>
          <cell r="J38">
            <v>4679.7051982400199</v>
          </cell>
          <cell r="K38">
            <v>3348.0084327590603</v>
          </cell>
          <cell r="L38">
            <v>2547.4139125659799</v>
          </cell>
          <cell r="M38">
            <v>1966.3050553543999</v>
          </cell>
          <cell r="N38">
            <v>2837.4045029406398</v>
          </cell>
          <cell r="O38">
            <v>37640</v>
          </cell>
        </row>
        <row r="39">
          <cell r="A39" t="str">
            <v xml:space="preserve">  Non-utility Generation</v>
          </cell>
          <cell r="C39">
            <v>205.8</v>
          </cell>
          <cell r="D39">
            <v>229.3</v>
          </cell>
          <cell r="E39">
            <v>211.1</v>
          </cell>
          <cell r="F39">
            <v>204.3</v>
          </cell>
          <cell r="G39">
            <v>201.5</v>
          </cell>
          <cell r="H39">
            <v>233.6</v>
          </cell>
          <cell r="I39">
            <v>211.1</v>
          </cell>
          <cell r="J39">
            <v>200.2</v>
          </cell>
          <cell r="K39">
            <v>186.3</v>
          </cell>
          <cell r="L39">
            <v>201.7</v>
          </cell>
          <cell r="M39">
            <v>213.2</v>
          </cell>
          <cell r="N39">
            <v>239.2</v>
          </cell>
          <cell r="O39">
            <v>2537</v>
          </cell>
        </row>
        <row r="40">
          <cell r="A40" t="str">
            <v xml:space="preserve">  Safe Harbor</v>
          </cell>
          <cell r="C40">
            <v>31.4</v>
          </cell>
          <cell r="D40">
            <v>32.700000000000003</v>
          </cell>
          <cell r="E40">
            <v>57.5</v>
          </cell>
          <cell r="F40">
            <v>56.9</v>
          </cell>
          <cell r="G40">
            <v>41.8</v>
          </cell>
          <cell r="H40">
            <v>23.5</v>
          </cell>
          <cell r="I40">
            <v>15.6</v>
          </cell>
          <cell r="J40">
            <v>11.2</v>
          </cell>
          <cell r="K40">
            <v>10.3</v>
          </cell>
          <cell r="L40">
            <v>15.8</v>
          </cell>
          <cell r="M40">
            <v>25.4</v>
          </cell>
          <cell r="N40">
            <v>33.200000000000003</v>
          </cell>
          <cell r="O40">
            <v>355</v>
          </cell>
        </row>
        <row r="41">
          <cell r="A41" t="str">
            <v xml:space="preserve">  PJM Interchange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 xml:space="preserve">  PASNY </v>
          </cell>
          <cell r="C42">
            <v>2.4</v>
          </cell>
          <cell r="D42">
            <v>2.4</v>
          </cell>
          <cell r="E42">
            <v>2.4</v>
          </cell>
          <cell r="F42">
            <v>2.4</v>
          </cell>
          <cell r="G42">
            <v>2.4</v>
          </cell>
          <cell r="H42">
            <v>2.4</v>
          </cell>
          <cell r="I42">
            <v>2.4</v>
          </cell>
          <cell r="J42">
            <v>2.4</v>
          </cell>
          <cell r="K42">
            <v>2.4</v>
          </cell>
          <cell r="L42">
            <v>2.4</v>
          </cell>
          <cell r="M42">
            <v>2.4</v>
          </cell>
          <cell r="N42">
            <v>2.4</v>
          </cell>
          <cell r="O42">
            <v>29</v>
          </cell>
        </row>
        <row r="43">
          <cell r="A43" t="str">
            <v xml:space="preserve">  Borderline</v>
          </cell>
          <cell r="C43">
            <v>0.1</v>
          </cell>
          <cell r="D43">
            <v>0.1</v>
          </cell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1</v>
          </cell>
        </row>
        <row r="45">
          <cell r="A45" t="str">
            <v xml:space="preserve">    TOTAL POWER PURCHASES</v>
          </cell>
          <cell r="C45">
            <v>2917.1</v>
          </cell>
          <cell r="D45">
            <v>2421.4</v>
          </cell>
          <cell r="E45">
            <v>3096.7999999999997</v>
          </cell>
          <cell r="F45">
            <v>2923.5</v>
          </cell>
          <cell r="G45">
            <v>3406.2000000000003</v>
          </cell>
          <cell r="H45">
            <v>4208.5</v>
          </cell>
          <cell r="I45">
            <v>5060.8999999999996</v>
          </cell>
          <cell r="J45">
            <v>4893.5999999999995</v>
          </cell>
          <cell r="K45">
            <v>3547.1</v>
          </cell>
          <cell r="L45">
            <v>2767.4</v>
          </cell>
          <cell r="M45">
            <v>2207.4</v>
          </cell>
          <cell r="N45">
            <v>3112.3</v>
          </cell>
          <cell r="O45">
            <v>40562</v>
          </cell>
        </row>
        <row r="47">
          <cell r="A47" t="str">
            <v>TOTAL ENERGY AVAILABLE</v>
          </cell>
          <cell r="C47">
            <v>6563.2999999999993</v>
          </cell>
          <cell r="D47">
            <v>5798</v>
          </cell>
          <cell r="E47">
            <v>6027.1999999999989</v>
          </cell>
          <cell r="F47">
            <v>5065.2999999999993</v>
          </cell>
          <cell r="G47">
            <v>6061.7999999999993</v>
          </cell>
          <cell r="H47">
            <v>7910.4</v>
          </cell>
          <cell r="I47">
            <v>9105.6</v>
          </cell>
          <cell r="J47">
            <v>8916.5</v>
          </cell>
          <cell r="K47">
            <v>6684.4</v>
          </cell>
          <cell r="L47">
            <v>5837</v>
          </cell>
          <cell r="M47">
            <v>5168</v>
          </cell>
          <cell r="N47">
            <v>6607.5</v>
          </cell>
          <cell r="O47">
            <v>79745</v>
          </cell>
        </row>
        <row r="49">
          <cell r="A49" t="str">
            <v>NON-SYSTEM ENERGY SALES</v>
          </cell>
        </row>
        <row r="50">
          <cell r="A50" t="str">
            <v xml:space="preserve">  Sales to ACE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 xml:space="preserve">  Sales to JCP&amp;L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 xml:space="preserve">  Sales to BG&amp;E</v>
          </cell>
          <cell r="C52">
            <v>-92.7</v>
          </cell>
          <cell r="D52">
            <v>-83.1</v>
          </cell>
          <cell r="E52">
            <v>-57.7</v>
          </cell>
          <cell r="F52">
            <v>-47.4</v>
          </cell>
          <cell r="G52">
            <v>-75.099999999999994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-356</v>
          </cell>
        </row>
        <row r="53">
          <cell r="A53" t="str">
            <v xml:space="preserve">  Sales to JCP&amp;L</v>
          </cell>
          <cell r="C53">
            <v>-223.2</v>
          </cell>
          <cell r="D53">
            <v>-201.6</v>
          </cell>
          <cell r="E53">
            <v>-223.2</v>
          </cell>
          <cell r="F53">
            <v>-215.7</v>
          </cell>
          <cell r="G53">
            <v>-223.2</v>
          </cell>
          <cell r="H53">
            <v>-216</v>
          </cell>
          <cell r="I53">
            <v>-223.2</v>
          </cell>
          <cell r="J53">
            <v>-223.2</v>
          </cell>
          <cell r="K53">
            <v>-216</v>
          </cell>
          <cell r="L53">
            <v>-223.5</v>
          </cell>
          <cell r="M53">
            <v>-216</v>
          </cell>
          <cell r="N53">
            <v>-223.2</v>
          </cell>
          <cell r="O53">
            <v>-2628</v>
          </cell>
        </row>
        <row r="54">
          <cell r="A54" t="str">
            <v xml:space="preserve">  PJM Interchange </v>
          </cell>
          <cell r="C54">
            <v>-883.36962882003309</v>
          </cell>
          <cell r="D54">
            <v>-835.9112187694459</v>
          </cell>
          <cell r="E54">
            <v>-421.42179687666521</v>
          </cell>
          <cell r="F54">
            <v>-0.60756944333479623</v>
          </cell>
          <cell r="G54">
            <v>-507.32164569201177</v>
          </cell>
          <cell r="H54">
            <v>-1564.4326605833003</v>
          </cell>
          <cell r="I54">
            <v>-1618.9069131797551</v>
          </cell>
          <cell r="J54">
            <v>-1625.99480175998</v>
          </cell>
          <cell r="K54">
            <v>-1005.9915672409397</v>
          </cell>
          <cell r="L54">
            <v>-855.98608743401974</v>
          </cell>
          <cell r="M54">
            <v>-677.09494464560021</v>
          </cell>
          <cell r="N54">
            <v>-844.79549705936051</v>
          </cell>
          <cell r="O54">
            <v>-10842</v>
          </cell>
        </row>
        <row r="55">
          <cell r="A55" t="str">
            <v xml:space="preserve">  Additional Gen Avail. For Sale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 xml:space="preserve">  Sales to Other</v>
          </cell>
          <cell r="C56">
            <v>-2777.4303711799671</v>
          </cell>
          <cell r="D56">
            <v>-2256.8887812305543</v>
          </cell>
          <cell r="E56">
            <v>-2925.6782031233347</v>
          </cell>
          <cell r="F56">
            <v>-2759.7924305566653</v>
          </cell>
          <cell r="G56">
            <v>-3260.3783543079885</v>
          </cell>
          <cell r="H56">
            <v>-4048.867339416699</v>
          </cell>
          <cell r="I56">
            <v>-4931.6930868202444</v>
          </cell>
          <cell r="J56">
            <v>-4779.7051982400199</v>
          </cell>
          <cell r="K56">
            <v>-3448.0084327590603</v>
          </cell>
          <cell r="L56">
            <v>-2647.4139125659799</v>
          </cell>
          <cell r="M56">
            <v>-2066.3050553543999</v>
          </cell>
          <cell r="N56">
            <v>-2937.4045029406398</v>
          </cell>
          <cell r="O56">
            <v>-38840</v>
          </cell>
        </row>
        <row r="57">
          <cell r="A57" t="str">
            <v>PUC CUST. NON-SYSTEM ENERGY SALES</v>
          </cell>
          <cell r="C57">
            <v>-3976.7000000000003</v>
          </cell>
          <cell r="D57">
            <v>-3377.5</v>
          </cell>
          <cell r="E57">
            <v>-3628</v>
          </cell>
          <cell r="F57">
            <v>-3023.5</v>
          </cell>
          <cell r="G57">
            <v>-4066</v>
          </cell>
          <cell r="H57">
            <v>-5829.2999999999993</v>
          </cell>
          <cell r="I57">
            <v>-6773.7999999999993</v>
          </cell>
          <cell r="J57">
            <v>-6628.9</v>
          </cell>
          <cell r="K57">
            <v>-4670</v>
          </cell>
          <cell r="L57">
            <v>-3726.8999999999996</v>
          </cell>
          <cell r="M57">
            <v>-2959.4</v>
          </cell>
          <cell r="N57">
            <v>-4005.4000000000005</v>
          </cell>
          <cell r="O57">
            <v>-52665</v>
          </cell>
        </row>
        <row r="59">
          <cell r="A59" t="str">
            <v>The low system output estimate is due to excluding Energy Plus acquired load.</v>
          </cell>
        </row>
        <row r="60">
          <cell r="A60" t="str">
            <v xml:space="preserve">SYSTEM OUTPUT (incl UGI supply)      </v>
          </cell>
          <cell r="C60">
            <v>2586.6</v>
          </cell>
          <cell r="D60">
            <v>2420.5</v>
          </cell>
          <cell r="E60">
            <v>2399.1999999999998</v>
          </cell>
          <cell r="F60">
            <v>2041.8</v>
          </cell>
          <cell r="G60">
            <v>1995.8</v>
          </cell>
          <cell r="H60">
            <v>2081.1</v>
          </cell>
          <cell r="I60">
            <v>2331.8000000000002</v>
          </cell>
          <cell r="J60">
            <v>2287.6</v>
          </cell>
          <cell r="K60">
            <v>2014.4</v>
          </cell>
          <cell r="L60">
            <v>2110.1</v>
          </cell>
          <cell r="M60">
            <v>2208.6</v>
          </cell>
          <cell r="N60">
            <v>2602.1</v>
          </cell>
          <cell r="O60">
            <v>27080</v>
          </cell>
        </row>
        <row r="61">
          <cell r="C61" t="str">
            <v xml:space="preserve"> ========</v>
          </cell>
          <cell r="D61" t="str">
            <v xml:space="preserve"> ========</v>
          </cell>
          <cell r="E61" t="str">
            <v xml:space="preserve"> ========</v>
          </cell>
          <cell r="F61" t="str">
            <v xml:space="preserve"> ========</v>
          </cell>
          <cell r="G61" t="str">
            <v xml:space="preserve"> ========</v>
          </cell>
          <cell r="H61" t="str">
            <v xml:space="preserve"> ========</v>
          </cell>
          <cell r="I61" t="str">
            <v xml:space="preserve"> ========</v>
          </cell>
          <cell r="J61" t="str">
            <v xml:space="preserve"> ========</v>
          </cell>
          <cell r="K61" t="str">
            <v xml:space="preserve"> ========</v>
          </cell>
          <cell r="L61" t="str">
            <v xml:space="preserve"> ========</v>
          </cell>
          <cell r="M61" t="str">
            <v xml:space="preserve"> ========</v>
          </cell>
          <cell r="N61" t="str">
            <v xml:space="preserve"> ========</v>
          </cell>
          <cell r="O61" t="str">
            <v xml:space="preserve"> =========</v>
          </cell>
        </row>
        <row r="62">
          <cell r="F62" t="str">
            <v xml:space="preserve">                   PP&amp;L UNIT GENERATION </v>
          </cell>
          <cell r="L62" t="str">
            <v>CASE:2001 FORECAST</v>
          </cell>
          <cell r="P62" t="str">
            <v>2</v>
          </cell>
        </row>
        <row r="63">
          <cell r="F63" t="str">
            <v xml:space="preserve">                 </v>
          </cell>
          <cell r="L63">
            <v>36851</v>
          </cell>
        </row>
        <row r="64">
          <cell r="F64" t="str">
            <v xml:space="preserve">                                  (Millions of KWH)</v>
          </cell>
        </row>
        <row r="66">
          <cell r="A66" t="str">
            <v>PP&amp;L TOTAL GENERATION</v>
          </cell>
          <cell r="C66" t="str">
            <v>JANUARY</v>
          </cell>
          <cell r="D66" t="str">
            <v>FEBRUARY</v>
          </cell>
          <cell r="E66" t="str">
            <v>MARCH</v>
          </cell>
          <cell r="F66" t="str">
            <v>APRIL</v>
          </cell>
          <cell r="G66" t="str">
            <v>MAY</v>
          </cell>
          <cell r="H66" t="str">
            <v>JUNE</v>
          </cell>
          <cell r="I66" t="str">
            <v>JULY</v>
          </cell>
          <cell r="J66" t="str">
            <v>AUGUST</v>
          </cell>
          <cell r="K66" t="str">
            <v>SEPTEMBER</v>
          </cell>
          <cell r="L66" t="str">
            <v>OCTOBER</v>
          </cell>
          <cell r="M66" t="str">
            <v>NOVEMBER</v>
          </cell>
          <cell r="N66" t="str">
            <v>DECEMBER</v>
          </cell>
          <cell r="O66" t="str">
            <v>TOTAL</v>
          </cell>
        </row>
        <row r="68">
          <cell r="A68" t="str">
            <v xml:space="preserve">    Brunner Is. #1</v>
          </cell>
          <cell r="C68">
            <v>185</v>
          </cell>
          <cell r="D68">
            <v>170</v>
          </cell>
          <cell r="E68">
            <v>180</v>
          </cell>
          <cell r="F68">
            <v>160</v>
          </cell>
          <cell r="G68">
            <v>128</v>
          </cell>
          <cell r="H68">
            <v>168</v>
          </cell>
          <cell r="I68">
            <v>185</v>
          </cell>
          <cell r="J68">
            <v>190</v>
          </cell>
          <cell r="K68">
            <v>156</v>
          </cell>
          <cell r="L68">
            <v>181.7</v>
          </cell>
          <cell r="M68">
            <v>97.3</v>
          </cell>
          <cell r="N68">
            <v>164.9</v>
          </cell>
          <cell r="O68">
            <v>1966</v>
          </cell>
        </row>
        <row r="69">
          <cell r="A69" t="str">
            <v xml:space="preserve">    Brunner Is. #2</v>
          </cell>
          <cell r="C69">
            <v>219</v>
          </cell>
          <cell r="D69">
            <v>200</v>
          </cell>
          <cell r="E69">
            <v>200</v>
          </cell>
          <cell r="F69">
            <v>170</v>
          </cell>
          <cell r="G69">
            <v>119</v>
          </cell>
          <cell r="H69">
            <v>186</v>
          </cell>
          <cell r="I69">
            <v>211</v>
          </cell>
          <cell r="J69">
            <v>220</v>
          </cell>
          <cell r="K69">
            <v>38.799999999999997</v>
          </cell>
          <cell r="L69">
            <v>17.100000000000001</v>
          </cell>
          <cell r="M69">
            <v>162.6</v>
          </cell>
          <cell r="N69">
            <v>191.7</v>
          </cell>
          <cell r="O69">
            <v>1935</v>
          </cell>
        </row>
        <row r="70">
          <cell r="A70" t="str">
            <v xml:space="preserve">    Brunner Is. #3</v>
          </cell>
          <cell r="C70">
            <v>410</v>
          </cell>
          <cell r="D70">
            <v>400</v>
          </cell>
          <cell r="E70">
            <v>460</v>
          </cell>
          <cell r="F70">
            <v>210</v>
          </cell>
          <cell r="G70">
            <v>310</v>
          </cell>
          <cell r="H70">
            <v>410</v>
          </cell>
          <cell r="I70">
            <v>430</v>
          </cell>
          <cell r="J70">
            <v>420</v>
          </cell>
          <cell r="K70">
            <v>330</v>
          </cell>
          <cell r="L70">
            <v>324.39999999999998</v>
          </cell>
          <cell r="M70">
            <v>237.3</v>
          </cell>
          <cell r="N70">
            <v>391.1</v>
          </cell>
          <cell r="O70">
            <v>4333</v>
          </cell>
        </row>
        <row r="72">
          <cell r="A72" t="str">
            <v xml:space="preserve">        TOTAL</v>
          </cell>
          <cell r="C72">
            <v>814</v>
          </cell>
          <cell r="D72">
            <v>770</v>
          </cell>
          <cell r="E72">
            <v>840</v>
          </cell>
          <cell r="F72">
            <v>540</v>
          </cell>
          <cell r="G72">
            <v>557</v>
          </cell>
          <cell r="H72">
            <v>764</v>
          </cell>
          <cell r="I72">
            <v>826</v>
          </cell>
          <cell r="J72">
            <v>830</v>
          </cell>
          <cell r="K72">
            <v>524.79999999999995</v>
          </cell>
          <cell r="L72">
            <v>523.19999999999993</v>
          </cell>
          <cell r="M72">
            <v>497.2</v>
          </cell>
          <cell r="N72">
            <v>747.7</v>
          </cell>
          <cell r="O72">
            <v>8234</v>
          </cell>
        </row>
        <row r="74">
          <cell r="A74" t="str">
            <v xml:space="preserve">    Martins Creek #1</v>
          </cell>
          <cell r="C74">
            <v>399.8</v>
          </cell>
          <cell r="D74">
            <v>381.7</v>
          </cell>
          <cell r="E74">
            <v>385</v>
          </cell>
          <cell r="F74">
            <v>0</v>
          </cell>
          <cell r="G74">
            <v>121</v>
          </cell>
          <cell r="H74">
            <v>430</v>
          </cell>
          <cell r="I74">
            <v>466.8</v>
          </cell>
          <cell r="J74">
            <v>456.8</v>
          </cell>
          <cell r="K74">
            <v>385.3</v>
          </cell>
          <cell r="L74">
            <v>388</v>
          </cell>
          <cell r="M74">
            <v>288.8</v>
          </cell>
          <cell r="N74">
            <v>385.4</v>
          </cell>
          <cell r="O74">
            <v>4089</v>
          </cell>
        </row>
        <row r="75">
          <cell r="A75" t="str">
            <v xml:space="preserve">    Martins Creek #2</v>
          </cell>
          <cell r="C75">
            <v>416.2</v>
          </cell>
          <cell r="D75">
            <v>385</v>
          </cell>
          <cell r="E75">
            <v>304</v>
          </cell>
          <cell r="F75">
            <v>395</v>
          </cell>
          <cell r="G75">
            <v>375</v>
          </cell>
          <cell r="H75">
            <v>430</v>
          </cell>
          <cell r="I75">
            <v>470.8</v>
          </cell>
          <cell r="J75">
            <v>459.6</v>
          </cell>
          <cell r="K75">
            <v>387.9</v>
          </cell>
          <cell r="L75">
            <v>298</v>
          </cell>
          <cell r="M75">
            <v>385</v>
          </cell>
          <cell r="N75">
            <v>404.5</v>
          </cell>
          <cell r="O75">
            <v>4711</v>
          </cell>
        </row>
        <row r="77">
          <cell r="A77" t="str">
            <v xml:space="preserve">        TOTAL</v>
          </cell>
          <cell r="C77">
            <v>124</v>
          </cell>
          <cell r="D77">
            <v>117</v>
          </cell>
          <cell r="E77">
            <v>93</v>
          </cell>
          <cell r="F77">
            <v>98</v>
          </cell>
          <cell r="G77">
            <v>61.6</v>
          </cell>
          <cell r="H77">
            <v>88.2</v>
          </cell>
          <cell r="I77">
            <v>91.3</v>
          </cell>
          <cell r="J77">
            <v>98.7</v>
          </cell>
          <cell r="K77">
            <v>34.924999999999997</v>
          </cell>
          <cell r="L77">
            <v>134.1</v>
          </cell>
          <cell r="M77">
            <v>75.099999999999994</v>
          </cell>
          <cell r="N77">
            <v>94</v>
          </cell>
          <cell r="O77">
            <v>8800</v>
          </cell>
        </row>
        <row r="79">
          <cell r="A79" t="str">
            <v xml:space="preserve">    Sunbury #1-2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 xml:space="preserve">    Sunbury #3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 xml:space="preserve">    Sunbury #4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A83" t="str">
            <v xml:space="preserve">        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 xml:space="preserve">    Holtwood #17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 t="str">
            <v xml:space="preserve">    Keystone #1 (PL Share)</v>
          </cell>
          <cell r="C87">
            <v>69</v>
          </cell>
          <cell r="D87">
            <v>64</v>
          </cell>
          <cell r="E87">
            <v>69</v>
          </cell>
          <cell r="F87">
            <v>66</v>
          </cell>
          <cell r="G87">
            <v>69</v>
          </cell>
          <cell r="H87">
            <v>66</v>
          </cell>
          <cell r="I87">
            <v>69</v>
          </cell>
          <cell r="J87">
            <v>69</v>
          </cell>
          <cell r="K87">
            <v>66</v>
          </cell>
          <cell r="L87">
            <v>69</v>
          </cell>
          <cell r="M87">
            <v>66</v>
          </cell>
          <cell r="N87">
            <v>69</v>
          </cell>
          <cell r="O87">
            <v>811</v>
          </cell>
        </row>
        <row r="88">
          <cell r="A88" t="str">
            <v xml:space="preserve">    Keystone #2 (PL Share)</v>
          </cell>
          <cell r="C88">
            <v>69</v>
          </cell>
          <cell r="D88">
            <v>64</v>
          </cell>
          <cell r="E88">
            <v>69</v>
          </cell>
          <cell r="F88">
            <v>48.7</v>
          </cell>
          <cell r="G88">
            <v>0</v>
          </cell>
          <cell r="H88">
            <v>66</v>
          </cell>
          <cell r="I88">
            <v>69</v>
          </cell>
          <cell r="J88">
            <v>69</v>
          </cell>
          <cell r="K88">
            <v>66</v>
          </cell>
          <cell r="L88">
            <v>69</v>
          </cell>
          <cell r="M88">
            <v>66</v>
          </cell>
          <cell r="N88">
            <v>69</v>
          </cell>
          <cell r="O88">
            <v>725</v>
          </cell>
        </row>
        <row r="90">
          <cell r="A90" t="str">
            <v xml:space="preserve">        TOTAL</v>
          </cell>
          <cell r="C90">
            <v>138</v>
          </cell>
          <cell r="D90">
            <v>128</v>
          </cell>
          <cell r="E90">
            <v>138</v>
          </cell>
          <cell r="F90">
            <v>114.7</v>
          </cell>
          <cell r="G90">
            <v>69</v>
          </cell>
          <cell r="H90">
            <v>132</v>
          </cell>
          <cell r="I90">
            <v>138</v>
          </cell>
          <cell r="J90">
            <v>138</v>
          </cell>
          <cell r="K90">
            <v>132</v>
          </cell>
          <cell r="L90">
            <v>138</v>
          </cell>
          <cell r="M90">
            <v>132</v>
          </cell>
          <cell r="N90">
            <v>138</v>
          </cell>
          <cell r="O90">
            <v>1536</v>
          </cell>
        </row>
        <row r="92">
          <cell r="A92" t="str">
            <v xml:space="preserve">    Conemaugh #1 (PL Share)</v>
          </cell>
          <cell r="C92">
            <v>84.4</v>
          </cell>
          <cell r="D92">
            <v>78.900000000000006</v>
          </cell>
          <cell r="E92">
            <v>84.4</v>
          </cell>
          <cell r="F92">
            <v>81.599999999999994</v>
          </cell>
          <cell r="G92">
            <v>84.4</v>
          </cell>
          <cell r="H92">
            <v>81.599999999999994</v>
          </cell>
          <cell r="I92">
            <v>84.4</v>
          </cell>
          <cell r="J92">
            <v>84.4</v>
          </cell>
          <cell r="K92">
            <v>21.8</v>
          </cell>
          <cell r="L92">
            <v>0</v>
          </cell>
          <cell r="M92">
            <v>27.2</v>
          </cell>
          <cell r="N92">
            <v>84.4</v>
          </cell>
          <cell r="O92">
            <v>798</v>
          </cell>
        </row>
        <row r="93">
          <cell r="A93" t="str">
            <v xml:space="preserve">    Conemaugh #2 (PL Share)</v>
          </cell>
          <cell r="C93">
            <v>84.1</v>
          </cell>
          <cell r="D93">
            <v>78.900000000000006</v>
          </cell>
          <cell r="E93">
            <v>84.4</v>
          </cell>
          <cell r="F93">
            <v>81.599999999999994</v>
          </cell>
          <cell r="G93">
            <v>84.4</v>
          </cell>
          <cell r="H93">
            <v>81.599999999999994</v>
          </cell>
          <cell r="I93">
            <v>84.4</v>
          </cell>
          <cell r="J93">
            <v>84.4</v>
          </cell>
          <cell r="K93">
            <v>81.599999999999994</v>
          </cell>
          <cell r="L93">
            <v>84.4</v>
          </cell>
          <cell r="M93">
            <v>81.599999999999994</v>
          </cell>
          <cell r="N93">
            <v>64.5</v>
          </cell>
          <cell r="O93">
            <v>976</v>
          </cell>
        </row>
        <row r="95">
          <cell r="A95" t="str">
            <v xml:space="preserve">        TOTAL</v>
          </cell>
          <cell r="C95">
            <v>168.5</v>
          </cell>
          <cell r="D95">
            <v>157.80000000000001</v>
          </cell>
          <cell r="E95">
            <v>168.8</v>
          </cell>
          <cell r="F95">
            <v>163.19999999999999</v>
          </cell>
          <cell r="G95">
            <v>168.8</v>
          </cell>
          <cell r="H95">
            <v>163.19999999999999</v>
          </cell>
          <cell r="I95">
            <v>168.8</v>
          </cell>
          <cell r="J95">
            <v>168.8</v>
          </cell>
          <cell r="K95">
            <v>103.39999999999999</v>
          </cell>
          <cell r="L95">
            <v>84.4</v>
          </cell>
          <cell r="M95">
            <v>108.8</v>
          </cell>
          <cell r="N95">
            <v>148.9</v>
          </cell>
          <cell r="O95">
            <v>1774</v>
          </cell>
        </row>
        <row r="97">
          <cell r="A97" t="str">
            <v xml:space="preserve">    Montour #1</v>
          </cell>
          <cell r="C97">
            <v>399.8</v>
          </cell>
          <cell r="D97">
            <v>381.7</v>
          </cell>
          <cell r="E97">
            <v>385</v>
          </cell>
          <cell r="F97">
            <v>0</v>
          </cell>
          <cell r="G97">
            <v>121</v>
          </cell>
          <cell r="H97">
            <v>430</v>
          </cell>
          <cell r="I97">
            <v>466.8</v>
          </cell>
          <cell r="J97">
            <v>456.8</v>
          </cell>
          <cell r="K97">
            <v>385.3</v>
          </cell>
          <cell r="L97">
            <v>388</v>
          </cell>
          <cell r="M97">
            <v>288.8</v>
          </cell>
          <cell r="N97">
            <v>385.4</v>
          </cell>
          <cell r="O97">
            <v>4089</v>
          </cell>
        </row>
        <row r="98">
          <cell r="A98" t="str">
            <v xml:space="preserve">    Montour #2</v>
          </cell>
          <cell r="C98">
            <v>416.2</v>
          </cell>
          <cell r="D98">
            <v>385</v>
          </cell>
          <cell r="E98">
            <v>304</v>
          </cell>
          <cell r="F98">
            <v>395</v>
          </cell>
          <cell r="G98">
            <v>375</v>
          </cell>
          <cell r="H98">
            <v>430</v>
          </cell>
          <cell r="I98">
            <v>470.8</v>
          </cell>
          <cell r="J98">
            <v>459.6</v>
          </cell>
          <cell r="K98">
            <v>387.9</v>
          </cell>
          <cell r="L98">
            <v>298</v>
          </cell>
          <cell r="M98">
            <v>385</v>
          </cell>
          <cell r="N98">
            <v>404.5</v>
          </cell>
          <cell r="O98">
            <v>4711</v>
          </cell>
        </row>
        <row r="100">
          <cell r="A100" t="str">
            <v xml:space="preserve">        TOTAL</v>
          </cell>
          <cell r="C100">
            <v>816</v>
          </cell>
          <cell r="D100">
            <v>766.7</v>
          </cell>
          <cell r="E100">
            <v>689</v>
          </cell>
          <cell r="F100">
            <v>395</v>
          </cell>
          <cell r="G100">
            <v>496</v>
          </cell>
          <cell r="H100">
            <v>860</v>
          </cell>
          <cell r="I100">
            <v>937.6</v>
          </cell>
          <cell r="J100">
            <v>916.40000000000009</v>
          </cell>
          <cell r="K100">
            <v>773.2</v>
          </cell>
          <cell r="L100">
            <v>686</v>
          </cell>
          <cell r="M100">
            <v>673.8</v>
          </cell>
          <cell r="N100">
            <v>789.9</v>
          </cell>
          <cell r="O100">
            <v>8800</v>
          </cell>
        </row>
        <row r="101">
          <cell r="C101" t="str">
            <v xml:space="preserve"> =========</v>
          </cell>
          <cell r="D101" t="str">
            <v xml:space="preserve"> =========</v>
          </cell>
          <cell r="E101" t="str">
            <v xml:space="preserve"> =========</v>
          </cell>
          <cell r="F101" t="str">
            <v xml:space="preserve"> =========</v>
          </cell>
          <cell r="G101" t="str">
            <v xml:space="preserve"> =========</v>
          </cell>
          <cell r="H101" t="str">
            <v xml:space="preserve"> =========</v>
          </cell>
          <cell r="I101" t="str">
            <v xml:space="preserve"> =========</v>
          </cell>
          <cell r="J101" t="str">
            <v xml:space="preserve"> =========</v>
          </cell>
          <cell r="K101" t="str">
            <v xml:space="preserve"> =========</v>
          </cell>
          <cell r="L101" t="str">
            <v xml:space="preserve"> =========</v>
          </cell>
          <cell r="M101" t="str">
            <v xml:space="preserve"> =========</v>
          </cell>
          <cell r="N101" t="str">
            <v xml:space="preserve"> =========</v>
          </cell>
          <cell r="O101" t="str">
            <v xml:space="preserve"> =========</v>
          </cell>
        </row>
        <row r="102">
          <cell r="A102" t="str">
            <v xml:space="preserve"> TOTAL COAL FIRED</v>
          </cell>
          <cell r="C102">
            <v>2060.5</v>
          </cell>
          <cell r="D102">
            <v>1939.5</v>
          </cell>
          <cell r="E102">
            <v>1928.8</v>
          </cell>
          <cell r="F102">
            <v>1310.9</v>
          </cell>
          <cell r="G102">
            <v>1352.4</v>
          </cell>
          <cell r="H102">
            <v>2007.4</v>
          </cell>
          <cell r="I102">
            <v>2161.6999999999998</v>
          </cell>
          <cell r="J102">
            <v>2151.9</v>
          </cell>
          <cell r="K102">
            <v>1568.3</v>
          </cell>
          <cell r="L102">
            <v>1565.7</v>
          </cell>
          <cell r="M102">
            <v>1486.8999999999999</v>
          </cell>
          <cell r="N102">
            <v>1918.5</v>
          </cell>
          <cell r="O102">
            <v>29144</v>
          </cell>
        </row>
        <row r="104">
          <cell r="A104" t="str">
            <v xml:space="preserve">    Martins Creek #3</v>
          </cell>
          <cell r="C104">
            <v>47.9</v>
          </cell>
          <cell r="D104">
            <v>47.9</v>
          </cell>
          <cell r="E104">
            <v>17.399999999999999</v>
          </cell>
          <cell r="F104">
            <v>11.9</v>
          </cell>
          <cell r="G104">
            <v>36.6</v>
          </cell>
          <cell r="H104">
            <v>125.1</v>
          </cell>
          <cell r="I104">
            <v>200.2</v>
          </cell>
          <cell r="J104">
            <v>200.2</v>
          </cell>
          <cell r="K104">
            <v>73.2</v>
          </cell>
          <cell r="L104">
            <v>0</v>
          </cell>
          <cell r="M104">
            <v>17.399999999999999</v>
          </cell>
          <cell r="N104">
            <v>40.299999999999997</v>
          </cell>
          <cell r="O104">
            <v>818</v>
          </cell>
        </row>
        <row r="105">
          <cell r="A105" t="str">
            <v xml:space="preserve">    Martins Creek #4</v>
          </cell>
          <cell r="C105">
            <v>47.9</v>
          </cell>
          <cell r="D105">
            <v>47.9</v>
          </cell>
          <cell r="E105">
            <v>17.399999999999999</v>
          </cell>
          <cell r="F105">
            <v>11.9</v>
          </cell>
          <cell r="G105">
            <v>36.6</v>
          </cell>
          <cell r="H105">
            <v>125.1</v>
          </cell>
          <cell r="I105">
            <v>200.2</v>
          </cell>
          <cell r="J105">
            <v>200.2</v>
          </cell>
          <cell r="K105">
            <v>73.2</v>
          </cell>
          <cell r="L105">
            <v>32.299999999999997</v>
          </cell>
          <cell r="M105">
            <v>17.399999999999999</v>
          </cell>
          <cell r="N105">
            <v>40.299999999999997</v>
          </cell>
          <cell r="O105">
            <v>850</v>
          </cell>
        </row>
        <row r="107">
          <cell r="A107" t="str">
            <v xml:space="preserve"> TOTAL HEAVY OIL FIRED</v>
          </cell>
          <cell r="C107">
            <v>95.8</v>
          </cell>
          <cell r="D107">
            <v>95.8</v>
          </cell>
          <cell r="E107">
            <v>34.799999999999997</v>
          </cell>
          <cell r="F107">
            <v>23.8</v>
          </cell>
          <cell r="G107">
            <v>73.2</v>
          </cell>
          <cell r="H107">
            <v>250.2</v>
          </cell>
          <cell r="I107">
            <v>400.4</v>
          </cell>
          <cell r="J107">
            <v>400.4</v>
          </cell>
          <cell r="K107">
            <v>146.4</v>
          </cell>
          <cell r="L107">
            <v>32.299999999999997</v>
          </cell>
          <cell r="M107">
            <v>34.799999999999997</v>
          </cell>
          <cell r="N107">
            <v>80.599999999999994</v>
          </cell>
          <cell r="O107">
            <v>1668</v>
          </cell>
        </row>
        <row r="109">
          <cell r="A109" t="str">
            <v xml:space="preserve">    Susquehanna #1 (PL 90% Share)</v>
          </cell>
          <cell r="C109">
            <v>713.1</v>
          </cell>
          <cell r="D109">
            <v>644.1</v>
          </cell>
          <cell r="E109">
            <v>713.1</v>
          </cell>
          <cell r="F109">
            <v>690.1</v>
          </cell>
          <cell r="G109">
            <v>447.2</v>
          </cell>
          <cell r="H109">
            <v>690.1</v>
          </cell>
          <cell r="I109">
            <v>713.1</v>
          </cell>
          <cell r="J109">
            <v>713.1</v>
          </cell>
          <cell r="K109">
            <v>690.1</v>
          </cell>
          <cell r="L109">
            <v>713.1</v>
          </cell>
          <cell r="M109">
            <v>690.1</v>
          </cell>
          <cell r="N109">
            <v>713.1</v>
          </cell>
          <cell r="O109">
            <v>8130</v>
          </cell>
        </row>
        <row r="110">
          <cell r="A110" t="str">
            <v xml:space="preserve">    Susquehanna #2 (PL 90% Share)</v>
          </cell>
          <cell r="C110">
            <v>715</v>
          </cell>
          <cell r="D110">
            <v>636.79999999999995</v>
          </cell>
          <cell r="E110">
            <v>176.2</v>
          </cell>
          <cell r="F110">
            <v>41.4</v>
          </cell>
          <cell r="G110">
            <v>710.9</v>
          </cell>
          <cell r="H110">
            <v>698.8</v>
          </cell>
          <cell r="I110">
            <v>722.1</v>
          </cell>
          <cell r="J110">
            <v>722.1</v>
          </cell>
          <cell r="K110">
            <v>698.8</v>
          </cell>
          <cell r="L110">
            <v>722.1</v>
          </cell>
          <cell r="M110">
            <v>698.8</v>
          </cell>
          <cell r="N110">
            <v>722.1</v>
          </cell>
          <cell r="O110">
            <v>7265</v>
          </cell>
        </row>
        <row r="112">
          <cell r="A112" t="str">
            <v xml:space="preserve"> TOTAL PL SHARE NUCLEAR</v>
          </cell>
          <cell r="C112">
            <v>1428.1</v>
          </cell>
          <cell r="D112">
            <v>1280.9000000000001</v>
          </cell>
          <cell r="E112">
            <v>889.3</v>
          </cell>
          <cell r="F112">
            <v>731.5</v>
          </cell>
          <cell r="G112">
            <v>1158.0999999999999</v>
          </cell>
          <cell r="H112">
            <v>1388.9</v>
          </cell>
          <cell r="I112">
            <v>1435.2</v>
          </cell>
          <cell r="J112">
            <v>1435.2</v>
          </cell>
          <cell r="K112">
            <v>1388.9</v>
          </cell>
          <cell r="L112">
            <v>1435.2</v>
          </cell>
          <cell r="M112">
            <v>1388.9</v>
          </cell>
          <cell r="N112">
            <v>1435.2</v>
          </cell>
          <cell r="O112">
            <v>15395</v>
          </cell>
        </row>
        <row r="114">
          <cell r="A114" t="str">
            <v xml:space="preserve"> COMBUSTION TURBINES</v>
          </cell>
          <cell r="C114">
            <v>0.5</v>
          </cell>
          <cell r="D114">
            <v>0.9</v>
          </cell>
          <cell r="E114">
            <v>0.1</v>
          </cell>
          <cell r="F114">
            <v>0.2</v>
          </cell>
          <cell r="G114">
            <v>0.5</v>
          </cell>
          <cell r="H114">
            <v>0.5</v>
          </cell>
          <cell r="I114">
            <v>5</v>
          </cell>
          <cell r="J114">
            <v>1.6</v>
          </cell>
          <cell r="K114">
            <v>2.4</v>
          </cell>
          <cell r="L114">
            <v>0.2</v>
          </cell>
          <cell r="M114">
            <v>0.2</v>
          </cell>
          <cell r="N114">
            <v>0.2</v>
          </cell>
          <cell r="O114">
            <v>12</v>
          </cell>
        </row>
        <row r="115">
          <cell r="A115" t="str">
            <v xml:space="preserve"> </v>
          </cell>
        </row>
        <row r="116">
          <cell r="A116" t="str">
            <v xml:space="preserve"> DIESELS</v>
          </cell>
          <cell r="C116">
            <v>0.1</v>
          </cell>
          <cell r="D116">
            <v>0.1</v>
          </cell>
          <cell r="E116">
            <v>0.1</v>
          </cell>
          <cell r="F116">
            <v>0.1</v>
          </cell>
          <cell r="G116">
            <v>0.2</v>
          </cell>
          <cell r="H116">
            <v>0.2</v>
          </cell>
          <cell r="I116">
            <v>0.1</v>
          </cell>
          <cell r="J116">
            <v>0.1</v>
          </cell>
          <cell r="K116">
            <v>0.1</v>
          </cell>
          <cell r="L116">
            <v>0.1</v>
          </cell>
          <cell r="M116">
            <v>0.1</v>
          </cell>
          <cell r="N116">
            <v>0.1</v>
          </cell>
          <cell r="O116">
            <v>1</v>
          </cell>
        </row>
        <row r="118">
          <cell r="A118" t="str">
            <v xml:space="preserve">    Holtwood Hydro</v>
          </cell>
          <cell r="C118">
            <v>53</v>
          </cell>
          <cell r="D118">
            <v>52</v>
          </cell>
          <cell r="E118">
            <v>70</v>
          </cell>
          <cell r="F118">
            <v>67</v>
          </cell>
          <cell r="G118">
            <v>65</v>
          </cell>
          <cell r="H118">
            <v>48</v>
          </cell>
          <cell r="I118">
            <v>36</v>
          </cell>
          <cell r="J118">
            <v>28</v>
          </cell>
          <cell r="K118">
            <v>25.3</v>
          </cell>
          <cell r="L118">
            <v>31</v>
          </cell>
          <cell r="M118">
            <v>45</v>
          </cell>
          <cell r="N118">
            <v>54</v>
          </cell>
          <cell r="O118">
            <v>574</v>
          </cell>
        </row>
        <row r="119">
          <cell r="A119" t="str">
            <v xml:space="preserve">    Wallenpaupack</v>
          </cell>
          <cell r="C119">
            <v>8.1999999999999993</v>
          </cell>
          <cell r="D119">
            <v>7.4</v>
          </cell>
          <cell r="E119">
            <v>7.3</v>
          </cell>
          <cell r="F119">
            <v>8.3000000000000007</v>
          </cell>
          <cell r="G119">
            <v>6.2</v>
          </cell>
          <cell r="H119">
            <v>6.7</v>
          </cell>
          <cell r="I119">
            <v>6.3</v>
          </cell>
          <cell r="J119">
            <v>5.7</v>
          </cell>
          <cell r="K119">
            <v>5.9</v>
          </cell>
          <cell r="L119">
            <v>5.0999999999999996</v>
          </cell>
          <cell r="M119">
            <v>4.7</v>
          </cell>
          <cell r="N119">
            <v>6.6</v>
          </cell>
          <cell r="O119">
            <v>78</v>
          </cell>
        </row>
        <row r="121">
          <cell r="A121" t="str">
            <v xml:space="preserve"> TOTAL HYDRO</v>
          </cell>
          <cell r="C121">
            <v>61.2</v>
          </cell>
          <cell r="D121">
            <v>59.4</v>
          </cell>
          <cell r="E121">
            <v>77.3</v>
          </cell>
          <cell r="F121">
            <v>75.3</v>
          </cell>
          <cell r="G121">
            <v>71.2</v>
          </cell>
          <cell r="H121">
            <v>54.7</v>
          </cell>
          <cell r="I121">
            <v>42.3</v>
          </cell>
          <cell r="J121">
            <v>33.700000000000003</v>
          </cell>
          <cell r="K121">
            <v>31.200000000000003</v>
          </cell>
          <cell r="L121">
            <v>36.1</v>
          </cell>
          <cell r="M121">
            <v>49.7</v>
          </cell>
          <cell r="N121">
            <v>60.6</v>
          </cell>
          <cell r="O121">
            <v>652</v>
          </cell>
        </row>
        <row r="122">
          <cell r="C122" t="str">
            <v xml:space="preserve"> =========</v>
          </cell>
          <cell r="D122" t="str">
            <v xml:space="preserve"> =========</v>
          </cell>
          <cell r="E122" t="str">
            <v xml:space="preserve"> =========</v>
          </cell>
          <cell r="F122" t="str">
            <v xml:space="preserve"> =========</v>
          </cell>
          <cell r="G122" t="str">
            <v xml:space="preserve"> =========</v>
          </cell>
          <cell r="H122" t="str">
            <v xml:space="preserve"> =========</v>
          </cell>
          <cell r="I122" t="str">
            <v xml:space="preserve"> =========</v>
          </cell>
          <cell r="J122" t="str">
            <v xml:space="preserve"> =========</v>
          </cell>
          <cell r="K122" t="str">
            <v xml:space="preserve"> =========</v>
          </cell>
          <cell r="L122" t="str">
            <v xml:space="preserve"> =========</v>
          </cell>
          <cell r="M122" t="str">
            <v xml:space="preserve"> =========</v>
          </cell>
          <cell r="N122" t="str">
            <v xml:space="preserve"> =========</v>
          </cell>
          <cell r="O122" t="str">
            <v xml:space="preserve"> =========</v>
          </cell>
        </row>
        <row r="123">
          <cell r="A123" t="str">
            <v>TOTAL PP&amp;L GENERATION</v>
          </cell>
          <cell r="C123">
            <v>3646.2</v>
          </cell>
          <cell r="D123">
            <v>3376.6</v>
          </cell>
          <cell r="E123">
            <v>2930.3999999999996</v>
          </cell>
          <cell r="F123">
            <v>2141.7999999999997</v>
          </cell>
          <cell r="G123">
            <v>2655.5999999999995</v>
          </cell>
          <cell r="H123">
            <v>3701.8999999999996</v>
          </cell>
          <cell r="I123">
            <v>4044.7000000000003</v>
          </cell>
          <cell r="J123">
            <v>4022.8999999999996</v>
          </cell>
          <cell r="K123">
            <v>3137.3</v>
          </cell>
          <cell r="L123">
            <v>3069.5999999999995</v>
          </cell>
          <cell r="M123">
            <v>2960.6</v>
          </cell>
          <cell r="N123">
            <v>3495.2</v>
          </cell>
          <cell r="O123">
            <v>46872</v>
          </cell>
        </row>
        <row r="130">
          <cell r="F130" t="str">
            <v>TWO-PARTY SALES</v>
          </cell>
          <cell r="L130" t="str">
            <v>CASE:2001 FORECAST</v>
          </cell>
          <cell r="P130" t="str">
            <v>3</v>
          </cell>
        </row>
        <row r="131">
          <cell r="L131">
            <v>36851</v>
          </cell>
        </row>
        <row r="133">
          <cell r="A133" t="str">
            <v xml:space="preserve">                                 </v>
          </cell>
        </row>
        <row r="134">
          <cell r="A134" t="str">
            <v xml:space="preserve">                                    </v>
          </cell>
          <cell r="C134" t="str">
            <v>JANUARY</v>
          </cell>
          <cell r="D134" t="str">
            <v>FEBRUARY</v>
          </cell>
          <cell r="E134" t="str">
            <v>MARCH</v>
          </cell>
          <cell r="F134" t="str">
            <v>APRIL</v>
          </cell>
          <cell r="G134" t="str">
            <v>MAY</v>
          </cell>
          <cell r="H134" t="str">
            <v>JUNE</v>
          </cell>
          <cell r="I134" t="str">
            <v>JULY</v>
          </cell>
          <cell r="J134" t="str">
            <v>AUGUST</v>
          </cell>
          <cell r="K134" t="str">
            <v>SEPTEMBER</v>
          </cell>
          <cell r="L134" t="str">
            <v>OCTOBER</v>
          </cell>
          <cell r="M134" t="str">
            <v>NOVEMBER</v>
          </cell>
          <cell r="N134" t="str">
            <v>DECEMBER</v>
          </cell>
          <cell r="O134" t="str">
            <v>TOTAL</v>
          </cell>
        </row>
        <row r="136">
          <cell r="A136" t="str">
            <v xml:space="preserve">    Brunner Is. #1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 xml:space="preserve">    Brunner Is. #2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 xml:space="preserve">    Brunner Is. #3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40">
          <cell r="A140" t="str">
            <v xml:space="preserve">        TOTAL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2">
          <cell r="A142" t="str">
            <v xml:space="preserve">    Martins Creek #1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 xml:space="preserve">    Martins Creek #2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5">
          <cell r="A145" t="str">
            <v xml:space="preserve">        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7">
          <cell r="A147" t="str">
            <v xml:space="preserve">    Sunbury #1-2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 xml:space="preserve">    Sunbury #3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 xml:space="preserve">    Sunbury #4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1">
          <cell r="A151" t="str">
            <v xml:space="preserve">        TOTAL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3">
          <cell r="A153" t="str">
            <v xml:space="preserve">    Holtwood #17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5">
          <cell r="A155" t="str">
            <v xml:space="preserve">    Keystone #1 (PL Share)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 xml:space="preserve">    Keystone #2 (PL Share)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8">
          <cell r="A158" t="str">
            <v xml:space="preserve">        TOTAL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0">
          <cell r="A160" t="str">
            <v xml:space="preserve">    Conemaugh #1 (PL Share)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 xml:space="preserve">    Conemaugh #2 (PL Share)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3">
          <cell r="A163" t="str">
            <v xml:space="preserve">        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5">
          <cell r="A165" t="str">
            <v xml:space="preserve">    Montour #1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 xml:space="preserve">    Montour #2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8">
          <cell r="A168" t="str">
            <v xml:space="preserve">        TOTAL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 xml:space="preserve"> =========</v>
          </cell>
          <cell r="D169" t="str">
            <v xml:space="preserve"> =========</v>
          </cell>
          <cell r="E169" t="str">
            <v xml:space="preserve"> =========</v>
          </cell>
          <cell r="F169" t="str">
            <v xml:space="preserve"> =========</v>
          </cell>
          <cell r="G169" t="str">
            <v xml:space="preserve"> =========</v>
          </cell>
          <cell r="H169" t="str">
            <v xml:space="preserve"> =========</v>
          </cell>
          <cell r="I169" t="str">
            <v xml:space="preserve"> =========</v>
          </cell>
          <cell r="J169" t="str">
            <v xml:space="preserve"> =========</v>
          </cell>
          <cell r="K169" t="str">
            <v xml:space="preserve"> =========</v>
          </cell>
          <cell r="L169" t="str">
            <v xml:space="preserve"> =========</v>
          </cell>
          <cell r="M169" t="str">
            <v xml:space="preserve"> =========</v>
          </cell>
          <cell r="N169" t="str">
            <v xml:space="preserve"> =========</v>
          </cell>
          <cell r="O169" t="str">
            <v xml:space="preserve"> =========</v>
          </cell>
        </row>
        <row r="170">
          <cell r="A170" t="str">
            <v xml:space="preserve"> TOTAL UNLOADED SALES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2">
          <cell r="C172" t="str">
            <v>These Bilateral sales come from the "twoparty by region" worksheet.</v>
          </cell>
        </row>
        <row r="173">
          <cell r="A173" t="str">
            <v xml:space="preserve">  Forecasted Two-party Sales</v>
          </cell>
          <cell r="C173">
            <v>2777.4303711799671</v>
          </cell>
          <cell r="D173">
            <v>2256.8887812305543</v>
          </cell>
          <cell r="E173">
            <v>2925.6782031233347</v>
          </cell>
          <cell r="F173">
            <v>2759.7924305566653</v>
          </cell>
          <cell r="G173">
            <v>3260.3783543079885</v>
          </cell>
          <cell r="H173">
            <v>4048.867339416699</v>
          </cell>
          <cell r="I173">
            <v>4931.6930868202444</v>
          </cell>
          <cell r="J173">
            <v>4779.7051982400199</v>
          </cell>
          <cell r="K173">
            <v>3448.0084327590603</v>
          </cell>
          <cell r="L173">
            <v>2647.4139125659799</v>
          </cell>
          <cell r="M173">
            <v>2066.3050553543999</v>
          </cell>
          <cell r="N173">
            <v>2937.4045029406398</v>
          </cell>
          <cell r="O173">
            <v>38840</v>
          </cell>
        </row>
        <row r="174">
          <cell r="A174" t="str">
            <v xml:space="preserve">     Percent Unloaded</v>
          </cell>
          <cell r="B174">
            <v>0</v>
          </cell>
        </row>
        <row r="175">
          <cell r="A175" t="str">
            <v xml:space="preserve">     Percent Loaded</v>
          </cell>
          <cell r="B175">
            <v>1</v>
          </cell>
        </row>
        <row r="177">
          <cell r="A177" t="str">
            <v xml:space="preserve">  PUC Customers Get</v>
          </cell>
        </row>
        <row r="179">
          <cell r="A179" t="str">
            <v xml:space="preserve">     Loaded Sales</v>
          </cell>
          <cell r="C179">
            <v>2777.4303711799671</v>
          </cell>
          <cell r="D179">
            <v>2256.8887812305543</v>
          </cell>
          <cell r="E179">
            <v>2925.6782031233347</v>
          </cell>
          <cell r="F179">
            <v>2759.7924305566653</v>
          </cell>
          <cell r="G179">
            <v>3260.3783543079885</v>
          </cell>
          <cell r="H179">
            <v>4048.867339416699</v>
          </cell>
          <cell r="I179">
            <v>4931.6930868202444</v>
          </cell>
          <cell r="J179">
            <v>4779.7051982400199</v>
          </cell>
          <cell r="K179">
            <v>3448.0084327590603</v>
          </cell>
          <cell r="L179">
            <v>2647.4139125659799</v>
          </cell>
          <cell r="M179">
            <v>2066.3050553543999</v>
          </cell>
          <cell r="N179">
            <v>2937.4045029406398</v>
          </cell>
          <cell r="O179">
            <v>38840</v>
          </cell>
        </row>
        <row r="180">
          <cell r="A180" t="str">
            <v xml:space="preserve">     Unloaded Sales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2">
          <cell r="A182" t="str">
            <v xml:space="preserve">  Promod M Ck Surplus Energy</v>
          </cell>
          <cell r="C182">
            <v>64.009</v>
          </cell>
          <cell r="D182">
            <v>18.29</v>
          </cell>
          <cell r="E182">
            <v>61.846999999999994</v>
          </cell>
          <cell r="F182">
            <v>68.097999999999999</v>
          </cell>
          <cell r="G182">
            <v>129.10899999999998</v>
          </cell>
          <cell r="H182">
            <v>83.144999999999996</v>
          </cell>
          <cell r="I182">
            <v>85.72399999999999</v>
          </cell>
          <cell r="J182">
            <v>48.690000000000005</v>
          </cell>
          <cell r="K182">
            <v>41.704999999999998</v>
          </cell>
          <cell r="L182">
            <v>36.902999999999999</v>
          </cell>
          <cell r="M182">
            <v>96.311999999999998</v>
          </cell>
          <cell r="N182">
            <v>67.834000000000003</v>
          </cell>
          <cell r="O182">
            <v>802</v>
          </cell>
        </row>
        <row r="183">
          <cell r="A183" t="str">
            <v xml:space="preserve">  Other Coal Units Surplus Energy</v>
          </cell>
          <cell r="C183">
            <v>241.83699999999999</v>
          </cell>
          <cell r="D183">
            <v>98.578999999999994</v>
          </cell>
          <cell r="E183">
            <v>208.161</v>
          </cell>
          <cell r="F183">
            <v>157.755</v>
          </cell>
          <cell r="G183">
            <v>393.96</v>
          </cell>
          <cell r="H183">
            <v>413.58600000000001</v>
          </cell>
          <cell r="I183">
            <v>335.29099999999994</v>
          </cell>
          <cell r="J183">
            <v>306.97399999999999</v>
          </cell>
          <cell r="K183">
            <v>284.13499999999999</v>
          </cell>
          <cell r="L183">
            <v>101.95699999999999</v>
          </cell>
          <cell r="M183">
            <v>339.59399999999999</v>
          </cell>
          <cell r="N183">
            <v>294.072</v>
          </cell>
          <cell r="O183">
            <v>3176</v>
          </cell>
        </row>
        <row r="184">
          <cell r="A184" t="str">
            <v xml:space="preserve">  Martins Creek %</v>
          </cell>
          <cell r="B184">
            <v>0.3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 xml:space="preserve">  Other Coal Units %</v>
          </cell>
          <cell r="B185">
            <v>0.7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SALES TO JCPL BY UNIT (DOES NOT INCLUDE TWO-PARTY SALES)</v>
          </cell>
          <cell r="L186" t="str">
            <v>CASE:2001 FORECAST</v>
          </cell>
          <cell r="P186" t="str">
            <v>4</v>
          </cell>
        </row>
        <row r="187">
          <cell r="F187" t="str">
            <v xml:space="preserve">                </v>
          </cell>
          <cell r="L187">
            <v>36851</v>
          </cell>
        </row>
        <row r="188">
          <cell r="F188" t="str">
            <v>(Millions of KWH)</v>
          </cell>
        </row>
        <row r="190">
          <cell r="A190" t="str">
            <v xml:space="preserve">JCP&amp;L ENTITLEMENT   </v>
          </cell>
          <cell r="C190" t="str">
            <v>JANUARY</v>
          </cell>
          <cell r="D190" t="str">
            <v>FEBRUARY</v>
          </cell>
          <cell r="E190" t="str">
            <v>MARCH</v>
          </cell>
          <cell r="F190" t="str">
            <v>APRIL</v>
          </cell>
          <cell r="G190" t="str">
            <v>MAY</v>
          </cell>
          <cell r="H190" t="str">
            <v>JUNE</v>
          </cell>
          <cell r="I190" t="str">
            <v>JULY</v>
          </cell>
          <cell r="J190" t="str">
            <v>AUGUST</v>
          </cell>
          <cell r="K190" t="str">
            <v>SEPTEMBER</v>
          </cell>
          <cell r="L190" t="str">
            <v>OCTOBER</v>
          </cell>
          <cell r="M190" t="str">
            <v>NOVEMBER</v>
          </cell>
          <cell r="N190" t="str">
            <v>DECEMBER</v>
          </cell>
          <cell r="O190" t="str">
            <v>TOTAL</v>
          </cell>
        </row>
        <row r="191">
          <cell r="A191" t="str">
            <v xml:space="preserve">                    </v>
          </cell>
          <cell r="B191">
            <v>0</v>
          </cell>
        </row>
        <row r="192">
          <cell r="A192" t="str">
            <v xml:space="preserve">    Brunner Is. #1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 xml:space="preserve">    Brunner Is. #2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 xml:space="preserve">    Brunner Is. #3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6">
          <cell r="A196" t="str">
            <v xml:space="preserve">        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8">
          <cell r="A198" t="str">
            <v xml:space="preserve">    Martins Creek #1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 xml:space="preserve">    Martins Creek #2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1">
          <cell r="A201" t="str">
            <v xml:space="preserve">        TOTAL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3">
          <cell r="A203" t="str">
            <v xml:space="preserve">    Sunbury #1-2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 xml:space="preserve">    Sunbury #3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 xml:space="preserve">    Sunbury #4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7">
          <cell r="A207" t="str">
            <v xml:space="preserve">        TOTAL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9">
          <cell r="A209" t="str">
            <v xml:space="preserve">    Holtwood #17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1">
          <cell r="A211" t="str">
            <v xml:space="preserve">    Keystone #1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 xml:space="preserve">    Keystone #2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A214" t="str">
            <v xml:space="preserve">        TOTAL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6">
          <cell r="A216" t="str">
            <v xml:space="preserve">    Conemaugh #1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 xml:space="preserve">    Conemaugh #2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A219" t="str">
            <v xml:space="preserve">        TOTAL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1">
          <cell r="A221" t="str">
            <v xml:space="preserve">    Montour #1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 xml:space="preserve">    Montour #2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4">
          <cell r="A224" t="str">
            <v xml:space="preserve">        TOTAL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C225" t="str">
            <v xml:space="preserve"> =========</v>
          </cell>
          <cell r="D225" t="str">
            <v xml:space="preserve"> =========</v>
          </cell>
          <cell r="E225" t="str">
            <v xml:space="preserve"> =========</v>
          </cell>
          <cell r="F225" t="str">
            <v xml:space="preserve"> =========</v>
          </cell>
          <cell r="G225" t="str">
            <v xml:space="preserve"> =========</v>
          </cell>
          <cell r="H225" t="str">
            <v xml:space="preserve"> =========</v>
          </cell>
          <cell r="I225" t="str">
            <v xml:space="preserve"> =========</v>
          </cell>
          <cell r="J225" t="str">
            <v xml:space="preserve"> =========</v>
          </cell>
          <cell r="K225" t="str">
            <v xml:space="preserve"> =========</v>
          </cell>
          <cell r="L225" t="str">
            <v xml:space="preserve"> =========</v>
          </cell>
          <cell r="M225" t="str">
            <v xml:space="preserve"> =========</v>
          </cell>
          <cell r="N225" t="str">
            <v xml:space="preserve"> =========</v>
          </cell>
          <cell r="O225" t="str">
            <v xml:space="preserve"> =========</v>
          </cell>
        </row>
        <row r="226">
          <cell r="A226" t="str">
            <v xml:space="preserve"> TOTAL COAL FIRED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8">
          <cell r="A228" t="str">
            <v xml:space="preserve">    Martins Creek #3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 xml:space="preserve">    Martins Creek #4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1">
          <cell r="A231" t="str">
            <v xml:space="preserve"> TOTAL HEAVY OIL FIRED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3">
          <cell r="A233" t="str">
            <v xml:space="preserve">    Susquehanna #1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 xml:space="preserve">    Susquehanna #2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6">
          <cell r="A236" t="str">
            <v xml:space="preserve"> TOTAL PL SHARE NUCLEAR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8">
          <cell r="A238" t="str">
            <v xml:space="preserve"> COMBUSTION TURBINES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 xml:space="preserve"> </v>
          </cell>
        </row>
        <row r="240">
          <cell r="A240" t="str">
            <v xml:space="preserve"> DIESELS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2">
          <cell r="A242" t="str">
            <v xml:space="preserve">    Holtwood Hydro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 xml:space="preserve">    Wallenpaupack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5">
          <cell r="A245" t="str">
            <v xml:space="preserve"> TOTAL HYDRO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7">
          <cell r="A247" t="str">
            <v xml:space="preserve"> ADJUSTMENT FOR PP&amp;L LOADED SALES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 t="str">
            <v xml:space="preserve"> =========</v>
          </cell>
          <cell r="D248" t="str">
            <v xml:space="preserve"> =========</v>
          </cell>
          <cell r="E248" t="str">
            <v xml:space="preserve"> =========</v>
          </cell>
          <cell r="F248" t="str">
            <v xml:space="preserve"> =========</v>
          </cell>
          <cell r="G248" t="str">
            <v xml:space="preserve"> =========</v>
          </cell>
          <cell r="H248" t="str">
            <v xml:space="preserve"> =========</v>
          </cell>
          <cell r="I248" t="str">
            <v xml:space="preserve"> =========</v>
          </cell>
          <cell r="J248" t="str">
            <v xml:space="preserve"> =========</v>
          </cell>
          <cell r="K248" t="str">
            <v xml:space="preserve"> =========</v>
          </cell>
          <cell r="L248" t="str">
            <v xml:space="preserve"> =========</v>
          </cell>
          <cell r="M248" t="str">
            <v xml:space="preserve"> =========</v>
          </cell>
          <cell r="N248" t="str">
            <v xml:space="preserve"> =========</v>
          </cell>
          <cell r="O248" t="str">
            <v xml:space="preserve"> =========</v>
          </cell>
        </row>
        <row r="249">
          <cell r="A249" t="str">
            <v>TOTAL JCP&amp;L SALE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1">
          <cell r="B251">
            <v>200</v>
          </cell>
        </row>
        <row r="252">
          <cell r="A252" t="str">
            <v xml:space="preserve">New Sale to JCP&amp;L </v>
          </cell>
          <cell r="B252">
            <v>300</v>
          </cell>
          <cell r="C252">
            <v>223.2</v>
          </cell>
          <cell r="D252">
            <v>201.6</v>
          </cell>
          <cell r="E252">
            <v>223.2</v>
          </cell>
          <cell r="F252">
            <v>215.7</v>
          </cell>
          <cell r="G252">
            <v>223.2</v>
          </cell>
          <cell r="H252">
            <v>216</v>
          </cell>
          <cell r="I252">
            <v>223.2</v>
          </cell>
          <cell r="J252">
            <v>223.2</v>
          </cell>
          <cell r="K252">
            <v>216</v>
          </cell>
          <cell r="L252">
            <v>223.5</v>
          </cell>
          <cell r="M252">
            <v>216</v>
          </cell>
          <cell r="N252">
            <v>223.2</v>
          </cell>
          <cell r="O252">
            <v>2628</v>
          </cell>
        </row>
        <row r="258">
          <cell r="F258" t="str">
            <v>AE LOSSES</v>
          </cell>
          <cell r="L258" t="str">
            <v>CASE:2001 FORECAST</v>
          </cell>
          <cell r="P258" t="str">
            <v>5</v>
          </cell>
        </row>
        <row r="259">
          <cell r="C259" t="str">
            <v xml:space="preserve">                 </v>
          </cell>
          <cell r="L259">
            <v>36851</v>
          </cell>
        </row>
        <row r="260">
          <cell r="F260" t="str">
            <v>(Millions of KWH)</v>
          </cell>
        </row>
        <row r="262">
          <cell r="A262" t="str">
            <v xml:space="preserve">AE LOSSES (1.5% of AE 10%) </v>
          </cell>
          <cell r="B262" t="str">
            <v>LOSS %</v>
          </cell>
          <cell r="C262" t="str">
            <v>JANUARY</v>
          </cell>
          <cell r="D262" t="str">
            <v>FEBRUARY</v>
          </cell>
          <cell r="E262" t="str">
            <v>MARCH</v>
          </cell>
          <cell r="F262" t="str">
            <v>APRIL</v>
          </cell>
          <cell r="G262" t="str">
            <v>MAY</v>
          </cell>
          <cell r="H262" t="str">
            <v>JUNE</v>
          </cell>
          <cell r="I262" t="str">
            <v>JULY</v>
          </cell>
          <cell r="J262" t="str">
            <v>AUGUST</v>
          </cell>
          <cell r="K262" t="str">
            <v>SEPTEMBER</v>
          </cell>
          <cell r="L262" t="str">
            <v>OCTOBER</v>
          </cell>
          <cell r="M262" t="str">
            <v>NOVEMBER</v>
          </cell>
          <cell r="N262" t="str">
            <v>DECEMBER</v>
          </cell>
          <cell r="O262" t="str">
            <v>TOTAL</v>
          </cell>
        </row>
        <row r="263">
          <cell r="A263" t="str">
            <v xml:space="preserve">          less PL Buyback)     </v>
          </cell>
        </row>
        <row r="264">
          <cell r="A264" t="str">
            <v xml:space="preserve">     Susquehanna #1 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 xml:space="preserve">     Susquehanna #2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7">
          <cell r="A267" t="str">
            <v xml:space="preserve">     TOTAL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 t="str">
            <v xml:space="preserve"> ========</v>
          </cell>
          <cell r="D268" t="str">
            <v xml:space="preserve"> ========</v>
          </cell>
          <cell r="E268" t="str">
            <v xml:space="preserve"> ========</v>
          </cell>
          <cell r="F268" t="str">
            <v xml:space="preserve"> ========</v>
          </cell>
          <cell r="G268" t="str">
            <v xml:space="preserve"> ========</v>
          </cell>
          <cell r="H268" t="str">
            <v xml:space="preserve"> ========</v>
          </cell>
          <cell r="I268" t="str">
            <v xml:space="preserve"> ========</v>
          </cell>
          <cell r="J268" t="str">
            <v xml:space="preserve"> ========</v>
          </cell>
          <cell r="K268" t="str">
            <v xml:space="preserve"> ========</v>
          </cell>
          <cell r="L268" t="str">
            <v xml:space="preserve"> ========</v>
          </cell>
          <cell r="M268" t="str">
            <v xml:space="preserve"> ========</v>
          </cell>
          <cell r="N268" t="str">
            <v xml:space="preserve"> ========</v>
          </cell>
          <cell r="O268" t="str">
            <v xml:space="preserve"> ========</v>
          </cell>
        </row>
        <row r="271">
          <cell r="C271" t="str">
            <v xml:space="preserve">                 </v>
          </cell>
          <cell r="D271" t="str">
            <v xml:space="preserve">                 </v>
          </cell>
          <cell r="E271" t="str">
            <v xml:space="preserve">                 </v>
          </cell>
          <cell r="F271" t="str">
            <v xml:space="preserve">                 </v>
          </cell>
          <cell r="G271" t="str">
            <v xml:space="preserve">                 </v>
          </cell>
          <cell r="H271" t="str">
            <v xml:space="preserve">                 </v>
          </cell>
          <cell r="I271" t="str">
            <v xml:space="preserve">                 </v>
          </cell>
          <cell r="J271" t="str">
            <v xml:space="preserve">                 </v>
          </cell>
          <cell r="K271" t="str">
            <v xml:space="preserve">                 </v>
          </cell>
          <cell r="L271" t="str">
            <v xml:space="preserve">                 </v>
          </cell>
          <cell r="M271" t="str">
            <v xml:space="preserve">                 </v>
          </cell>
          <cell r="N271" t="str">
            <v xml:space="preserve">                 </v>
          </cell>
          <cell r="O271" t="str">
            <v xml:space="preserve">                 </v>
          </cell>
        </row>
        <row r="272">
          <cell r="C272" t="str">
            <v xml:space="preserve">                 </v>
          </cell>
          <cell r="D272" t="str">
            <v xml:space="preserve">                 </v>
          </cell>
          <cell r="E272" t="str">
            <v xml:space="preserve">                 </v>
          </cell>
          <cell r="F272" t="str">
            <v xml:space="preserve">                 </v>
          </cell>
          <cell r="G272" t="str">
            <v xml:space="preserve">                 </v>
          </cell>
          <cell r="H272" t="str">
            <v xml:space="preserve">                 </v>
          </cell>
          <cell r="I272" t="str">
            <v xml:space="preserve">                 </v>
          </cell>
          <cell r="J272" t="str">
            <v xml:space="preserve">                 </v>
          </cell>
          <cell r="K272" t="str">
            <v xml:space="preserve">                 </v>
          </cell>
          <cell r="L272" t="str">
            <v xml:space="preserve">                 </v>
          </cell>
          <cell r="M272" t="str">
            <v xml:space="preserve">                 </v>
          </cell>
          <cell r="N272" t="str">
            <v xml:space="preserve">                 </v>
          </cell>
        </row>
        <row r="273">
          <cell r="A273" t="str">
            <v xml:space="preserve">  SYSTEM OUTPUT (INCL UGI BUT</v>
          </cell>
          <cell r="B273" t="str">
            <v>.</v>
          </cell>
          <cell r="C273">
            <v>3568</v>
          </cell>
          <cell r="D273">
            <v>3339</v>
          </cell>
          <cell r="E273">
            <v>3310</v>
          </cell>
          <cell r="F273">
            <v>2817</v>
          </cell>
          <cell r="G273">
            <v>2753</v>
          </cell>
          <cell r="H273">
            <v>2872</v>
          </cell>
          <cell r="I273">
            <v>3218</v>
          </cell>
          <cell r="J273">
            <v>3157</v>
          </cell>
          <cell r="K273">
            <v>2780</v>
          </cell>
          <cell r="L273">
            <v>2912</v>
          </cell>
          <cell r="M273">
            <v>3048</v>
          </cell>
          <cell r="N273">
            <v>3591</v>
          </cell>
          <cell r="O273">
            <v>37365</v>
          </cell>
        </row>
        <row r="274">
          <cell r="A274" t="str">
            <v xml:space="preserve">      EXCL ACE AND AE LOSSES)</v>
          </cell>
          <cell r="C274" t="str">
            <v xml:space="preserve"> ========</v>
          </cell>
          <cell r="D274" t="str">
            <v xml:space="preserve"> ========</v>
          </cell>
          <cell r="E274" t="str">
            <v xml:space="preserve"> ========</v>
          </cell>
          <cell r="F274" t="str">
            <v xml:space="preserve"> ========</v>
          </cell>
          <cell r="G274" t="str">
            <v xml:space="preserve"> ========</v>
          </cell>
          <cell r="H274" t="str">
            <v xml:space="preserve"> ========</v>
          </cell>
          <cell r="I274" t="str">
            <v xml:space="preserve"> ========</v>
          </cell>
          <cell r="J274" t="str">
            <v xml:space="preserve"> ========</v>
          </cell>
          <cell r="K274" t="str">
            <v xml:space="preserve"> ========</v>
          </cell>
          <cell r="L274" t="str">
            <v xml:space="preserve"> ========</v>
          </cell>
          <cell r="M274" t="str">
            <v xml:space="preserve"> ========</v>
          </cell>
          <cell r="N274" t="str">
            <v xml:space="preserve"> ========</v>
          </cell>
          <cell r="O274" t="str">
            <v xml:space="preserve"> ========</v>
          </cell>
        </row>
        <row r="276">
          <cell r="A276" t="str">
            <v>SYSTEM OUTPUT (ADJUSTED FOR ACE, AE,</v>
          </cell>
          <cell r="C276">
            <v>3569.6</v>
          </cell>
          <cell r="D276">
            <v>3340.4</v>
          </cell>
          <cell r="E276">
            <v>3311</v>
          </cell>
          <cell r="F276">
            <v>2817.8</v>
          </cell>
          <cell r="G276">
            <v>2754.3</v>
          </cell>
          <cell r="H276">
            <v>2872</v>
          </cell>
          <cell r="I276">
            <v>3218</v>
          </cell>
          <cell r="J276">
            <v>3157</v>
          </cell>
          <cell r="K276">
            <v>2780</v>
          </cell>
          <cell r="L276">
            <v>2912</v>
          </cell>
          <cell r="M276">
            <v>3048</v>
          </cell>
          <cell r="N276">
            <v>3591</v>
          </cell>
          <cell r="O276">
            <v>37371</v>
          </cell>
        </row>
        <row r="277">
          <cell r="A277" t="str">
            <v xml:space="preserve">                AND BG&amp;E LOSSES)</v>
          </cell>
        </row>
        <row r="278">
          <cell r="A278" t="str">
            <v xml:space="preserve">   (SEE PAGES 20 AND 21 FOR BG&amp;E LOSSES</v>
          </cell>
        </row>
        <row r="279">
          <cell r="A279" t="str">
            <v xml:space="preserve">     AND LOSSES FROM COAL SALES TO ACE)</v>
          </cell>
        </row>
        <row r="280">
          <cell r="A280" t="str">
            <v>Losses</v>
          </cell>
          <cell r="B280">
            <v>1.0780000000000001</v>
          </cell>
        </row>
        <row r="281">
          <cell r="A281" t="str">
            <v>PA CHOICE LOAD OUT</v>
          </cell>
          <cell r="B281">
            <v>22073</v>
          </cell>
          <cell r="C281">
            <v>2272.819558010222</v>
          </cell>
          <cell r="D281">
            <v>2126.8843712397315</v>
          </cell>
          <cell r="E281">
            <v>2108.1649362874955</v>
          </cell>
          <cell r="F281">
            <v>1794.1368642316238</v>
          </cell>
          <cell r="G281">
            <v>1753.705431596693</v>
          </cell>
          <cell r="H281">
            <v>1828.6468429530921</v>
          </cell>
          <cell r="I281">
            <v>2048.9503971528725</v>
          </cell>
          <cell r="J281">
            <v>2010.1107532043568</v>
          </cell>
          <cell r="K281">
            <v>1770.0690192930349</v>
          </cell>
          <cell r="L281">
            <v>1854.1154619357258</v>
          </cell>
          <cell r="M281">
            <v>1940.70876647668</v>
          </cell>
          <cell r="N281">
            <v>2286.4452691659308</v>
          </cell>
          <cell r="O281">
            <v>23794.757671547461</v>
          </cell>
        </row>
        <row r="282">
          <cell r="A282" t="str">
            <v>PP&amp;L PROVIDER OF LAST RESORT</v>
          </cell>
          <cell r="B282">
            <v>12526</v>
          </cell>
          <cell r="C282">
            <v>1289.7810802172808</v>
          </cell>
          <cell r="D282">
            <v>1206.9656881325095</v>
          </cell>
          <cell r="E282">
            <v>1196.3427713467661</v>
          </cell>
          <cell r="F282">
            <v>1018.1379224104253</v>
          </cell>
          <cell r="G282">
            <v>995.19386744802136</v>
          </cell>
          <cell r="H282">
            <v>1037.7216669610127</v>
          </cell>
          <cell r="I282">
            <v>1162.7396672285997</v>
          </cell>
          <cell r="J282">
            <v>1140.6989215166841</v>
          </cell>
          <cell r="K282">
            <v>1004.4798865430415</v>
          </cell>
          <cell r="L282">
            <v>1052.1746149688263</v>
          </cell>
          <cell r="M282">
            <v>1101.3146381953923</v>
          </cell>
          <cell r="N282">
            <v>1297.5134074014611</v>
          </cell>
          <cell r="O282">
            <v>13503.064132370018</v>
          </cell>
        </row>
        <row r="284">
          <cell r="A284" t="str">
            <v>NEW SYSTEM OUTPUT (ADJ. FOR ACE, AE,</v>
          </cell>
          <cell r="C284">
            <v>2586.5615222070587</v>
          </cell>
          <cell r="D284">
            <v>2420.4813168927781</v>
          </cell>
          <cell r="E284">
            <v>2399.1778350592704</v>
          </cell>
          <cell r="F284">
            <v>2041.8010581788017</v>
          </cell>
          <cell r="G284">
            <v>1995.7884358513286</v>
          </cell>
          <cell r="H284">
            <v>2081.0748240079206</v>
          </cell>
          <cell r="I284">
            <v>2331.7892700757275</v>
          </cell>
          <cell r="J284">
            <v>2287.5881683123271</v>
          </cell>
          <cell r="K284">
            <v>2014.4108672500065</v>
          </cell>
          <cell r="L284">
            <v>2110.0591530331003</v>
          </cell>
          <cell r="M284">
            <v>2208.6058717187125</v>
          </cell>
          <cell r="N284">
            <v>2602.0681382355306</v>
          </cell>
          <cell r="O284">
            <v>27079.406460822567</v>
          </cell>
          <cell r="P284" t="str">
            <v>*</v>
          </cell>
        </row>
        <row r="285">
          <cell r="A285" t="str">
            <v>BG&amp;E, PA PILOT AND NJ PILOT)</v>
          </cell>
        </row>
        <row r="287">
          <cell r="A287" t="str">
            <v xml:space="preserve">* The system output forecast does not include Energy Plus Acquired Load (Per J. Schadt, J. Sipics, J. Polaha 10/2/98). </v>
          </cell>
        </row>
        <row r="296">
          <cell r="C296" t="str">
            <v xml:space="preserve">     TOTAL PP&amp;L UNIT GENERATION ECONOMICALLY DISPATCHED BY PJM PLUS LOADED SALES</v>
          </cell>
        </row>
        <row r="297">
          <cell r="C297" t="str">
            <v xml:space="preserve">    (EXCLUDES ADDITIONAL GENERATION FROM UNLOADED EQUIPMENT FOR TWO-PARTY SALES)</v>
          </cell>
          <cell r="L297" t="str">
            <v>CASE:2001 FORECAST</v>
          </cell>
          <cell r="P297" t="str">
            <v>7</v>
          </cell>
        </row>
        <row r="298">
          <cell r="C298" t="str">
            <v xml:space="preserve">                   </v>
          </cell>
          <cell r="L298">
            <v>36851</v>
          </cell>
        </row>
        <row r="299">
          <cell r="C299" t="str">
            <v xml:space="preserve">                                  (Millions of KWH)</v>
          </cell>
        </row>
        <row r="300">
          <cell r="A300" t="str">
            <v>TOTAL PP&amp;L PJM DISPATCHED GENERATION</v>
          </cell>
        </row>
        <row r="301">
          <cell r="A301" t="str">
            <v xml:space="preserve">  INCLUDING LOADED TWO-PARTY SALES</v>
          </cell>
          <cell r="C301" t="str">
            <v>JANUARY</v>
          </cell>
          <cell r="D301" t="str">
            <v>FEBRUARY</v>
          </cell>
          <cell r="E301" t="str">
            <v>MARCH</v>
          </cell>
          <cell r="F301" t="str">
            <v>APRIL</v>
          </cell>
          <cell r="G301" t="str">
            <v>MAY</v>
          </cell>
          <cell r="H301" t="str">
            <v>JUNE</v>
          </cell>
          <cell r="I301" t="str">
            <v>JULY</v>
          </cell>
          <cell r="J301" t="str">
            <v>AUGUST</v>
          </cell>
          <cell r="K301" t="str">
            <v>SEPTEMBER</v>
          </cell>
          <cell r="L301" t="str">
            <v>OCTOBER</v>
          </cell>
          <cell r="M301" t="str">
            <v>NOVEMBER</v>
          </cell>
          <cell r="N301" t="str">
            <v>DECEMBER</v>
          </cell>
          <cell r="O301" t="str">
            <v>TOTAL</v>
          </cell>
        </row>
        <row r="303">
          <cell r="A303" t="str">
            <v xml:space="preserve">    Brunner Is. #1</v>
          </cell>
          <cell r="C303">
            <v>185</v>
          </cell>
          <cell r="D303">
            <v>170</v>
          </cell>
          <cell r="E303">
            <v>180</v>
          </cell>
          <cell r="F303">
            <v>160</v>
          </cell>
          <cell r="G303">
            <v>128</v>
          </cell>
          <cell r="H303">
            <v>168</v>
          </cell>
          <cell r="I303">
            <v>185</v>
          </cell>
          <cell r="J303">
            <v>190</v>
          </cell>
          <cell r="K303">
            <v>156</v>
          </cell>
          <cell r="L303">
            <v>181.7</v>
          </cell>
          <cell r="M303">
            <v>97.3</v>
          </cell>
          <cell r="N303">
            <v>164.9</v>
          </cell>
          <cell r="O303">
            <v>1966</v>
          </cell>
        </row>
        <row r="304">
          <cell r="A304" t="str">
            <v xml:space="preserve">    Brunner Is. #2</v>
          </cell>
          <cell r="C304">
            <v>219</v>
          </cell>
          <cell r="D304">
            <v>200</v>
          </cell>
          <cell r="E304">
            <v>200</v>
          </cell>
          <cell r="F304">
            <v>170</v>
          </cell>
          <cell r="G304">
            <v>119</v>
          </cell>
          <cell r="H304">
            <v>186</v>
          </cell>
          <cell r="I304">
            <v>211</v>
          </cell>
          <cell r="J304">
            <v>220</v>
          </cell>
          <cell r="K304">
            <v>38.799999999999997</v>
          </cell>
          <cell r="L304">
            <v>17.100000000000001</v>
          </cell>
          <cell r="M304">
            <v>162.6</v>
          </cell>
          <cell r="N304">
            <v>191.7</v>
          </cell>
          <cell r="O304">
            <v>1935</v>
          </cell>
        </row>
        <row r="305">
          <cell r="A305" t="str">
            <v xml:space="preserve">    Brunner Is. #3</v>
          </cell>
          <cell r="C305">
            <v>410</v>
          </cell>
          <cell r="D305">
            <v>400</v>
          </cell>
          <cell r="E305">
            <v>460</v>
          </cell>
          <cell r="F305">
            <v>210</v>
          </cell>
          <cell r="G305">
            <v>310</v>
          </cell>
          <cell r="H305">
            <v>410</v>
          </cell>
          <cell r="I305">
            <v>430</v>
          </cell>
          <cell r="J305">
            <v>420</v>
          </cell>
          <cell r="K305">
            <v>330</v>
          </cell>
          <cell r="L305">
            <v>324.39999999999998</v>
          </cell>
          <cell r="M305">
            <v>237.3</v>
          </cell>
          <cell r="N305">
            <v>391.1</v>
          </cell>
          <cell r="O305">
            <v>4333</v>
          </cell>
        </row>
        <row r="307">
          <cell r="A307" t="str">
            <v xml:space="preserve">        TOTAL</v>
          </cell>
          <cell r="C307">
            <v>814</v>
          </cell>
          <cell r="D307">
            <v>770</v>
          </cell>
          <cell r="E307">
            <v>840</v>
          </cell>
          <cell r="F307">
            <v>540</v>
          </cell>
          <cell r="G307">
            <v>557</v>
          </cell>
          <cell r="H307">
            <v>764</v>
          </cell>
          <cell r="I307">
            <v>826</v>
          </cell>
          <cell r="J307">
            <v>830</v>
          </cell>
          <cell r="K307">
            <v>524.79999999999995</v>
          </cell>
          <cell r="L307">
            <v>523.19999999999993</v>
          </cell>
          <cell r="M307">
            <v>497.2</v>
          </cell>
          <cell r="N307">
            <v>747.7</v>
          </cell>
          <cell r="O307">
            <v>8234</v>
          </cell>
        </row>
        <row r="309">
          <cell r="A309" t="str">
            <v xml:space="preserve">    Martins Creek #1</v>
          </cell>
          <cell r="C309">
            <v>399.8</v>
          </cell>
          <cell r="D309">
            <v>381.7</v>
          </cell>
          <cell r="E309">
            <v>385</v>
          </cell>
          <cell r="F309">
            <v>0</v>
          </cell>
          <cell r="G309">
            <v>121</v>
          </cell>
          <cell r="H309">
            <v>430</v>
          </cell>
          <cell r="I309">
            <v>466.8</v>
          </cell>
          <cell r="J309">
            <v>456.8</v>
          </cell>
          <cell r="K309">
            <v>385.3</v>
          </cell>
          <cell r="L309">
            <v>388</v>
          </cell>
          <cell r="M309">
            <v>288.8</v>
          </cell>
          <cell r="N309">
            <v>385.4</v>
          </cell>
          <cell r="O309">
            <v>4089</v>
          </cell>
        </row>
        <row r="310">
          <cell r="A310" t="str">
            <v xml:space="preserve">    Martins Creek #2</v>
          </cell>
          <cell r="C310">
            <v>416.2</v>
          </cell>
          <cell r="D310">
            <v>385</v>
          </cell>
          <cell r="E310">
            <v>304</v>
          </cell>
          <cell r="F310">
            <v>395</v>
          </cell>
          <cell r="G310">
            <v>375</v>
          </cell>
          <cell r="H310">
            <v>430</v>
          </cell>
          <cell r="I310">
            <v>470.8</v>
          </cell>
          <cell r="J310">
            <v>459.6</v>
          </cell>
          <cell r="K310">
            <v>387.9</v>
          </cell>
          <cell r="L310">
            <v>298</v>
          </cell>
          <cell r="M310">
            <v>385</v>
          </cell>
          <cell r="N310">
            <v>404.5</v>
          </cell>
          <cell r="O310">
            <v>4711</v>
          </cell>
        </row>
        <row r="312">
          <cell r="A312" t="str">
            <v xml:space="preserve">        TOTAL</v>
          </cell>
          <cell r="C312">
            <v>816</v>
          </cell>
          <cell r="D312">
            <v>766.7</v>
          </cell>
          <cell r="E312">
            <v>689</v>
          </cell>
          <cell r="F312">
            <v>395</v>
          </cell>
          <cell r="G312">
            <v>496</v>
          </cell>
          <cell r="H312">
            <v>860</v>
          </cell>
          <cell r="I312">
            <v>937.6</v>
          </cell>
          <cell r="J312">
            <v>916.40000000000009</v>
          </cell>
          <cell r="K312">
            <v>773.2</v>
          </cell>
          <cell r="L312">
            <v>686</v>
          </cell>
          <cell r="M312">
            <v>673.8</v>
          </cell>
          <cell r="N312">
            <v>789.9</v>
          </cell>
          <cell r="O312">
            <v>8800</v>
          </cell>
        </row>
        <row r="314">
          <cell r="A314" t="str">
            <v xml:space="preserve">    Sunbury #1-2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 xml:space="preserve">    Sunbury #3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 xml:space="preserve">    Sunbury #4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8">
          <cell r="A318" t="str">
            <v xml:space="preserve">        TOTAL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20">
          <cell r="A320" t="str">
            <v xml:space="preserve">    Holtwood #17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2">
          <cell r="A322" t="str">
            <v xml:space="preserve">    Keystone #1 (PL Share)</v>
          </cell>
          <cell r="C322">
            <v>69</v>
          </cell>
          <cell r="D322">
            <v>64</v>
          </cell>
          <cell r="E322">
            <v>69</v>
          </cell>
          <cell r="F322">
            <v>66</v>
          </cell>
          <cell r="G322">
            <v>69</v>
          </cell>
          <cell r="H322">
            <v>66</v>
          </cell>
          <cell r="I322">
            <v>69</v>
          </cell>
          <cell r="J322">
            <v>69</v>
          </cell>
          <cell r="K322">
            <v>66</v>
          </cell>
          <cell r="L322">
            <v>69</v>
          </cell>
          <cell r="M322">
            <v>66</v>
          </cell>
          <cell r="N322">
            <v>69</v>
          </cell>
          <cell r="O322">
            <v>811</v>
          </cell>
        </row>
        <row r="323">
          <cell r="A323" t="str">
            <v xml:space="preserve">    Keystone #2 (PL Share)</v>
          </cell>
          <cell r="C323">
            <v>69</v>
          </cell>
          <cell r="D323">
            <v>64</v>
          </cell>
          <cell r="E323">
            <v>69</v>
          </cell>
          <cell r="F323">
            <v>48.7</v>
          </cell>
          <cell r="G323">
            <v>0</v>
          </cell>
          <cell r="H323">
            <v>66</v>
          </cell>
          <cell r="I323">
            <v>69</v>
          </cell>
          <cell r="J323">
            <v>69</v>
          </cell>
          <cell r="K323">
            <v>66</v>
          </cell>
          <cell r="L323">
            <v>69</v>
          </cell>
          <cell r="M323">
            <v>66</v>
          </cell>
          <cell r="N323">
            <v>69</v>
          </cell>
          <cell r="O323">
            <v>725</v>
          </cell>
        </row>
        <row r="325">
          <cell r="A325" t="str">
            <v xml:space="preserve">        TOTAL</v>
          </cell>
          <cell r="C325">
            <v>138</v>
          </cell>
          <cell r="D325">
            <v>128</v>
          </cell>
          <cell r="E325">
            <v>138</v>
          </cell>
          <cell r="F325">
            <v>114.7</v>
          </cell>
          <cell r="G325">
            <v>69</v>
          </cell>
          <cell r="H325">
            <v>132</v>
          </cell>
          <cell r="I325">
            <v>138</v>
          </cell>
          <cell r="J325">
            <v>138</v>
          </cell>
          <cell r="K325">
            <v>132</v>
          </cell>
          <cell r="L325">
            <v>138</v>
          </cell>
          <cell r="M325">
            <v>132</v>
          </cell>
          <cell r="N325">
            <v>138</v>
          </cell>
          <cell r="O325">
            <v>1536</v>
          </cell>
        </row>
        <row r="327">
          <cell r="A327" t="str">
            <v xml:space="preserve">    Conemaugh #1 (PL Share)</v>
          </cell>
          <cell r="C327">
            <v>84.4</v>
          </cell>
          <cell r="D327">
            <v>78.900000000000006</v>
          </cell>
          <cell r="E327">
            <v>84.4</v>
          </cell>
          <cell r="F327">
            <v>81.599999999999994</v>
          </cell>
          <cell r="G327">
            <v>84.4</v>
          </cell>
          <cell r="H327">
            <v>81.599999999999994</v>
          </cell>
          <cell r="I327">
            <v>84.4</v>
          </cell>
          <cell r="J327">
            <v>84.4</v>
          </cell>
          <cell r="K327">
            <v>21.8</v>
          </cell>
          <cell r="L327">
            <v>0</v>
          </cell>
          <cell r="M327">
            <v>27.2</v>
          </cell>
          <cell r="N327">
            <v>84.4</v>
          </cell>
          <cell r="O327">
            <v>798</v>
          </cell>
        </row>
        <row r="328">
          <cell r="A328" t="str">
            <v xml:space="preserve">    Conemaugh #2 (PL Share)</v>
          </cell>
          <cell r="C328">
            <v>84.1</v>
          </cell>
          <cell r="D328">
            <v>78.900000000000006</v>
          </cell>
          <cell r="E328">
            <v>84.4</v>
          </cell>
          <cell r="F328">
            <v>81.599999999999994</v>
          </cell>
          <cell r="G328">
            <v>84.4</v>
          </cell>
          <cell r="H328">
            <v>81.599999999999994</v>
          </cell>
          <cell r="I328">
            <v>84.4</v>
          </cell>
          <cell r="J328">
            <v>84.4</v>
          </cell>
          <cell r="K328">
            <v>81.599999999999994</v>
          </cell>
          <cell r="L328">
            <v>84.4</v>
          </cell>
          <cell r="M328">
            <v>81.599999999999994</v>
          </cell>
          <cell r="N328">
            <v>64.5</v>
          </cell>
          <cell r="O328">
            <v>976</v>
          </cell>
        </row>
        <row r="330">
          <cell r="A330" t="str">
            <v xml:space="preserve">        TOTAL</v>
          </cell>
          <cell r="C330">
            <v>168.5</v>
          </cell>
          <cell r="D330">
            <v>157.80000000000001</v>
          </cell>
          <cell r="E330">
            <v>168.8</v>
          </cell>
          <cell r="F330">
            <v>163.19999999999999</v>
          </cell>
          <cell r="G330">
            <v>168.8</v>
          </cell>
          <cell r="H330">
            <v>163.19999999999999</v>
          </cell>
          <cell r="I330">
            <v>168.8</v>
          </cell>
          <cell r="J330">
            <v>168.8</v>
          </cell>
          <cell r="K330">
            <v>103.39999999999999</v>
          </cell>
          <cell r="L330">
            <v>84.4</v>
          </cell>
          <cell r="M330">
            <v>108.8</v>
          </cell>
          <cell r="N330">
            <v>148.9</v>
          </cell>
          <cell r="O330">
            <v>1773</v>
          </cell>
        </row>
        <row r="332">
          <cell r="A332" t="str">
            <v xml:space="preserve">    Montour #1</v>
          </cell>
          <cell r="C332">
            <v>399.8</v>
          </cell>
          <cell r="D332">
            <v>381.7</v>
          </cell>
          <cell r="E332">
            <v>385</v>
          </cell>
          <cell r="F332">
            <v>0</v>
          </cell>
          <cell r="G332">
            <v>121</v>
          </cell>
          <cell r="H332">
            <v>430</v>
          </cell>
          <cell r="I332">
            <v>466.8</v>
          </cell>
          <cell r="J332">
            <v>456.8</v>
          </cell>
          <cell r="K332">
            <v>385.3</v>
          </cell>
          <cell r="L332">
            <v>388</v>
          </cell>
          <cell r="M332">
            <v>288.75</v>
          </cell>
          <cell r="N332">
            <v>385.4</v>
          </cell>
          <cell r="O332">
            <v>4089</v>
          </cell>
        </row>
        <row r="333">
          <cell r="A333" t="str">
            <v xml:space="preserve">    Montour #2</v>
          </cell>
          <cell r="C333">
            <v>416.2</v>
          </cell>
          <cell r="D333">
            <v>385</v>
          </cell>
          <cell r="E333">
            <v>304</v>
          </cell>
          <cell r="F333">
            <v>395</v>
          </cell>
          <cell r="G333">
            <v>375</v>
          </cell>
          <cell r="H333">
            <v>430</v>
          </cell>
          <cell r="I333">
            <v>470.8</v>
          </cell>
          <cell r="J333">
            <v>459.6</v>
          </cell>
          <cell r="K333">
            <v>387.9</v>
          </cell>
          <cell r="L333">
            <v>298</v>
          </cell>
          <cell r="M333">
            <v>385</v>
          </cell>
          <cell r="N333">
            <v>404.5</v>
          </cell>
          <cell r="O333">
            <v>4711</v>
          </cell>
        </row>
        <row r="335">
          <cell r="A335" t="str">
            <v xml:space="preserve">        TOTAL</v>
          </cell>
          <cell r="C335">
            <v>816</v>
          </cell>
          <cell r="D335">
            <v>766.7</v>
          </cell>
          <cell r="E335">
            <v>689</v>
          </cell>
          <cell r="F335">
            <v>395</v>
          </cell>
          <cell r="G335">
            <v>496</v>
          </cell>
          <cell r="H335">
            <v>860</v>
          </cell>
          <cell r="I335">
            <v>937.6</v>
          </cell>
          <cell r="J335">
            <v>916.40000000000009</v>
          </cell>
          <cell r="K335">
            <v>773.2</v>
          </cell>
          <cell r="L335">
            <v>686</v>
          </cell>
          <cell r="M335">
            <v>673.8</v>
          </cell>
          <cell r="N335">
            <v>789.9</v>
          </cell>
          <cell r="O335">
            <v>8800</v>
          </cell>
        </row>
        <row r="336">
          <cell r="C336" t="str">
            <v xml:space="preserve"> =========</v>
          </cell>
          <cell r="D336" t="str">
            <v xml:space="preserve"> =========</v>
          </cell>
          <cell r="E336" t="str">
            <v xml:space="preserve"> =========</v>
          </cell>
          <cell r="F336" t="str">
            <v xml:space="preserve"> =========</v>
          </cell>
          <cell r="G336" t="str">
            <v xml:space="preserve"> =========</v>
          </cell>
          <cell r="H336" t="str">
            <v xml:space="preserve"> =========</v>
          </cell>
          <cell r="I336" t="str">
            <v xml:space="preserve"> =========</v>
          </cell>
          <cell r="J336" t="str">
            <v xml:space="preserve"> =========</v>
          </cell>
          <cell r="K336" t="str">
            <v xml:space="preserve"> =========</v>
          </cell>
          <cell r="L336" t="str">
            <v xml:space="preserve"> =========</v>
          </cell>
          <cell r="M336" t="str">
            <v xml:space="preserve"> =========</v>
          </cell>
          <cell r="N336" t="str">
            <v xml:space="preserve"> =========</v>
          </cell>
          <cell r="O336" t="str">
            <v xml:space="preserve"> =========</v>
          </cell>
        </row>
        <row r="337">
          <cell r="A337" t="str">
            <v xml:space="preserve"> TOTAL COAL FIRED</v>
          </cell>
          <cell r="C337">
            <v>2752.5</v>
          </cell>
          <cell r="D337">
            <v>2589.1999999999998</v>
          </cell>
          <cell r="E337">
            <v>2524.8000000000002</v>
          </cell>
          <cell r="F337">
            <v>1607.9</v>
          </cell>
          <cell r="G337">
            <v>1786.8</v>
          </cell>
          <cell r="H337">
            <v>2779.2</v>
          </cell>
          <cell r="I337">
            <v>3008</v>
          </cell>
          <cell r="J337">
            <v>2969.6000000000004</v>
          </cell>
          <cell r="K337">
            <v>2306.6000000000004</v>
          </cell>
          <cell r="L337">
            <v>2117.6000000000004</v>
          </cell>
          <cell r="M337">
            <v>2085.6</v>
          </cell>
          <cell r="N337">
            <v>2614.4</v>
          </cell>
          <cell r="O337">
            <v>29142</v>
          </cell>
        </row>
        <row r="339">
          <cell r="A339" t="str">
            <v xml:space="preserve">    Martins Creek #3</v>
          </cell>
          <cell r="C339">
            <v>47.9</v>
          </cell>
          <cell r="D339">
            <v>47.9</v>
          </cell>
          <cell r="E339">
            <v>17.399999999999999</v>
          </cell>
          <cell r="F339">
            <v>11.9</v>
          </cell>
          <cell r="G339">
            <v>36.6</v>
          </cell>
          <cell r="H339">
            <v>125.1</v>
          </cell>
          <cell r="I339">
            <v>200.2</v>
          </cell>
          <cell r="J339">
            <v>200.2</v>
          </cell>
          <cell r="K339">
            <v>73.2</v>
          </cell>
          <cell r="L339">
            <v>0</v>
          </cell>
          <cell r="M339">
            <v>17.399999999999999</v>
          </cell>
          <cell r="N339">
            <v>40.299999999999997</v>
          </cell>
          <cell r="O339">
            <v>818</v>
          </cell>
        </row>
        <row r="340">
          <cell r="A340" t="str">
            <v xml:space="preserve">    Martins Creek #4</v>
          </cell>
          <cell r="C340">
            <v>47.9</v>
          </cell>
          <cell r="D340">
            <v>47.9</v>
          </cell>
          <cell r="E340">
            <v>17.399999999999999</v>
          </cell>
          <cell r="F340">
            <v>11.9</v>
          </cell>
          <cell r="G340">
            <v>36.6</v>
          </cell>
          <cell r="H340">
            <v>125.1</v>
          </cell>
          <cell r="I340">
            <v>200.2</v>
          </cell>
          <cell r="J340">
            <v>200.2</v>
          </cell>
          <cell r="K340">
            <v>73.2</v>
          </cell>
          <cell r="L340">
            <v>32.299999999999997</v>
          </cell>
          <cell r="M340">
            <v>17.399999999999999</v>
          </cell>
          <cell r="N340">
            <v>40.299999999999997</v>
          </cell>
          <cell r="O340">
            <v>850</v>
          </cell>
        </row>
        <row r="342">
          <cell r="A342" t="str">
            <v xml:space="preserve"> TOTAL HEAVY OIL FIRED</v>
          </cell>
          <cell r="C342">
            <v>95.8</v>
          </cell>
          <cell r="D342">
            <v>95.8</v>
          </cell>
          <cell r="E342">
            <v>34.799999999999997</v>
          </cell>
          <cell r="F342">
            <v>23.8</v>
          </cell>
          <cell r="G342">
            <v>73.2</v>
          </cell>
          <cell r="H342">
            <v>250.2</v>
          </cell>
          <cell r="I342">
            <v>400.4</v>
          </cell>
          <cell r="J342">
            <v>400.4</v>
          </cell>
          <cell r="K342">
            <v>146.4</v>
          </cell>
          <cell r="L342">
            <v>32.299999999999997</v>
          </cell>
          <cell r="M342">
            <v>34.799999999999997</v>
          </cell>
          <cell r="N342">
            <v>80.599999999999994</v>
          </cell>
          <cell r="O342">
            <v>1669</v>
          </cell>
        </row>
        <row r="344">
          <cell r="A344" t="str">
            <v xml:space="preserve">    Susquehanna #1 (PL 90% Share)</v>
          </cell>
          <cell r="C344">
            <v>713.1</v>
          </cell>
          <cell r="D344">
            <v>644.1</v>
          </cell>
          <cell r="E344">
            <v>713.1</v>
          </cell>
          <cell r="F344">
            <v>690.1</v>
          </cell>
          <cell r="G344">
            <v>447.2</v>
          </cell>
          <cell r="H344">
            <v>690.1</v>
          </cell>
          <cell r="I344">
            <v>713.1</v>
          </cell>
          <cell r="J344">
            <v>713.1</v>
          </cell>
          <cell r="K344">
            <v>690.1</v>
          </cell>
          <cell r="L344">
            <v>713.1</v>
          </cell>
          <cell r="M344">
            <v>690.1</v>
          </cell>
          <cell r="N344">
            <v>713.1</v>
          </cell>
          <cell r="O344">
            <v>8130</v>
          </cell>
        </row>
        <row r="345">
          <cell r="A345" t="str">
            <v xml:space="preserve">    Susquehanna #2 (PL 90% Share)</v>
          </cell>
          <cell r="C345">
            <v>715</v>
          </cell>
          <cell r="D345">
            <v>636.79999999999995</v>
          </cell>
          <cell r="E345">
            <v>176.2</v>
          </cell>
          <cell r="F345">
            <v>41.4</v>
          </cell>
          <cell r="G345">
            <v>710.9</v>
          </cell>
          <cell r="H345">
            <v>698.8</v>
          </cell>
          <cell r="I345">
            <v>722.1</v>
          </cell>
          <cell r="J345">
            <v>722.1</v>
          </cell>
          <cell r="K345">
            <v>698.8</v>
          </cell>
          <cell r="L345">
            <v>722.1</v>
          </cell>
          <cell r="M345">
            <v>698.8</v>
          </cell>
          <cell r="N345">
            <v>722.1</v>
          </cell>
          <cell r="O345">
            <v>7265</v>
          </cell>
        </row>
        <row r="347">
          <cell r="A347" t="str">
            <v xml:space="preserve"> TOTAL PL SHARE NUCLEAR</v>
          </cell>
          <cell r="C347">
            <v>1428.1</v>
          </cell>
          <cell r="D347">
            <v>1280.9000000000001</v>
          </cell>
          <cell r="E347">
            <v>889.3</v>
          </cell>
          <cell r="F347">
            <v>731.5</v>
          </cell>
          <cell r="G347">
            <v>1158.0999999999999</v>
          </cell>
          <cell r="H347">
            <v>1388.9</v>
          </cell>
          <cell r="I347">
            <v>1435.2</v>
          </cell>
          <cell r="J347">
            <v>1435.2</v>
          </cell>
          <cell r="K347">
            <v>1388.9</v>
          </cell>
          <cell r="L347">
            <v>1435.2</v>
          </cell>
          <cell r="M347">
            <v>1388.9</v>
          </cell>
          <cell r="N347">
            <v>1435.2</v>
          </cell>
          <cell r="O347">
            <v>15395</v>
          </cell>
        </row>
        <row r="349">
          <cell r="A349" t="str">
            <v xml:space="preserve"> COMBUSTION TURBINES</v>
          </cell>
          <cell r="C349">
            <v>0.5</v>
          </cell>
          <cell r="D349">
            <v>0.9</v>
          </cell>
          <cell r="E349">
            <v>0.1</v>
          </cell>
          <cell r="F349">
            <v>0.2</v>
          </cell>
          <cell r="G349">
            <v>0.5</v>
          </cell>
          <cell r="H349">
            <v>0.5</v>
          </cell>
          <cell r="I349">
            <v>5</v>
          </cell>
          <cell r="J349">
            <v>1.6</v>
          </cell>
          <cell r="K349">
            <v>2.4</v>
          </cell>
          <cell r="L349">
            <v>0.2</v>
          </cell>
          <cell r="M349">
            <v>0.2</v>
          </cell>
          <cell r="N349">
            <v>0.2</v>
          </cell>
          <cell r="O349">
            <v>12</v>
          </cell>
        </row>
        <row r="350">
          <cell r="A350" t="str">
            <v xml:space="preserve"> </v>
          </cell>
        </row>
        <row r="351">
          <cell r="A351" t="str">
            <v xml:space="preserve"> DIESELS</v>
          </cell>
          <cell r="C351">
            <v>0.1</v>
          </cell>
          <cell r="D351">
            <v>0.1</v>
          </cell>
          <cell r="E351">
            <v>0.1</v>
          </cell>
          <cell r="F351">
            <v>0.1</v>
          </cell>
          <cell r="G351">
            <v>0.2</v>
          </cell>
          <cell r="H351">
            <v>0.2</v>
          </cell>
          <cell r="I351">
            <v>0.1</v>
          </cell>
          <cell r="J351">
            <v>0.1</v>
          </cell>
          <cell r="K351">
            <v>0.1</v>
          </cell>
          <cell r="L351">
            <v>0.1</v>
          </cell>
          <cell r="M351">
            <v>0.1</v>
          </cell>
          <cell r="N351">
            <v>0.1</v>
          </cell>
          <cell r="O351">
            <v>1</v>
          </cell>
        </row>
        <row r="353">
          <cell r="A353" t="str">
            <v xml:space="preserve">    Holtwood Hydro</v>
          </cell>
          <cell r="C353">
            <v>53</v>
          </cell>
          <cell r="D353">
            <v>52</v>
          </cell>
          <cell r="E353">
            <v>70</v>
          </cell>
          <cell r="F353">
            <v>67</v>
          </cell>
          <cell r="G353">
            <v>65</v>
          </cell>
          <cell r="H353">
            <v>48</v>
          </cell>
          <cell r="I353">
            <v>36</v>
          </cell>
          <cell r="J353">
            <v>28</v>
          </cell>
          <cell r="K353">
            <v>25.3</v>
          </cell>
          <cell r="L353">
            <v>31</v>
          </cell>
          <cell r="M353">
            <v>45</v>
          </cell>
          <cell r="N353">
            <v>54</v>
          </cell>
          <cell r="O353">
            <v>574</v>
          </cell>
        </row>
        <row r="354">
          <cell r="A354" t="str">
            <v xml:space="preserve">    Wallenpaupack</v>
          </cell>
          <cell r="C354">
            <v>8.1999999999999993</v>
          </cell>
          <cell r="D354">
            <v>7.4</v>
          </cell>
          <cell r="E354">
            <v>7.3</v>
          </cell>
          <cell r="F354">
            <v>8.3000000000000007</v>
          </cell>
          <cell r="G354">
            <v>6.2</v>
          </cell>
          <cell r="H354">
            <v>6.7</v>
          </cell>
          <cell r="I354">
            <v>6.3</v>
          </cell>
          <cell r="J354">
            <v>5.7</v>
          </cell>
          <cell r="K354">
            <v>5.9</v>
          </cell>
          <cell r="L354">
            <v>5.0999999999999996</v>
          </cell>
          <cell r="M354">
            <v>4.7</v>
          </cell>
          <cell r="N354">
            <v>6.6</v>
          </cell>
          <cell r="O354">
            <v>78</v>
          </cell>
        </row>
        <row r="356">
          <cell r="A356" t="str">
            <v xml:space="preserve"> TOTAL HYDRO</v>
          </cell>
          <cell r="C356">
            <v>61.2</v>
          </cell>
          <cell r="D356">
            <v>59.4</v>
          </cell>
          <cell r="E356">
            <v>77.3</v>
          </cell>
          <cell r="F356">
            <v>75.3</v>
          </cell>
          <cell r="G356">
            <v>71.2</v>
          </cell>
          <cell r="H356">
            <v>54.7</v>
          </cell>
          <cell r="I356">
            <v>42.3</v>
          </cell>
          <cell r="J356">
            <v>33.700000000000003</v>
          </cell>
          <cell r="K356">
            <v>31.200000000000003</v>
          </cell>
          <cell r="L356">
            <v>36.1</v>
          </cell>
          <cell r="M356">
            <v>49.7</v>
          </cell>
          <cell r="N356">
            <v>60.6</v>
          </cell>
          <cell r="O356">
            <v>653</v>
          </cell>
        </row>
        <row r="357">
          <cell r="C357" t="str">
            <v xml:space="preserve"> ========</v>
          </cell>
          <cell r="D357" t="str">
            <v xml:space="preserve"> ========</v>
          </cell>
          <cell r="E357" t="str">
            <v xml:space="preserve"> ========</v>
          </cell>
          <cell r="F357" t="str">
            <v xml:space="preserve"> ========</v>
          </cell>
          <cell r="G357" t="str">
            <v xml:space="preserve"> ========</v>
          </cell>
          <cell r="H357" t="str">
            <v xml:space="preserve"> ========</v>
          </cell>
          <cell r="I357" t="str">
            <v xml:space="preserve"> ========</v>
          </cell>
          <cell r="J357" t="str">
            <v xml:space="preserve"> ========</v>
          </cell>
          <cell r="K357" t="str">
            <v xml:space="preserve"> ========</v>
          </cell>
          <cell r="L357" t="str">
            <v xml:space="preserve"> ========</v>
          </cell>
          <cell r="M357" t="str">
            <v xml:space="preserve"> ========</v>
          </cell>
          <cell r="N357" t="str">
            <v xml:space="preserve"> ========</v>
          </cell>
          <cell r="O357" t="str">
            <v xml:space="preserve"> =========</v>
          </cell>
        </row>
        <row r="358">
          <cell r="A358" t="str">
            <v xml:space="preserve">       TOTAL GENERATION</v>
          </cell>
          <cell r="C358">
            <v>4338.2</v>
          </cell>
          <cell r="D358">
            <v>4026.3</v>
          </cell>
          <cell r="E358">
            <v>3526.4000000000005</v>
          </cell>
          <cell r="F358">
            <v>2438.7999999999997</v>
          </cell>
          <cell r="G358">
            <v>3089.9999999999995</v>
          </cell>
          <cell r="H358">
            <v>4473.6999999999989</v>
          </cell>
          <cell r="I358">
            <v>4891.0000000000009</v>
          </cell>
          <cell r="J358">
            <v>4840.6000000000004</v>
          </cell>
          <cell r="K358">
            <v>3875.6</v>
          </cell>
          <cell r="L358">
            <v>3621.5</v>
          </cell>
          <cell r="M358">
            <v>3559.2999999999997</v>
          </cell>
          <cell r="N358">
            <v>4191.1000000000004</v>
          </cell>
          <cell r="O358">
            <v>46873</v>
          </cell>
        </row>
        <row r="360">
          <cell r="F360" t="str">
            <v>PROJECTED TOTAL FOSSIL FUEL CONSUMPTION</v>
          </cell>
          <cell r="L360" t="str">
            <v>CASE:2001 FORECAST</v>
          </cell>
          <cell r="P360" t="str">
            <v>8</v>
          </cell>
        </row>
        <row r="361">
          <cell r="A361" t="str">
            <v>FUEL RATES ARE CALCULATED FROM THE PPD MONTHLY REPORT</v>
          </cell>
          <cell r="F361" t="str">
            <v xml:space="preserve">                  </v>
          </cell>
          <cell r="L361">
            <v>36851</v>
          </cell>
        </row>
        <row r="362">
          <cell r="A362" t="str">
            <v>% FUEL MIX MUST BE TAKEN INTO CONSIDERATION.</v>
          </cell>
          <cell r="F362" t="str">
            <v>(1000 TONS / 1000 BBLS)</v>
          </cell>
        </row>
        <row r="363">
          <cell r="B363" t="str">
            <v>FUEL</v>
          </cell>
        </row>
        <row r="364">
          <cell r="A364" t="str">
            <v xml:space="preserve"> COAL CONSUMPTION</v>
          </cell>
          <cell r="B364" t="str">
            <v>RATE</v>
          </cell>
          <cell r="C364" t="str">
            <v>JANUARY</v>
          </cell>
          <cell r="D364" t="str">
            <v>FEBRUARY</v>
          </cell>
          <cell r="E364" t="str">
            <v>MARCH</v>
          </cell>
          <cell r="F364" t="str">
            <v>APRIL</v>
          </cell>
          <cell r="G364" t="str">
            <v>MAY</v>
          </cell>
          <cell r="H364" t="str">
            <v>JUNE</v>
          </cell>
          <cell r="I364" t="str">
            <v>JULY</v>
          </cell>
          <cell r="J364" t="str">
            <v>AUGUST</v>
          </cell>
          <cell r="K364" t="str">
            <v>SEPTEMBER</v>
          </cell>
          <cell r="L364" t="str">
            <v>OCTOBER</v>
          </cell>
          <cell r="M364" t="str">
            <v>NOVEMBER</v>
          </cell>
          <cell r="N364" t="str">
            <v>DECEMBER</v>
          </cell>
          <cell r="O364" t="str">
            <v>TOTAL</v>
          </cell>
        </row>
        <row r="366">
          <cell r="A366" t="str">
            <v xml:space="preserve">    Brunner Is. #1  </v>
          </cell>
          <cell r="B366">
            <v>0.39500000000000002</v>
          </cell>
          <cell r="C366">
            <v>73.075000000000003</v>
          </cell>
          <cell r="D366">
            <v>67.150000000000006</v>
          </cell>
          <cell r="E366">
            <v>71.100000000000009</v>
          </cell>
          <cell r="F366">
            <v>63.2</v>
          </cell>
          <cell r="G366">
            <v>50.56</v>
          </cell>
          <cell r="H366">
            <v>66.36</v>
          </cell>
          <cell r="I366">
            <v>73.075000000000003</v>
          </cell>
          <cell r="J366">
            <v>75.05</v>
          </cell>
          <cell r="K366">
            <v>61.620000000000005</v>
          </cell>
          <cell r="L366">
            <v>71.771500000000003</v>
          </cell>
          <cell r="M366">
            <v>38.433500000000002</v>
          </cell>
          <cell r="N366">
            <v>65.135500000000008</v>
          </cell>
          <cell r="O366">
            <v>776</v>
          </cell>
        </row>
        <row r="367">
          <cell r="A367" t="str">
            <v xml:space="preserve">    Brunner Is. #2</v>
          </cell>
          <cell r="B367">
            <v>0.38</v>
          </cell>
          <cell r="C367">
            <v>83.22</v>
          </cell>
          <cell r="D367">
            <v>76</v>
          </cell>
          <cell r="E367">
            <v>76</v>
          </cell>
          <cell r="F367">
            <v>64.599999999999994</v>
          </cell>
          <cell r="G367">
            <v>45.22</v>
          </cell>
          <cell r="H367">
            <v>70.680000000000007</v>
          </cell>
          <cell r="I367">
            <v>80.180000000000007</v>
          </cell>
          <cell r="J367">
            <v>83.6</v>
          </cell>
          <cell r="K367">
            <v>14.744</v>
          </cell>
          <cell r="L367">
            <v>6.4980000000000002</v>
          </cell>
          <cell r="M367">
            <v>61.787999999999997</v>
          </cell>
          <cell r="N367">
            <v>72.846000000000004</v>
          </cell>
          <cell r="O367">
            <v>736</v>
          </cell>
        </row>
        <row r="368">
          <cell r="A368" t="str">
            <v xml:space="preserve">    Brunner Is. #3  </v>
          </cell>
          <cell r="B368">
            <v>0.375</v>
          </cell>
          <cell r="C368">
            <v>153.75</v>
          </cell>
          <cell r="D368">
            <v>150</v>
          </cell>
          <cell r="E368">
            <v>172.5</v>
          </cell>
          <cell r="F368">
            <v>78.75</v>
          </cell>
          <cell r="G368">
            <v>116.25</v>
          </cell>
          <cell r="H368">
            <v>153.75</v>
          </cell>
          <cell r="I368">
            <v>161.25</v>
          </cell>
          <cell r="J368">
            <v>157.5</v>
          </cell>
          <cell r="K368">
            <v>123.75</v>
          </cell>
          <cell r="L368">
            <v>121.64999999999999</v>
          </cell>
          <cell r="M368">
            <v>88.987500000000011</v>
          </cell>
          <cell r="N368">
            <v>146.66250000000002</v>
          </cell>
          <cell r="O368">
            <v>1627</v>
          </cell>
        </row>
        <row r="370">
          <cell r="A370" t="str">
            <v xml:space="preserve">        TOTAL</v>
          </cell>
          <cell r="C370">
            <v>310</v>
          </cell>
          <cell r="D370">
            <v>293</v>
          </cell>
          <cell r="E370">
            <v>320</v>
          </cell>
          <cell r="F370">
            <v>207</v>
          </cell>
          <cell r="G370">
            <v>212</v>
          </cell>
          <cell r="H370">
            <v>291</v>
          </cell>
          <cell r="I370">
            <v>314</v>
          </cell>
          <cell r="J370">
            <v>317</v>
          </cell>
          <cell r="K370">
            <v>201</v>
          </cell>
          <cell r="L370">
            <v>200</v>
          </cell>
          <cell r="M370">
            <v>189</v>
          </cell>
          <cell r="N370">
            <v>285</v>
          </cell>
          <cell r="O370">
            <v>3139</v>
          </cell>
        </row>
        <row r="372">
          <cell r="A372" t="str">
            <v xml:space="preserve">    Martins Creek #1 </v>
          </cell>
          <cell r="B372">
            <v>0.43</v>
          </cell>
          <cell r="C372">
            <v>171.91400000000002</v>
          </cell>
          <cell r="D372">
            <v>164.131</v>
          </cell>
          <cell r="E372">
            <v>165.55</v>
          </cell>
          <cell r="F372">
            <v>0</v>
          </cell>
          <cell r="G372">
            <v>52.03</v>
          </cell>
          <cell r="H372">
            <v>184.9</v>
          </cell>
          <cell r="I372">
            <v>200.72399999999999</v>
          </cell>
          <cell r="J372">
            <v>196.42400000000001</v>
          </cell>
          <cell r="K372">
            <v>165.679</v>
          </cell>
          <cell r="L372">
            <v>166.84</v>
          </cell>
          <cell r="M372">
            <v>124.184</v>
          </cell>
          <cell r="N372">
            <v>165.72199999999998</v>
          </cell>
          <cell r="O372">
            <v>1759</v>
          </cell>
        </row>
        <row r="373">
          <cell r="A373" t="str">
            <v xml:space="preserve">    Martins Creek #2 </v>
          </cell>
          <cell r="B373">
            <v>0.435</v>
          </cell>
          <cell r="C373">
            <v>181.047</v>
          </cell>
          <cell r="D373">
            <v>167.47499999999999</v>
          </cell>
          <cell r="E373">
            <v>132.24</v>
          </cell>
          <cell r="F373">
            <v>171.82499999999999</v>
          </cell>
          <cell r="G373">
            <v>163.125</v>
          </cell>
          <cell r="H373">
            <v>187.05</v>
          </cell>
          <cell r="I373">
            <v>204.798</v>
          </cell>
          <cell r="J373">
            <v>199.92600000000002</v>
          </cell>
          <cell r="K373">
            <v>168.73649999999998</v>
          </cell>
          <cell r="L373">
            <v>129.63</v>
          </cell>
          <cell r="M373">
            <v>167.47499999999999</v>
          </cell>
          <cell r="N373">
            <v>175.95750000000001</v>
          </cell>
          <cell r="O373">
            <v>2049</v>
          </cell>
        </row>
        <row r="375">
          <cell r="A375" t="str">
            <v xml:space="preserve">        TOTAL</v>
          </cell>
          <cell r="C375">
            <v>353</v>
          </cell>
          <cell r="D375">
            <v>331</v>
          </cell>
          <cell r="E375">
            <v>298</v>
          </cell>
          <cell r="F375">
            <v>172</v>
          </cell>
          <cell r="G375">
            <v>215</v>
          </cell>
          <cell r="H375">
            <v>372</v>
          </cell>
          <cell r="I375">
            <v>406</v>
          </cell>
          <cell r="J375">
            <v>396</v>
          </cell>
          <cell r="K375">
            <v>335</v>
          </cell>
          <cell r="L375">
            <v>297</v>
          </cell>
          <cell r="M375">
            <v>291</v>
          </cell>
          <cell r="N375">
            <v>342</v>
          </cell>
          <cell r="O375">
            <v>3808</v>
          </cell>
        </row>
        <row r="377">
          <cell r="A377" t="str">
            <v xml:space="preserve">    Sunbury #1-2:</v>
          </cell>
        </row>
        <row r="378">
          <cell r="A378" t="str">
            <v xml:space="preserve">        Prep Anth</v>
          </cell>
          <cell r="B378">
            <v>1.49E-2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 xml:space="preserve">        Silt</v>
          </cell>
          <cell r="B379">
            <v>0.52100000000000002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 xml:space="preserve">        Coke</v>
          </cell>
          <cell r="B380">
            <v>0.1711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 xml:space="preserve">        Low Vol Bit</v>
          </cell>
          <cell r="B381">
            <v>3.6999999999999998E-2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 xml:space="preserve">        Cannel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 xml:space="preserve">    Sunbury #3:</v>
          </cell>
        </row>
        <row r="384">
          <cell r="A384" t="str">
            <v xml:space="preserve">        Bit</v>
          </cell>
          <cell r="B384">
            <v>0.46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 xml:space="preserve">        Cannel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 xml:space="preserve">    Sunbury #4:</v>
          </cell>
        </row>
        <row r="387">
          <cell r="A387" t="str">
            <v xml:space="preserve">        Bit</v>
          </cell>
          <cell r="B387">
            <v>0.46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 xml:space="preserve">        Cannel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90">
          <cell r="A390" t="str">
            <v xml:space="preserve">      TOTAL SUNBURY BIT (INCL. CANNEL)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2">
          <cell r="A392" t="str">
            <v xml:space="preserve">    Holtwood #17:</v>
          </cell>
        </row>
        <row r="393">
          <cell r="A393" t="str">
            <v xml:space="preserve">        Prep Anth</v>
          </cell>
          <cell r="B393">
            <v>0.04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 xml:space="preserve">        Silt</v>
          </cell>
          <cell r="B394">
            <v>0.41399999999999998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 xml:space="preserve">        Coke</v>
          </cell>
          <cell r="B395">
            <v>0.17299999999999999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 xml:space="preserve">        Low Vol Bit</v>
          </cell>
          <cell r="B396">
            <v>0.06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8">
          <cell r="A398" t="str">
            <v xml:space="preserve">    Keystone #1 (PL Share)</v>
          </cell>
          <cell r="C398">
            <v>26</v>
          </cell>
          <cell r="D398">
            <v>24</v>
          </cell>
          <cell r="E398">
            <v>26</v>
          </cell>
          <cell r="F398">
            <v>25</v>
          </cell>
          <cell r="G398">
            <v>26</v>
          </cell>
          <cell r="H398">
            <v>25</v>
          </cell>
          <cell r="I398">
            <v>26</v>
          </cell>
          <cell r="J398">
            <v>26</v>
          </cell>
          <cell r="K398">
            <v>25</v>
          </cell>
          <cell r="L398">
            <v>26</v>
          </cell>
          <cell r="M398">
            <v>25</v>
          </cell>
          <cell r="N398">
            <v>26</v>
          </cell>
          <cell r="O398">
            <v>306</v>
          </cell>
        </row>
        <row r="399">
          <cell r="A399" t="str">
            <v xml:space="preserve">    Keystone #2 (PL Share)</v>
          </cell>
          <cell r="C399">
            <v>26</v>
          </cell>
          <cell r="D399">
            <v>24</v>
          </cell>
          <cell r="E399">
            <v>26</v>
          </cell>
          <cell r="F399">
            <v>18</v>
          </cell>
          <cell r="G399">
            <v>0</v>
          </cell>
          <cell r="H399">
            <v>25</v>
          </cell>
          <cell r="I399">
            <v>26</v>
          </cell>
          <cell r="J399">
            <v>26</v>
          </cell>
          <cell r="K399">
            <v>25</v>
          </cell>
          <cell r="L399">
            <v>26</v>
          </cell>
          <cell r="M399">
            <v>25</v>
          </cell>
          <cell r="N399">
            <v>26</v>
          </cell>
          <cell r="O399">
            <v>273</v>
          </cell>
        </row>
        <row r="401">
          <cell r="A401" t="str">
            <v xml:space="preserve">        TOTAL</v>
          </cell>
          <cell r="C401">
            <v>52</v>
          </cell>
          <cell r="D401">
            <v>48</v>
          </cell>
          <cell r="E401">
            <v>52</v>
          </cell>
          <cell r="F401">
            <v>43</v>
          </cell>
          <cell r="G401">
            <v>26</v>
          </cell>
          <cell r="H401">
            <v>50</v>
          </cell>
          <cell r="I401">
            <v>52</v>
          </cell>
          <cell r="J401">
            <v>52</v>
          </cell>
          <cell r="K401">
            <v>50</v>
          </cell>
          <cell r="L401">
            <v>52</v>
          </cell>
          <cell r="M401">
            <v>50</v>
          </cell>
          <cell r="N401">
            <v>52</v>
          </cell>
          <cell r="O401">
            <v>579</v>
          </cell>
        </row>
        <row r="403">
          <cell r="A403" t="str">
            <v xml:space="preserve">    Conemaugh #1 (PL Share)</v>
          </cell>
          <cell r="C403">
            <v>31</v>
          </cell>
          <cell r="D403">
            <v>29</v>
          </cell>
          <cell r="E403">
            <v>31</v>
          </cell>
          <cell r="F403">
            <v>30</v>
          </cell>
          <cell r="G403">
            <v>31</v>
          </cell>
          <cell r="H403">
            <v>30</v>
          </cell>
          <cell r="I403">
            <v>31</v>
          </cell>
          <cell r="J403">
            <v>31</v>
          </cell>
          <cell r="K403">
            <v>8</v>
          </cell>
          <cell r="L403">
            <v>0</v>
          </cell>
          <cell r="M403">
            <v>10</v>
          </cell>
          <cell r="N403">
            <v>31</v>
          </cell>
          <cell r="O403">
            <v>293</v>
          </cell>
        </row>
        <row r="404">
          <cell r="A404" t="str">
            <v xml:space="preserve">    Conemaugh #2 (PL Share)</v>
          </cell>
          <cell r="C404">
            <v>31</v>
          </cell>
          <cell r="D404">
            <v>29</v>
          </cell>
          <cell r="E404">
            <v>31</v>
          </cell>
          <cell r="F404">
            <v>30</v>
          </cell>
          <cell r="G404">
            <v>31</v>
          </cell>
          <cell r="H404">
            <v>30</v>
          </cell>
          <cell r="I404">
            <v>31</v>
          </cell>
          <cell r="J404">
            <v>31</v>
          </cell>
          <cell r="K404">
            <v>30</v>
          </cell>
          <cell r="L404">
            <v>31</v>
          </cell>
          <cell r="M404">
            <v>30</v>
          </cell>
          <cell r="N404">
            <v>24</v>
          </cell>
          <cell r="O404">
            <v>359</v>
          </cell>
        </row>
        <row r="406">
          <cell r="A406" t="str">
            <v xml:space="preserve">        TOTAL</v>
          </cell>
          <cell r="C406">
            <v>62</v>
          </cell>
          <cell r="D406">
            <v>58</v>
          </cell>
          <cell r="E406">
            <v>62</v>
          </cell>
          <cell r="F406">
            <v>60</v>
          </cell>
          <cell r="G406">
            <v>62</v>
          </cell>
          <cell r="H406">
            <v>60</v>
          </cell>
          <cell r="I406">
            <v>62</v>
          </cell>
          <cell r="J406">
            <v>62</v>
          </cell>
          <cell r="K406">
            <v>38</v>
          </cell>
          <cell r="L406">
            <v>31</v>
          </cell>
          <cell r="M406">
            <v>40</v>
          </cell>
          <cell r="N406">
            <v>55</v>
          </cell>
          <cell r="O406">
            <v>652</v>
          </cell>
        </row>
        <row r="408">
          <cell r="A408" t="str">
            <v xml:space="preserve">    Montour #1</v>
          </cell>
          <cell r="B408">
            <v>0.38500000000000001</v>
          </cell>
          <cell r="C408">
            <v>153.923</v>
          </cell>
          <cell r="D408">
            <v>146.9545</v>
          </cell>
          <cell r="E408">
            <v>148.22499999999999</v>
          </cell>
          <cell r="F408">
            <v>0</v>
          </cell>
          <cell r="G408">
            <v>46.585000000000001</v>
          </cell>
          <cell r="H408">
            <v>165.55</v>
          </cell>
          <cell r="I408">
            <v>179.71800000000002</v>
          </cell>
          <cell r="J408">
            <v>175.86799999999999</v>
          </cell>
          <cell r="K408">
            <v>148.34050000000002</v>
          </cell>
          <cell r="L408">
            <v>149.38</v>
          </cell>
          <cell r="M408">
            <v>111.188</v>
          </cell>
          <cell r="N408">
            <v>148.37899999999999</v>
          </cell>
          <cell r="O408">
            <v>1574</v>
          </cell>
        </row>
        <row r="409">
          <cell r="A409" t="str">
            <v xml:space="preserve">    Montour #2</v>
          </cell>
          <cell r="B409">
            <v>0.37</v>
          </cell>
          <cell r="C409">
            <v>153.994</v>
          </cell>
          <cell r="D409">
            <v>142.44999999999999</v>
          </cell>
          <cell r="E409">
            <v>112.48</v>
          </cell>
          <cell r="F409">
            <v>146.15</v>
          </cell>
          <cell r="G409">
            <v>138.75</v>
          </cell>
          <cell r="H409">
            <v>159.1</v>
          </cell>
          <cell r="I409">
            <v>174.196</v>
          </cell>
          <cell r="J409">
            <v>170.05199999999999</v>
          </cell>
          <cell r="K409">
            <v>143.523</v>
          </cell>
          <cell r="L409">
            <v>110.26</v>
          </cell>
          <cell r="M409">
            <v>142.44999999999999</v>
          </cell>
          <cell r="N409">
            <v>149.66499999999999</v>
          </cell>
          <cell r="O409">
            <v>1742</v>
          </cell>
        </row>
        <row r="411">
          <cell r="A411" t="str">
            <v xml:space="preserve">        TOTAL</v>
          </cell>
          <cell r="C411">
            <v>308</v>
          </cell>
          <cell r="D411">
            <v>289</v>
          </cell>
          <cell r="E411">
            <v>260</v>
          </cell>
          <cell r="F411">
            <v>146</v>
          </cell>
          <cell r="G411">
            <v>186</v>
          </cell>
          <cell r="H411">
            <v>325</v>
          </cell>
          <cell r="I411">
            <v>354</v>
          </cell>
          <cell r="J411">
            <v>346</v>
          </cell>
          <cell r="K411">
            <v>292</v>
          </cell>
          <cell r="L411">
            <v>259</v>
          </cell>
          <cell r="M411">
            <v>253</v>
          </cell>
          <cell r="N411">
            <v>298</v>
          </cell>
          <cell r="O411">
            <v>3316</v>
          </cell>
        </row>
        <row r="412">
          <cell r="C412" t="str">
            <v xml:space="preserve"> =========</v>
          </cell>
          <cell r="D412" t="str">
            <v xml:space="preserve"> =========</v>
          </cell>
          <cell r="E412" t="str">
            <v xml:space="preserve"> =========</v>
          </cell>
          <cell r="F412" t="str">
            <v xml:space="preserve"> =========</v>
          </cell>
          <cell r="G412" t="str">
            <v xml:space="preserve"> =========</v>
          </cell>
          <cell r="H412" t="str">
            <v xml:space="preserve"> =========</v>
          </cell>
          <cell r="I412" t="str">
            <v xml:space="preserve"> =========</v>
          </cell>
          <cell r="J412" t="str">
            <v xml:space="preserve"> =========</v>
          </cell>
          <cell r="K412" t="str">
            <v xml:space="preserve"> =========</v>
          </cell>
          <cell r="L412" t="str">
            <v xml:space="preserve"> =========</v>
          </cell>
          <cell r="M412" t="str">
            <v xml:space="preserve"> =========</v>
          </cell>
          <cell r="N412" t="str">
            <v xml:space="preserve"> =========</v>
          </cell>
          <cell r="O412" t="str">
            <v xml:space="preserve"> =========</v>
          </cell>
        </row>
        <row r="413">
          <cell r="A413" t="str">
            <v xml:space="preserve">    TOTAL BITUMINOUS (INCL. CANNEL)</v>
          </cell>
          <cell r="C413">
            <v>1085</v>
          </cell>
          <cell r="D413">
            <v>1019</v>
          </cell>
          <cell r="E413">
            <v>992</v>
          </cell>
          <cell r="F413">
            <v>628</v>
          </cell>
          <cell r="G413">
            <v>701</v>
          </cell>
          <cell r="H413">
            <v>1098</v>
          </cell>
          <cell r="I413">
            <v>1188</v>
          </cell>
          <cell r="J413">
            <v>1173</v>
          </cell>
          <cell r="K413">
            <v>916</v>
          </cell>
          <cell r="L413">
            <v>839</v>
          </cell>
          <cell r="M413">
            <v>823</v>
          </cell>
          <cell r="N413">
            <v>1032</v>
          </cell>
          <cell r="O413">
            <v>11494</v>
          </cell>
        </row>
        <row r="414">
          <cell r="A414" t="str">
            <v xml:space="preserve">    TOTAL PREP ANTH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 xml:space="preserve">    TOTAL SILT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 xml:space="preserve">    TOTAL COKE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C417" t="str">
            <v xml:space="preserve"> =========</v>
          </cell>
          <cell r="D417" t="str">
            <v xml:space="preserve"> =========</v>
          </cell>
          <cell r="E417" t="str">
            <v xml:space="preserve"> =========</v>
          </cell>
          <cell r="F417" t="str">
            <v xml:space="preserve"> =========</v>
          </cell>
          <cell r="G417" t="str">
            <v xml:space="preserve"> =========</v>
          </cell>
          <cell r="H417" t="str">
            <v xml:space="preserve"> =========</v>
          </cell>
          <cell r="I417" t="str">
            <v xml:space="preserve"> =========</v>
          </cell>
          <cell r="J417" t="str">
            <v xml:space="preserve"> =========</v>
          </cell>
          <cell r="K417" t="str">
            <v xml:space="preserve"> =========</v>
          </cell>
          <cell r="L417" t="str">
            <v xml:space="preserve"> =========</v>
          </cell>
          <cell r="M417" t="str">
            <v xml:space="preserve"> =========</v>
          </cell>
          <cell r="N417" t="str">
            <v xml:space="preserve"> =========</v>
          </cell>
          <cell r="O417" t="str">
            <v xml:space="preserve"> =========</v>
          </cell>
        </row>
        <row r="418">
          <cell r="A418" t="str">
            <v xml:space="preserve"> TOTAL COAL CONSUMED</v>
          </cell>
          <cell r="C418">
            <v>1085</v>
          </cell>
          <cell r="D418">
            <v>1019</v>
          </cell>
          <cell r="E418">
            <v>992</v>
          </cell>
          <cell r="F418">
            <v>628</v>
          </cell>
          <cell r="G418">
            <v>701</v>
          </cell>
          <cell r="H418">
            <v>1098</v>
          </cell>
          <cell r="I418">
            <v>1188</v>
          </cell>
          <cell r="J418">
            <v>1173</v>
          </cell>
          <cell r="K418">
            <v>916</v>
          </cell>
          <cell r="L418">
            <v>839</v>
          </cell>
          <cell r="M418">
            <v>823</v>
          </cell>
          <cell r="N418">
            <v>1032</v>
          </cell>
          <cell r="O418">
            <v>11494</v>
          </cell>
        </row>
        <row r="420">
          <cell r="A420" t="str">
            <v xml:space="preserve"> HEAVY OIL &amp; GAS</v>
          </cell>
        </row>
        <row r="422">
          <cell r="A422" t="str">
            <v xml:space="preserve">  Martins Ck #3(1000 BBL #6 Oil)</v>
          </cell>
          <cell r="B422">
            <v>1.8720000000000001</v>
          </cell>
          <cell r="C422">
            <v>89.668791226145672</v>
          </cell>
          <cell r="D422">
            <v>89.668787299038627</v>
          </cell>
          <cell r="E422">
            <v>0</v>
          </cell>
          <cell r="F422">
            <v>0</v>
          </cell>
          <cell r="G422">
            <v>26.545926721660887</v>
          </cell>
          <cell r="H422">
            <v>0</v>
          </cell>
          <cell r="I422">
            <v>110.86573381416012</v>
          </cell>
          <cell r="J422">
            <v>110.87901733337665</v>
          </cell>
          <cell r="K422">
            <v>0</v>
          </cell>
          <cell r="L422">
            <v>0</v>
          </cell>
          <cell r="M422">
            <v>32.572789659431855</v>
          </cell>
          <cell r="N422">
            <v>75.441590303137488</v>
          </cell>
          <cell r="O422">
            <v>537</v>
          </cell>
        </row>
        <row r="423">
          <cell r="A423" t="str">
            <v>(1,000 MCF) Natural Gas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283</v>
          </cell>
          <cell r="H423">
            <v>452</v>
          </cell>
          <cell r="I423">
            <v>1533</v>
          </cell>
          <cell r="J423">
            <v>1597</v>
          </cell>
          <cell r="K423">
            <v>73</v>
          </cell>
          <cell r="L423">
            <v>271</v>
          </cell>
          <cell r="M423">
            <v>0</v>
          </cell>
          <cell r="N423">
            <v>0</v>
          </cell>
          <cell r="O423">
            <v>4209</v>
          </cell>
        </row>
        <row r="425">
          <cell r="A425" t="str">
            <v xml:space="preserve">  Martins Ck #4(1000 BBL #6 Oil)</v>
          </cell>
          <cell r="B425">
            <v>1.694</v>
          </cell>
          <cell r="C425">
            <v>81.142609064099204</v>
          </cell>
          <cell r="D425">
            <v>81.142608535332158</v>
          </cell>
          <cell r="E425">
            <v>1.0000000000000001E-5</v>
          </cell>
          <cell r="F425">
            <v>1.0000000000000001E-5</v>
          </cell>
          <cell r="G425">
            <v>23.886848983375671</v>
          </cell>
          <cell r="H425">
            <v>1.0000000000000001E-5</v>
          </cell>
          <cell r="I425">
            <v>100.2926167196706</v>
          </cell>
          <cell r="J425">
            <v>100.2774960427837</v>
          </cell>
          <cell r="K425">
            <v>1.0000000000000001E-5</v>
          </cell>
          <cell r="L425">
            <v>1.0000000000000001E-5</v>
          </cell>
          <cell r="M425">
            <v>1.0000000000000001E-5</v>
          </cell>
          <cell r="N425">
            <v>68.268208583647336</v>
          </cell>
          <cell r="O425">
            <v>454</v>
          </cell>
        </row>
        <row r="426">
          <cell r="A426" t="str">
            <v>(1,000 MCF) Natural Gas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217</v>
          </cell>
          <cell r="H426">
            <v>348</v>
          </cell>
          <cell r="I426">
            <v>1467</v>
          </cell>
          <cell r="J426">
            <v>1403</v>
          </cell>
          <cell r="K426">
            <v>427</v>
          </cell>
          <cell r="L426">
            <v>29</v>
          </cell>
          <cell r="M426">
            <v>0</v>
          </cell>
          <cell r="N426">
            <v>0</v>
          </cell>
          <cell r="O426">
            <v>3891</v>
          </cell>
        </row>
        <row r="428">
          <cell r="A428" t="str">
            <v xml:space="preserve"> TOTAL HEAVY OIL CONSUMED</v>
          </cell>
          <cell r="C428">
            <v>171</v>
          </cell>
          <cell r="D428">
            <v>171</v>
          </cell>
          <cell r="E428">
            <v>0</v>
          </cell>
          <cell r="F428">
            <v>0</v>
          </cell>
          <cell r="G428">
            <v>51</v>
          </cell>
          <cell r="H428">
            <v>0</v>
          </cell>
          <cell r="I428">
            <v>211</v>
          </cell>
          <cell r="J428">
            <v>211</v>
          </cell>
          <cell r="K428">
            <v>0</v>
          </cell>
          <cell r="L428">
            <v>0</v>
          </cell>
          <cell r="M428">
            <v>33</v>
          </cell>
          <cell r="N428">
            <v>143</v>
          </cell>
          <cell r="O428">
            <v>991</v>
          </cell>
        </row>
        <row r="429">
          <cell r="A429" t="str">
            <v xml:space="preserve"> TOTAL GAS CONSUMED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500</v>
          </cell>
          <cell r="H429">
            <v>800</v>
          </cell>
          <cell r="I429">
            <v>3000</v>
          </cell>
          <cell r="J429">
            <v>3000</v>
          </cell>
          <cell r="K429">
            <v>500</v>
          </cell>
          <cell r="L429">
            <v>300</v>
          </cell>
          <cell r="M429">
            <v>0</v>
          </cell>
          <cell r="N429">
            <v>0</v>
          </cell>
          <cell r="O429">
            <v>8100</v>
          </cell>
        </row>
        <row r="431">
          <cell r="F431" t="str">
            <v xml:space="preserve">                                SYSTEM COST OF POWER</v>
          </cell>
          <cell r="L431" t="str">
            <v>CASE:2001 FORECAST</v>
          </cell>
          <cell r="P431" t="str">
            <v>9</v>
          </cell>
        </row>
        <row r="432">
          <cell r="F432" t="str">
            <v xml:space="preserve">                     </v>
          </cell>
          <cell r="L432">
            <v>36851</v>
          </cell>
        </row>
        <row r="433">
          <cell r="F433" t="str">
            <v xml:space="preserve">                               (Thousands of Dollars)</v>
          </cell>
        </row>
        <row r="435">
          <cell r="A435" t="str">
            <v>STEAM STATIONS</v>
          </cell>
          <cell r="C435" t="str">
            <v>JANUARY</v>
          </cell>
          <cell r="D435" t="str">
            <v>FEBRUARY</v>
          </cell>
          <cell r="E435" t="str">
            <v>MARCH</v>
          </cell>
          <cell r="F435" t="str">
            <v>APRIL</v>
          </cell>
          <cell r="G435" t="str">
            <v>MAY</v>
          </cell>
          <cell r="H435" t="str">
            <v>JUNE</v>
          </cell>
          <cell r="I435" t="str">
            <v>JULY</v>
          </cell>
          <cell r="J435" t="str">
            <v>AUGUST</v>
          </cell>
          <cell r="K435" t="str">
            <v>SEPTEMBER</v>
          </cell>
          <cell r="L435" t="str">
            <v>OCTOBER</v>
          </cell>
          <cell r="M435" t="str">
            <v>NOVEMBER</v>
          </cell>
          <cell r="N435" t="str">
            <v>DECEMBER</v>
          </cell>
          <cell r="O435" t="str">
            <v>TOTAL</v>
          </cell>
        </row>
        <row r="436">
          <cell r="A436" t="str">
            <v xml:space="preserve">  COAL-FIRED</v>
          </cell>
        </row>
        <row r="437">
          <cell r="A437" t="str">
            <v xml:space="preserve">    Brunner Island</v>
          </cell>
          <cell r="C437">
            <v>12079.41510034</v>
          </cell>
          <cell r="D437">
            <v>11437.294014219999</v>
          </cell>
          <cell r="E437">
            <v>12495.275275879998</v>
          </cell>
          <cell r="F437">
            <v>8025.8453779199999</v>
          </cell>
          <cell r="G437">
            <v>8311.7969734300004</v>
          </cell>
          <cell r="H437">
            <v>11271.211728480001</v>
          </cell>
          <cell r="I437">
            <v>12231.448278129998</v>
          </cell>
          <cell r="J437">
            <v>12268.507700580001</v>
          </cell>
          <cell r="K437">
            <v>5914.9216261800011</v>
          </cell>
          <cell r="L437">
            <v>5576.5684876800005</v>
          </cell>
          <cell r="M437">
            <v>7425.0763471199998</v>
          </cell>
          <cell r="N437">
            <v>11323.720582800004</v>
          </cell>
          <cell r="O437">
            <v>118361</v>
          </cell>
        </row>
        <row r="438">
          <cell r="A438" t="str">
            <v xml:space="preserve">    Martins Creek 1-2</v>
          </cell>
          <cell r="C438">
            <v>1949.5279420000002</v>
          </cell>
          <cell r="D438">
            <v>1834.9361860000001</v>
          </cell>
          <cell r="E438">
            <v>1492.8509339999998</v>
          </cell>
          <cell r="F438">
            <v>1561.0370239999997</v>
          </cell>
          <cell r="G438">
            <v>993.66353199999958</v>
          </cell>
          <cell r="H438">
            <v>1396.7127679999999</v>
          </cell>
          <cell r="I438">
            <v>1459.448603</v>
          </cell>
          <cell r="J438">
            <v>1557.4841280000001</v>
          </cell>
          <cell r="K438">
            <v>477.859914</v>
          </cell>
          <cell r="L438">
            <v>2073.0866159999996</v>
          </cell>
          <cell r="M438">
            <v>1224.22036</v>
          </cell>
          <cell r="N438">
            <v>1512.2404800000002</v>
          </cell>
          <cell r="O438">
            <v>17533</v>
          </cell>
        </row>
        <row r="439">
          <cell r="A439" t="str">
            <v xml:space="preserve">    Sunbury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 xml:space="preserve">    Holtwood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 xml:space="preserve">    Keystone</v>
          </cell>
          <cell r="C441">
            <v>1353.9275299999999</v>
          </cell>
          <cell r="D441">
            <v>1258.3491550000001</v>
          </cell>
          <cell r="E441">
            <v>1302.5471110000001</v>
          </cell>
          <cell r="F441">
            <v>1274.7920319999998</v>
          </cell>
          <cell r="G441">
            <v>1329.239965</v>
          </cell>
          <cell r="H441">
            <v>1127.7711800000002</v>
          </cell>
          <cell r="I441">
            <v>1249.2143149999999</v>
          </cell>
          <cell r="J441">
            <v>1481.7509249999998</v>
          </cell>
          <cell r="K441">
            <v>1364.2018350000001</v>
          </cell>
          <cell r="L441">
            <v>1434.8946000000001</v>
          </cell>
          <cell r="M441">
            <v>1323.9031</v>
          </cell>
          <cell r="N441">
            <v>1318.1167599999999</v>
          </cell>
          <cell r="O441">
            <v>15818.6</v>
          </cell>
        </row>
        <row r="442">
          <cell r="A442" t="str">
            <v xml:space="preserve">    Conemaugh</v>
          </cell>
          <cell r="C442">
            <v>1862.5528594</v>
          </cell>
          <cell r="D442">
            <v>1908.4330938000001</v>
          </cell>
          <cell r="E442">
            <v>1886.7035651999997</v>
          </cell>
          <cell r="F442">
            <v>1618.1100426000003</v>
          </cell>
          <cell r="G442">
            <v>1699.5798898</v>
          </cell>
          <cell r="H442">
            <v>1828.0707926</v>
          </cell>
          <cell r="I442">
            <v>1740.8636882000003</v>
          </cell>
          <cell r="J442">
            <v>1741.0067454000002</v>
          </cell>
          <cell r="K442">
            <v>1737.1132116000003</v>
          </cell>
          <cell r="L442">
            <v>1366.0269948</v>
          </cell>
          <cell r="M442">
            <v>1178.5244926</v>
          </cell>
          <cell r="N442">
            <v>1346.304271</v>
          </cell>
          <cell r="O442">
            <v>19913.3</v>
          </cell>
        </row>
        <row r="443">
          <cell r="A443" t="str">
            <v xml:space="preserve">    Montour</v>
          </cell>
          <cell r="C443">
            <v>10722.253586400002</v>
          </cell>
          <cell r="D443">
            <v>9942.016759600001</v>
          </cell>
          <cell r="E443">
            <v>8415.982543600001</v>
          </cell>
          <cell r="F443">
            <v>5069.4665608000005</v>
          </cell>
          <cell r="G443">
            <v>7358.6389632</v>
          </cell>
          <cell r="H443">
            <v>11183.375459199999</v>
          </cell>
          <cell r="I443">
            <v>11955.9288548</v>
          </cell>
          <cell r="J443">
            <v>11604.0393616</v>
          </cell>
          <cell r="K443">
            <v>9837.6279428000016</v>
          </cell>
          <cell r="L443">
            <v>8861.8505296000003</v>
          </cell>
          <cell r="M443">
            <v>8659.5102239999997</v>
          </cell>
          <cell r="N443">
            <v>10245.1234728</v>
          </cell>
          <cell r="O443">
            <v>113855.80000000002</v>
          </cell>
        </row>
        <row r="444">
          <cell r="A444" t="str">
            <v xml:space="preserve">    Retired Miners' Health Care Costs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 xml:space="preserve">    Conemaugh Scrubber Costs (PP&amp;L 11.39% )</v>
          </cell>
          <cell r="C445">
            <v>14</v>
          </cell>
          <cell r="D445">
            <v>16.5</v>
          </cell>
          <cell r="E445">
            <v>19.3</v>
          </cell>
          <cell r="F445">
            <v>20.6</v>
          </cell>
          <cell r="G445">
            <v>21.9</v>
          </cell>
          <cell r="H445">
            <v>26.8</v>
          </cell>
          <cell r="I445">
            <v>23.8</v>
          </cell>
          <cell r="J445">
            <v>40.700000000000003</v>
          </cell>
          <cell r="K445">
            <v>57.4</v>
          </cell>
          <cell r="L445">
            <v>64.099999999999994</v>
          </cell>
          <cell r="M445">
            <v>50.4</v>
          </cell>
          <cell r="N445">
            <v>30.6</v>
          </cell>
          <cell r="O445">
            <v>386.1</v>
          </cell>
        </row>
        <row r="446">
          <cell r="O446">
            <v>0</v>
          </cell>
        </row>
        <row r="447">
          <cell r="A447" t="str">
            <v xml:space="preserve">    TOTAL COAL-FIRED EXPENSE</v>
          </cell>
          <cell r="C447">
            <v>27981.699999999997</v>
          </cell>
          <cell r="D447">
            <v>26397.399999999998</v>
          </cell>
          <cell r="E447">
            <v>25612.699999999997</v>
          </cell>
          <cell r="F447">
            <v>17569.799999999996</v>
          </cell>
          <cell r="G447">
            <v>19714.800000000003</v>
          </cell>
          <cell r="H447">
            <v>26834</v>
          </cell>
          <cell r="I447">
            <v>28660.600000000002</v>
          </cell>
          <cell r="J447">
            <v>28693.5</v>
          </cell>
          <cell r="K447">
            <v>19389.099999999999</v>
          </cell>
          <cell r="L447">
            <v>19376.599999999999</v>
          </cell>
          <cell r="M447">
            <v>19861.600000000002</v>
          </cell>
          <cell r="N447">
            <v>25776</v>
          </cell>
          <cell r="O447">
            <v>285867.80000000005</v>
          </cell>
        </row>
        <row r="448">
          <cell r="A448" t="str">
            <v xml:space="preserve">  OIL-FIRED</v>
          </cell>
        </row>
        <row r="449">
          <cell r="A449" t="str">
            <v xml:space="preserve">    Martins Creek 3-4</v>
          </cell>
          <cell r="C449">
            <v>5290.1734760000008</v>
          </cell>
          <cell r="D449">
            <v>4878.9363159999994</v>
          </cell>
          <cell r="E449">
            <v>1751.3204700000001</v>
          </cell>
          <cell r="F449">
            <v>1148.8674879999999</v>
          </cell>
          <cell r="G449">
            <v>3247.643024</v>
          </cell>
          <cell r="H449">
            <v>10861.507488000001</v>
          </cell>
          <cell r="I449">
            <v>16044.875923999998</v>
          </cell>
          <cell r="J449">
            <v>15863.096427999999</v>
          </cell>
          <cell r="K449">
            <v>5942.0212080000001</v>
          </cell>
          <cell r="L449">
            <v>1324.405424</v>
          </cell>
          <cell r="M449">
            <v>1562.583488</v>
          </cell>
          <cell r="N449">
            <v>3576.7427199999997</v>
          </cell>
          <cell r="O449">
            <v>71492.099999999991</v>
          </cell>
        </row>
        <row r="450">
          <cell r="A450" t="str">
            <v xml:space="preserve">    Sun Oil Adjustment</v>
          </cell>
          <cell r="B450" t="str">
            <v>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2">
          <cell r="A452" t="str">
            <v xml:space="preserve">    TOTAL OIL-FIRED</v>
          </cell>
          <cell r="C452">
            <v>5290.2</v>
          </cell>
          <cell r="D452">
            <v>4878.8999999999996</v>
          </cell>
          <cell r="E452">
            <v>1751.3</v>
          </cell>
          <cell r="F452">
            <v>1148.9000000000001</v>
          </cell>
          <cell r="G452">
            <v>3247.6</v>
          </cell>
          <cell r="H452">
            <v>10861.5</v>
          </cell>
          <cell r="I452">
            <v>16044.9</v>
          </cell>
          <cell r="J452">
            <v>15863.1</v>
          </cell>
          <cell r="K452">
            <v>5942</v>
          </cell>
          <cell r="L452">
            <v>1324.4</v>
          </cell>
          <cell r="M452">
            <v>1562.6</v>
          </cell>
          <cell r="N452">
            <v>3576.7</v>
          </cell>
          <cell r="O452">
            <v>71492.099999999991</v>
          </cell>
        </row>
        <row r="455">
          <cell r="A455" t="str">
            <v xml:space="preserve">  TOTAL FOSSIL STEAM EXPENSE</v>
          </cell>
          <cell r="C455">
            <v>33271.9</v>
          </cell>
          <cell r="D455">
            <v>31276.300000000003</v>
          </cell>
          <cell r="E455">
            <v>27364</v>
          </cell>
          <cell r="F455">
            <v>18718.7</v>
          </cell>
          <cell r="G455">
            <v>22962.399999999998</v>
          </cell>
          <cell r="H455">
            <v>37695.5</v>
          </cell>
          <cell r="I455">
            <v>44705.5</v>
          </cell>
          <cell r="J455">
            <v>44556.6</v>
          </cell>
          <cell r="K455">
            <v>25331.1</v>
          </cell>
          <cell r="L455">
            <v>20701</v>
          </cell>
          <cell r="M455">
            <v>21424.199999999997</v>
          </cell>
          <cell r="N455">
            <v>29352.7</v>
          </cell>
          <cell r="O455">
            <v>357359.9</v>
          </cell>
        </row>
        <row r="457">
          <cell r="A457" t="str">
            <v xml:space="preserve">  NUCLEAR (From Susquehanna Fuel Budget)</v>
          </cell>
        </row>
        <row r="458">
          <cell r="A458" t="str">
            <v xml:space="preserve">    Susq. #1 (PL 90% Share)</v>
          </cell>
          <cell r="B458" t="str">
            <v>.</v>
          </cell>
          <cell r="C458">
            <v>2581.3459800000001</v>
          </cell>
          <cell r="D458">
            <v>2331.55512</v>
          </cell>
          <cell r="E458">
            <v>2581.3459800000001</v>
          </cell>
          <cell r="F458">
            <v>2498.0715</v>
          </cell>
          <cell r="G458">
            <v>1618.9002</v>
          </cell>
          <cell r="H458">
            <v>2498.0715</v>
          </cell>
          <cell r="I458">
            <v>2581.3459800000001</v>
          </cell>
          <cell r="J458">
            <v>2581.3459800000001</v>
          </cell>
          <cell r="K458">
            <v>2498.0715</v>
          </cell>
          <cell r="L458">
            <v>2581.3459800000001</v>
          </cell>
          <cell r="M458">
            <v>2498.0715</v>
          </cell>
          <cell r="N458">
            <v>2581.3459800000001</v>
          </cell>
          <cell r="O458">
            <v>29430.81719999999</v>
          </cell>
        </row>
        <row r="459">
          <cell r="A459" t="str">
            <v xml:space="preserve">    Susq. #2 (PL 90% Share)</v>
          </cell>
          <cell r="B459" t="str">
            <v>.</v>
          </cell>
          <cell r="C459">
            <v>2702.7529199999999</v>
          </cell>
          <cell r="D459">
            <v>2407.22118</v>
          </cell>
          <cell r="E459">
            <v>665.97551999999996</v>
          </cell>
          <cell r="F459">
            <v>148.65831</v>
          </cell>
          <cell r="G459">
            <v>2552.1668999999997</v>
          </cell>
          <cell r="H459">
            <v>2508.7099499999999</v>
          </cell>
          <cell r="I459">
            <v>2592.3282300000001</v>
          </cell>
          <cell r="J459">
            <v>2592.3282300000001</v>
          </cell>
          <cell r="K459">
            <v>2508.7099499999999</v>
          </cell>
          <cell r="L459">
            <v>2592.3282300000001</v>
          </cell>
          <cell r="M459">
            <v>2508.7099499999999</v>
          </cell>
          <cell r="N459">
            <v>2592.3282300000001</v>
          </cell>
          <cell r="O459">
            <v>26372.217599999996</v>
          </cell>
        </row>
        <row r="460">
          <cell r="A460" t="str">
            <v xml:space="preserve">    Susq. #1 (Spent Fuel)</v>
          </cell>
          <cell r="B460" t="str">
            <v>.</v>
          </cell>
          <cell r="C460">
            <v>677.42504999999994</v>
          </cell>
          <cell r="D460">
            <v>611.87220000000002</v>
          </cell>
          <cell r="E460">
            <v>677.42504999999994</v>
          </cell>
          <cell r="F460">
            <v>655.57124999999996</v>
          </cell>
          <cell r="G460">
            <v>424.84949999999998</v>
          </cell>
          <cell r="H460">
            <v>655.57124999999996</v>
          </cell>
          <cell r="I460">
            <v>677.42504999999994</v>
          </cell>
          <cell r="J460">
            <v>677.42504999999994</v>
          </cell>
          <cell r="K460">
            <v>655.57124999999996</v>
          </cell>
          <cell r="L460">
            <v>677.42504999999994</v>
          </cell>
          <cell r="M460">
            <v>655.57124999999996</v>
          </cell>
          <cell r="N460">
            <v>677.42504999999994</v>
          </cell>
          <cell r="O460">
            <v>7723.5569999999989</v>
          </cell>
        </row>
        <row r="461">
          <cell r="A461" t="str">
            <v xml:space="preserve">    Susq. #2 (Spent Fuel)</v>
          </cell>
          <cell r="B461" t="str">
            <v>.</v>
          </cell>
          <cell r="C461">
            <v>679.26329999999996</v>
          </cell>
          <cell r="D461">
            <v>604.98945000000003</v>
          </cell>
          <cell r="E461">
            <v>167.37479999999999</v>
          </cell>
          <cell r="F461">
            <v>39.338549999999998</v>
          </cell>
          <cell r="G461">
            <v>675.36449999999991</v>
          </cell>
          <cell r="H461">
            <v>663.86475000000007</v>
          </cell>
          <cell r="I461">
            <v>685.99215000000004</v>
          </cell>
          <cell r="J461">
            <v>685.99215000000004</v>
          </cell>
          <cell r="K461">
            <v>663.86475000000007</v>
          </cell>
          <cell r="L461">
            <v>685.99215000000004</v>
          </cell>
          <cell r="M461">
            <v>663.86475000000007</v>
          </cell>
          <cell r="N461">
            <v>685.99215000000004</v>
          </cell>
          <cell r="O461">
            <v>6901.8934499999996</v>
          </cell>
        </row>
        <row r="462">
          <cell r="A462" t="str">
            <v xml:space="preserve">    In-Core &amp; Spent Fuel</v>
          </cell>
          <cell r="B462" t="str">
            <v>.</v>
          </cell>
          <cell r="C462">
            <v>209.6379</v>
          </cell>
          <cell r="D462">
            <v>209.6379</v>
          </cell>
          <cell r="E462">
            <v>209.6379</v>
          </cell>
          <cell r="F462">
            <v>209.6379</v>
          </cell>
          <cell r="G462">
            <v>209.6379</v>
          </cell>
          <cell r="H462">
            <v>210.36059999999998</v>
          </cell>
          <cell r="I462">
            <v>210.36059999999998</v>
          </cell>
          <cell r="J462">
            <v>210.36059999999998</v>
          </cell>
          <cell r="K462">
            <v>210.36059999999998</v>
          </cell>
          <cell r="L462">
            <v>210.36059999999998</v>
          </cell>
          <cell r="M462">
            <v>210.36059999999998</v>
          </cell>
          <cell r="N462">
            <v>210.36059999999998</v>
          </cell>
          <cell r="O462">
            <v>2520.7136999999998</v>
          </cell>
        </row>
        <row r="464">
          <cell r="A464" t="str">
            <v xml:space="preserve">    TOTAL NUCLEAR</v>
          </cell>
          <cell r="C464">
            <v>6850.4262499999995</v>
          </cell>
          <cell r="D464">
            <v>6165.2995499999988</v>
          </cell>
          <cell r="E464">
            <v>4301.7377500000002</v>
          </cell>
          <cell r="F464">
            <v>3551.3476999999998</v>
          </cell>
          <cell r="G464">
            <v>5480.9519</v>
          </cell>
          <cell r="H464">
            <v>6536.5965999999989</v>
          </cell>
          <cell r="I464">
            <v>6747.3778000000002</v>
          </cell>
          <cell r="J464">
            <v>6747.3778000000002</v>
          </cell>
          <cell r="K464">
            <v>6536.5965999999989</v>
          </cell>
          <cell r="L464">
            <v>6747.3778000000002</v>
          </cell>
          <cell r="M464">
            <v>6536.5965999999989</v>
          </cell>
          <cell r="N464">
            <v>6747.3778000000002</v>
          </cell>
          <cell r="O464">
            <v>72949.100000000006</v>
          </cell>
        </row>
        <row r="466">
          <cell r="A466" t="str">
            <v xml:space="preserve">                          </v>
          </cell>
        </row>
        <row r="467">
          <cell r="A467" t="str">
            <v>COMBUSTION TURBINES</v>
          </cell>
          <cell r="C467">
            <v>32.408090112905647</v>
          </cell>
          <cell r="D467">
            <v>80.800752814127492</v>
          </cell>
          <cell r="E467">
            <v>8.884521214509526</v>
          </cell>
          <cell r="F467">
            <v>18.5245696186246</v>
          </cell>
          <cell r="G467">
            <v>14.880131639459901</v>
          </cell>
          <cell r="H467">
            <v>12.123311220774891</v>
          </cell>
          <cell r="I467">
            <v>207.84061321378505</v>
          </cell>
          <cell r="J467">
            <v>125.22936241825028</v>
          </cell>
          <cell r="K467">
            <v>103.95030661851472</v>
          </cell>
          <cell r="L467">
            <v>9.8677248166989173</v>
          </cell>
          <cell r="M467">
            <v>9.9969991839961505</v>
          </cell>
          <cell r="N467">
            <v>15.786992136287736</v>
          </cell>
          <cell r="O467">
            <v>640.29999999999984</v>
          </cell>
        </row>
        <row r="469">
          <cell r="A469" t="str">
            <v>DIESELS</v>
          </cell>
          <cell r="C469">
            <v>5.8937018870943607</v>
          </cell>
          <cell r="D469">
            <v>5.8850941858724966</v>
          </cell>
          <cell r="E469">
            <v>5.6677117854904724</v>
          </cell>
          <cell r="F469">
            <v>5.3547583813754018</v>
          </cell>
          <cell r="G469">
            <v>10.388016360540099</v>
          </cell>
          <cell r="H469">
            <v>9.8585167792251092</v>
          </cell>
          <cell r="I469">
            <v>5.0659437862149304</v>
          </cell>
          <cell r="J469">
            <v>5.1029585817497285</v>
          </cell>
          <cell r="K469">
            <v>5.1765293814852846</v>
          </cell>
          <cell r="L469">
            <v>5.3692031833010816</v>
          </cell>
          <cell r="M469">
            <v>5.6084368160038487</v>
          </cell>
          <cell r="N469">
            <v>5.6710878637122661</v>
          </cell>
          <cell r="O469">
            <v>75.3</v>
          </cell>
        </row>
        <row r="471">
          <cell r="A471" t="str">
            <v xml:space="preserve">    TOTAL GENERATION</v>
          </cell>
          <cell r="C471">
            <v>40160.600000000006</v>
          </cell>
          <cell r="D471">
            <v>37528.300000000003</v>
          </cell>
          <cell r="E471">
            <v>31680.300000000003</v>
          </cell>
          <cell r="F471">
            <v>22293.9</v>
          </cell>
          <cell r="G471">
            <v>28468.700000000004</v>
          </cell>
          <cell r="H471">
            <v>44254.1</v>
          </cell>
          <cell r="I471">
            <v>51665.8</v>
          </cell>
          <cell r="J471">
            <v>51434.299999999996</v>
          </cell>
          <cell r="K471">
            <v>31976.899999999998</v>
          </cell>
          <cell r="L471">
            <v>27463.700000000004</v>
          </cell>
          <cell r="M471">
            <v>27976.400000000001</v>
          </cell>
          <cell r="N471">
            <v>36121.599999999999</v>
          </cell>
          <cell r="O471">
            <v>431024.60000000003</v>
          </cell>
        </row>
        <row r="472">
          <cell r="A472" t="str">
            <v>POWER PURCHASES</v>
          </cell>
        </row>
        <row r="473">
          <cell r="A473" t="str">
            <v xml:space="preserve">  Short-term - Other Utilities</v>
          </cell>
          <cell r="C473">
            <v>81610.716630251016</v>
          </cell>
          <cell r="D473">
            <v>65610.57108425512</v>
          </cell>
          <cell r="E473">
            <v>74565.070185863238</v>
          </cell>
          <cell r="F473">
            <v>67855.519773507651</v>
          </cell>
          <cell r="G473">
            <v>89958.147098652218</v>
          </cell>
          <cell r="H473">
            <v>159406.62244032157</v>
          </cell>
          <cell r="I473">
            <v>308951.61221789679</v>
          </cell>
          <cell r="J473">
            <v>298868.85052939726</v>
          </cell>
          <cell r="K473">
            <v>108524.69422466808</v>
          </cell>
          <cell r="L473">
            <v>66016.368245767633</v>
          </cell>
          <cell r="M473">
            <v>51022.672363820668</v>
          </cell>
          <cell r="N473">
            <v>75222.759354149603</v>
          </cell>
          <cell r="O473">
            <v>1447613.7</v>
          </cell>
        </row>
        <row r="474">
          <cell r="A474" t="str">
            <v xml:space="preserve">  Non-utility Generation</v>
          </cell>
          <cell r="C474">
            <v>13418.160000000002</v>
          </cell>
          <cell r="D474">
            <v>14950.36</v>
          </cell>
          <cell r="E474">
            <v>13763.72</v>
          </cell>
          <cell r="F474">
            <v>13320.36</v>
          </cell>
          <cell r="G474">
            <v>13137.800000000001</v>
          </cell>
          <cell r="H474">
            <v>15230.720000000001</v>
          </cell>
          <cell r="I474">
            <v>13763.72</v>
          </cell>
          <cell r="J474">
            <v>13053.039999999999</v>
          </cell>
          <cell r="K474">
            <v>12146.760000000002</v>
          </cell>
          <cell r="L474">
            <v>13150.84</v>
          </cell>
          <cell r="M474">
            <v>13900.64</v>
          </cell>
          <cell r="N474">
            <v>15595.84</v>
          </cell>
          <cell r="O474">
            <v>165431.9</v>
          </cell>
        </row>
        <row r="475">
          <cell r="A475" t="str">
            <v xml:space="preserve">  Safe Harbor</v>
          </cell>
          <cell r="B475">
            <v>9800</v>
          </cell>
          <cell r="C475">
            <v>866.1</v>
          </cell>
          <cell r="D475">
            <v>901.9</v>
          </cell>
          <cell r="E475">
            <v>1586</v>
          </cell>
          <cell r="F475">
            <v>1569.4</v>
          </cell>
          <cell r="G475">
            <v>1152.9000000000001</v>
          </cell>
          <cell r="H475">
            <v>648.20000000000005</v>
          </cell>
          <cell r="I475">
            <v>430.3</v>
          </cell>
          <cell r="J475">
            <v>308.89999999999998</v>
          </cell>
          <cell r="K475">
            <v>284.10000000000002</v>
          </cell>
          <cell r="L475">
            <v>435.8</v>
          </cell>
          <cell r="M475">
            <v>700.6</v>
          </cell>
          <cell r="N475">
            <v>915.7</v>
          </cell>
          <cell r="O475">
            <v>9799.9</v>
          </cell>
        </row>
        <row r="476">
          <cell r="A476" t="str">
            <v xml:space="preserve">  PJM Interchange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 t="str">
            <v xml:space="preserve">  PASNY </v>
          </cell>
          <cell r="C477">
            <v>47.9</v>
          </cell>
          <cell r="D477">
            <v>47.9</v>
          </cell>
          <cell r="E477">
            <v>47.9</v>
          </cell>
          <cell r="F477">
            <v>47.9</v>
          </cell>
          <cell r="G477">
            <v>47.9</v>
          </cell>
          <cell r="H477">
            <v>47.9</v>
          </cell>
          <cell r="I477">
            <v>47.9</v>
          </cell>
          <cell r="J477">
            <v>47.9</v>
          </cell>
          <cell r="K477">
            <v>47.9</v>
          </cell>
          <cell r="L477">
            <v>47.9</v>
          </cell>
          <cell r="M477">
            <v>47.9</v>
          </cell>
          <cell r="N477">
            <v>47.9</v>
          </cell>
          <cell r="O477">
            <v>574.79999999999984</v>
          </cell>
        </row>
        <row r="478">
          <cell r="A478" t="str">
            <v xml:space="preserve">  Borderline</v>
          </cell>
          <cell r="C478">
            <v>10.5</v>
          </cell>
          <cell r="D478">
            <v>10.5</v>
          </cell>
          <cell r="E478">
            <v>10.5</v>
          </cell>
          <cell r="F478">
            <v>10.5</v>
          </cell>
          <cell r="G478">
            <v>10.5</v>
          </cell>
          <cell r="H478">
            <v>10.5</v>
          </cell>
          <cell r="I478">
            <v>10.5</v>
          </cell>
          <cell r="J478">
            <v>10.5</v>
          </cell>
          <cell r="K478">
            <v>10.5</v>
          </cell>
          <cell r="L478">
            <v>10.5</v>
          </cell>
          <cell r="M478">
            <v>10.5</v>
          </cell>
          <cell r="N478">
            <v>10.5</v>
          </cell>
          <cell r="O478">
            <v>126</v>
          </cell>
        </row>
        <row r="480">
          <cell r="A480" t="str">
            <v xml:space="preserve">    TOTAL POWER PURCHASES</v>
          </cell>
          <cell r="C480">
            <v>95953.4</v>
          </cell>
          <cell r="D480">
            <v>81521.299999999988</v>
          </cell>
          <cell r="E480">
            <v>89973.2</v>
          </cell>
          <cell r="F480">
            <v>82803.699999999983</v>
          </cell>
          <cell r="G480">
            <v>104307.2</v>
          </cell>
          <cell r="H480">
            <v>175343.90000000002</v>
          </cell>
          <cell r="I480">
            <v>323204</v>
          </cell>
          <cell r="J480">
            <v>312289.20000000007</v>
          </cell>
          <cell r="K480">
            <v>121014</v>
          </cell>
          <cell r="L480">
            <v>79661.399999999994</v>
          </cell>
          <cell r="M480">
            <v>65682.299999999988</v>
          </cell>
          <cell r="N480">
            <v>91792.7</v>
          </cell>
          <cell r="O480">
            <v>1623546.3</v>
          </cell>
        </row>
        <row r="482">
          <cell r="A482" t="str">
            <v>TOTAL ENERGY AVAILABLE</v>
          </cell>
          <cell r="C482">
            <v>136114</v>
          </cell>
          <cell r="D482">
            <v>119049.59999999999</v>
          </cell>
          <cell r="E482">
            <v>121653.5</v>
          </cell>
          <cell r="F482">
            <v>105097.59999999998</v>
          </cell>
          <cell r="G482">
            <v>132775.9</v>
          </cell>
          <cell r="H482">
            <v>219598.00000000003</v>
          </cell>
          <cell r="I482">
            <v>374869.8</v>
          </cell>
          <cell r="J482">
            <v>363723.50000000006</v>
          </cell>
          <cell r="K482">
            <v>152990.9</v>
          </cell>
          <cell r="L482">
            <v>107125.1</v>
          </cell>
          <cell r="M482">
            <v>93658.699999999983</v>
          </cell>
          <cell r="N482">
            <v>127914.29999999999</v>
          </cell>
          <cell r="O482">
            <v>2054570.9</v>
          </cell>
        </row>
        <row r="484">
          <cell r="A484" t="str">
            <v>NON-SYSTEM ENERGY SALES</v>
          </cell>
        </row>
        <row r="485">
          <cell r="A485" t="str">
            <v xml:space="preserve">  Sales to ACE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 xml:space="preserve">  Sales to JCP&amp;L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 xml:space="preserve">  Sales to BG&amp;E</v>
          </cell>
          <cell r="C487">
            <v>-452.1</v>
          </cell>
          <cell r="D487">
            <v>-406.9</v>
          </cell>
          <cell r="E487">
            <v>-283.90000000000003</v>
          </cell>
          <cell r="F487">
            <v>-234.4</v>
          </cell>
          <cell r="G487">
            <v>-361.6</v>
          </cell>
          <cell r="H487">
            <v>-431.5</v>
          </cell>
          <cell r="I487">
            <v>-445.4</v>
          </cell>
          <cell r="J487">
            <v>-445.4</v>
          </cell>
          <cell r="K487">
            <v>-431.5</v>
          </cell>
          <cell r="L487">
            <v>-445.4</v>
          </cell>
          <cell r="M487">
            <v>-431.5</v>
          </cell>
          <cell r="N487">
            <v>-445.4</v>
          </cell>
          <cell r="O487">
            <v>-4815</v>
          </cell>
        </row>
        <row r="488">
          <cell r="A488" t="str">
            <v xml:space="preserve">  Sales to JCP&amp;L</v>
          </cell>
          <cell r="C488">
            <v>-2402.857368</v>
          </cell>
          <cell r="D488">
            <v>-2194.0551359999999</v>
          </cell>
          <cell r="E488">
            <v>-2395.8845999999999</v>
          </cell>
          <cell r="F488">
            <v>-2232.5985359999995</v>
          </cell>
          <cell r="G488">
            <v>-2345.5507679999996</v>
          </cell>
          <cell r="H488">
            <v>-2530.2823200000003</v>
          </cell>
          <cell r="I488">
            <v>-2793.4595999999997</v>
          </cell>
          <cell r="J488">
            <v>-2789.7544800000001</v>
          </cell>
          <cell r="K488">
            <v>-2117.3032800000001</v>
          </cell>
          <cell r="L488">
            <v>-1907.4987450000001</v>
          </cell>
          <cell r="M488">
            <v>-1962.43776</v>
          </cell>
          <cell r="N488">
            <v>-2245.1196960000002</v>
          </cell>
          <cell r="O488">
            <v>-27917</v>
          </cell>
        </row>
        <row r="489">
          <cell r="A489" t="str">
            <v xml:space="preserve">  PJM Interchange </v>
          </cell>
          <cell r="C489">
            <v>-24248.5</v>
          </cell>
          <cell r="D489">
            <v>-22945.8</v>
          </cell>
          <cell r="E489">
            <v>-9608.4</v>
          </cell>
          <cell r="F489">
            <v>-12.9</v>
          </cell>
          <cell r="G489">
            <v>-13697.7</v>
          </cell>
          <cell r="H489">
            <v>-48341</v>
          </cell>
          <cell r="I489">
            <v>-65322.9</v>
          </cell>
          <cell r="J489">
            <v>-65608.899999999994</v>
          </cell>
          <cell r="K489">
            <v>-27815.7</v>
          </cell>
          <cell r="L489">
            <v>-18660.5</v>
          </cell>
          <cell r="M489">
            <v>-14997.7</v>
          </cell>
          <cell r="N489">
            <v>-19557</v>
          </cell>
          <cell r="O489">
            <v>-330817</v>
          </cell>
        </row>
        <row r="490">
          <cell r="A490" t="str">
            <v xml:space="preserve">  Additional Gen Avail. For Sale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 xml:space="preserve">  Sales to Other</v>
          </cell>
          <cell r="C491">
            <v>-86296.8</v>
          </cell>
          <cell r="D491">
            <v>-69982.7</v>
          </cell>
          <cell r="E491">
            <v>-78930.100000000006</v>
          </cell>
          <cell r="F491">
            <v>-72035.600000000006</v>
          </cell>
          <cell r="G491">
            <v>-94729.7</v>
          </cell>
          <cell r="H491">
            <v>-165834</v>
          </cell>
          <cell r="I491">
            <v>-318257.59999999998</v>
          </cell>
          <cell r="J491">
            <v>-308077.2</v>
          </cell>
          <cell r="K491">
            <v>-113801.1</v>
          </cell>
          <cell r="L491">
            <v>-70169.8</v>
          </cell>
          <cell r="M491">
            <v>-54835.3</v>
          </cell>
          <cell r="N491">
            <v>-79606.399999999994</v>
          </cell>
          <cell r="O491">
            <v>-1512556.3</v>
          </cell>
        </row>
        <row r="493">
          <cell r="A493" t="str">
            <v xml:space="preserve">    TOTAL NON-SYSTEM ENERGY SALES</v>
          </cell>
          <cell r="C493">
            <v>-113400.25736800001</v>
          </cell>
          <cell r="D493">
            <v>-95529.455136000004</v>
          </cell>
          <cell r="E493">
            <v>-91218.284600000014</v>
          </cell>
          <cell r="F493">
            <v>-74515.498535999999</v>
          </cell>
          <cell r="G493">
            <v>-111134.550768</v>
          </cell>
          <cell r="H493">
            <v>-217136.78232</v>
          </cell>
          <cell r="I493">
            <v>-386819.35959999997</v>
          </cell>
          <cell r="J493">
            <v>-376921.25448</v>
          </cell>
          <cell r="K493">
            <v>-144165.60328000001</v>
          </cell>
          <cell r="L493">
            <v>-91183.198745000002</v>
          </cell>
          <cell r="M493">
            <v>-72226.937760000001</v>
          </cell>
          <cell r="N493">
            <v>-101853.919696</v>
          </cell>
          <cell r="O493">
            <v>-1876105.2999999998</v>
          </cell>
        </row>
        <row r="495">
          <cell r="A495" t="str">
            <v>Cost of Emission Allowances Consumed</v>
          </cell>
          <cell r="C495">
            <v>4755</v>
          </cell>
          <cell r="D495">
            <v>4351</v>
          </cell>
          <cell r="E495">
            <v>4159</v>
          </cell>
          <cell r="F495">
            <v>2959</v>
          </cell>
          <cell r="G495">
            <v>5775</v>
          </cell>
          <cell r="H495">
            <v>8878</v>
          </cell>
          <cell r="I495">
            <v>9860</v>
          </cell>
          <cell r="J495">
            <v>9804</v>
          </cell>
          <cell r="K495">
            <v>6869</v>
          </cell>
          <cell r="L495">
            <v>3502</v>
          </cell>
          <cell r="M495">
            <v>3547</v>
          </cell>
          <cell r="N495">
            <v>4436</v>
          </cell>
          <cell r="O495">
            <v>68895</v>
          </cell>
        </row>
        <row r="497">
          <cell r="A497" t="str">
            <v>SYSTEM COST OF POWER</v>
          </cell>
          <cell r="C497">
            <v>27468.742631999994</v>
          </cell>
          <cell r="D497">
            <v>27871.144863999987</v>
          </cell>
          <cell r="E497">
            <v>34594.215399999986</v>
          </cell>
          <cell r="F497">
            <v>33541.101463999978</v>
          </cell>
          <cell r="G497">
            <v>27416.349231999993</v>
          </cell>
          <cell r="H497">
            <v>11339.217680000031</v>
          </cell>
          <cell r="I497">
            <v>-2089.5595999999787</v>
          </cell>
          <cell r="J497">
            <v>-3393.754479999945</v>
          </cell>
          <cell r="K497">
            <v>15694.296719999984</v>
          </cell>
          <cell r="L497">
            <v>19443.901255000004</v>
          </cell>
          <cell r="M497">
            <v>24978.762239999982</v>
          </cell>
          <cell r="N497">
            <v>30496.380303999991</v>
          </cell>
          <cell r="O497">
            <v>247360.59999999998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PUC CUST SYSTEM COST OF POWER</v>
          </cell>
          <cell r="C499">
            <v>27468.742631999994</v>
          </cell>
          <cell r="D499">
            <v>27871.144863999987</v>
          </cell>
          <cell r="E499">
            <v>34594.215399999986</v>
          </cell>
          <cell r="F499">
            <v>33541.101463999978</v>
          </cell>
          <cell r="G499">
            <v>27416.349231999993</v>
          </cell>
          <cell r="H499">
            <v>11339.217680000031</v>
          </cell>
          <cell r="I499">
            <v>-2089.5595999999787</v>
          </cell>
          <cell r="J499">
            <v>-3393.754479999945</v>
          </cell>
          <cell r="K499">
            <v>15694.296719999984</v>
          </cell>
          <cell r="L499">
            <v>19443.901255000004</v>
          </cell>
          <cell r="M499">
            <v>24978.762239999982</v>
          </cell>
          <cell r="N499">
            <v>30496.380303999991</v>
          </cell>
          <cell r="O499">
            <v>247360.59999999998</v>
          </cell>
        </row>
        <row r="500">
          <cell r="C500" t="str">
            <v xml:space="preserve"> ========</v>
          </cell>
          <cell r="D500" t="str">
            <v xml:space="preserve"> ========</v>
          </cell>
          <cell r="E500" t="str">
            <v xml:space="preserve"> ========</v>
          </cell>
          <cell r="F500" t="str">
            <v xml:space="preserve"> ========</v>
          </cell>
          <cell r="G500" t="str">
            <v xml:space="preserve"> ========</v>
          </cell>
          <cell r="H500" t="str">
            <v xml:space="preserve"> ========</v>
          </cell>
          <cell r="I500" t="str">
            <v xml:space="preserve"> ========</v>
          </cell>
          <cell r="J500" t="str">
            <v xml:space="preserve"> ========</v>
          </cell>
          <cell r="K500" t="str">
            <v xml:space="preserve"> ========</v>
          </cell>
          <cell r="L500" t="str">
            <v xml:space="preserve"> ========</v>
          </cell>
          <cell r="M500" t="str">
            <v xml:space="preserve"> ========</v>
          </cell>
          <cell r="N500" t="str">
            <v xml:space="preserve"> ========</v>
          </cell>
          <cell r="O500" t="str">
            <v xml:space="preserve"> =========</v>
          </cell>
        </row>
        <row r="501">
          <cell r="A501" t="str">
            <v xml:space="preserve">    CSO - MILLS/KWH</v>
          </cell>
          <cell r="C501">
            <v>10.619632962723406</v>
          </cell>
          <cell r="D501">
            <v>11.514622950830558</v>
          </cell>
          <cell r="E501">
            <v>14.419062764913692</v>
          </cell>
          <cell r="F501">
            <v>16.427221788408637</v>
          </cell>
          <cell r="G501">
            <v>13.737022356079251</v>
          </cell>
          <cell r="H501">
            <v>5.4486654531504328</v>
          </cell>
          <cell r="I501">
            <v>-0.89611441766183386</v>
          </cell>
          <cell r="J501">
            <v>-1.4835436608307404</v>
          </cell>
          <cell r="K501">
            <v>7.7910527761164268</v>
          </cell>
          <cell r="L501">
            <v>9.2146823590281617</v>
          </cell>
          <cell r="M501">
            <v>11.309771904686322</v>
          </cell>
          <cell r="N501">
            <v>11.719910953568304</v>
          </cell>
          <cell r="O501">
            <v>9.1344386998103957</v>
          </cell>
        </row>
        <row r="502">
          <cell r="F502" t="str">
            <v xml:space="preserve">                                   SUMMARY SHEET</v>
          </cell>
        </row>
        <row r="503">
          <cell r="F503" t="str">
            <v xml:space="preserve">                         ENERGY COST RECOVERED THROUGH ECR</v>
          </cell>
          <cell r="L503" t="str">
            <v>CASE:2001 FORECAST</v>
          </cell>
          <cell r="P503" t="str">
            <v>10</v>
          </cell>
        </row>
        <row r="504">
          <cell r="C504" t="str">
            <v xml:space="preserve">                     </v>
          </cell>
          <cell r="L504">
            <v>36851</v>
          </cell>
        </row>
        <row r="505">
          <cell r="F505" t="str">
            <v xml:space="preserve">                               (Thousands of Dollars)</v>
          </cell>
        </row>
        <row r="507">
          <cell r="A507" t="str">
            <v>STEAM STATIONS</v>
          </cell>
          <cell r="C507" t="str">
            <v>JANUARY</v>
          </cell>
          <cell r="D507" t="str">
            <v>FEBRUARY</v>
          </cell>
          <cell r="E507" t="str">
            <v>MARCH</v>
          </cell>
          <cell r="F507" t="str">
            <v>APRIL</v>
          </cell>
          <cell r="G507" t="str">
            <v>MAY</v>
          </cell>
          <cell r="H507" t="str">
            <v>JUNE</v>
          </cell>
          <cell r="I507" t="str">
            <v>JULY</v>
          </cell>
          <cell r="J507" t="str">
            <v>AUGUST</v>
          </cell>
          <cell r="K507" t="str">
            <v>SEPTEMBER</v>
          </cell>
          <cell r="L507" t="str">
            <v>OCTOBER</v>
          </cell>
          <cell r="M507" t="str">
            <v>NOVEMBER</v>
          </cell>
          <cell r="N507" t="str">
            <v>DECEMBER</v>
          </cell>
          <cell r="O507" t="str">
            <v>TOTAL</v>
          </cell>
        </row>
        <row r="508">
          <cell r="A508" t="str">
            <v xml:space="preserve">                 </v>
          </cell>
        </row>
        <row r="509">
          <cell r="A509" t="str">
            <v xml:space="preserve">   TOTAL COAL-FIRED </v>
          </cell>
          <cell r="C509">
            <v>27981.7</v>
          </cell>
          <cell r="D509">
            <v>26397.4</v>
          </cell>
          <cell r="E509">
            <v>25612.7</v>
          </cell>
          <cell r="F509">
            <v>17569.8</v>
          </cell>
          <cell r="G509">
            <v>19714.8</v>
          </cell>
          <cell r="H509">
            <v>26834</v>
          </cell>
          <cell r="I509">
            <v>28660.6</v>
          </cell>
          <cell r="J509">
            <v>28693.5</v>
          </cell>
          <cell r="K509">
            <v>19389.099999999999</v>
          </cell>
          <cell r="L509">
            <v>19376.599999999999</v>
          </cell>
          <cell r="M509">
            <v>19861.599999999999</v>
          </cell>
          <cell r="N509">
            <v>25776</v>
          </cell>
          <cell r="O509">
            <v>285867.80000000005</v>
          </cell>
        </row>
        <row r="511">
          <cell r="A511" t="str">
            <v xml:space="preserve">   Martins Creek 3-4</v>
          </cell>
          <cell r="C511">
            <v>5290.1734760000008</v>
          </cell>
          <cell r="D511">
            <v>4878.9363159999994</v>
          </cell>
          <cell r="E511">
            <v>1751.3204700000001</v>
          </cell>
          <cell r="F511">
            <v>1148.8674879999999</v>
          </cell>
          <cell r="G511">
            <v>3247.643024</v>
          </cell>
          <cell r="H511">
            <v>10861.507488000001</v>
          </cell>
          <cell r="I511">
            <v>16044.875923999998</v>
          </cell>
          <cell r="J511">
            <v>15863.096427999999</v>
          </cell>
          <cell r="K511">
            <v>5942.0212080000001</v>
          </cell>
          <cell r="L511">
            <v>1324.405424</v>
          </cell>
          <cell r="M511">
            <v>1562.583488</v>
          </cell>
          <cell r="N511">
            <v>3576.7427199999997</v>
          </cell>
          <cell r="O511">
            <v>71492.099999999991</v>
          </cell>
        </row>
        <row r="512">
          <cell r="A512" t="str">
            <v xml:space="preserve">   Sun Oil Adjustment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4">
          <cell r="A514" t="str">
            <v xml:space="preserve">   TOTAL OIL-FIRED</v>
          </cell>
          <cell r="C514">
            <v>5290.2</v>
          </cell>
          <cell r="D514">
            <v>4878.8999999999996</v>
          </cell>
          <cell r="E514">
            <v>1751.3</v>
          </cell>
          <cell r="F514">
            <v>1148.9000000000001</v>
          </cell>
          <cell r="G514">
            <v>3247.6</v>
          </cell>
          <cell r="H514">
            <v>10861.5</v>
          </cell>
          <cell r="I514">
            <v>16044.9</v>
          </cell>
          <cell r="J514">
            <v>15863.1</v>
          </cell>
          <cell r="K514">
            <v>5942</v>
          </cell>
          <cell r="L514">
            <v>1324.4</v>
          </cell>
          <cell r="M514">
            <v>1562.6</v>
          </cell>
          <cell r="N514">
            <v>3576.7</v>
          </cell>
          <cell r="O514">
            <v>71492.099999999991</v>
          </cell>
        </row>
        <row r="516">
          <cell r="A516" t="str">
            <v xml:space="preserve">  TOTAL FOSSIL STEAM EXPENSE</v>
          </cell>
          <cell r="C516">
            <v>33271.9</v>
          </cell>
          <cell r="D516">
            <v>31276.300000000003</v>
          </cell>
          <cell r="E516">
            <v>27364</v>
          </cell>
          <cell r="F516">
            <v>18718.7</v>
          </cell>
          <cell r="G516">
            <v>22962.399999999998</v>
          </cell>
          <cell r="H516">
            <v>37695.5</v>
          </cell>
          <cell r="I516">
            <v>44705.5</v>
          </cell>
          <cell r="J516">
            <v>44556.6</v>
          </cell>
          <cell r="K516">
            <v>25331.1</v>
          </cell>
          <cell r="L516">
            <v>20701</v>
          </cell>
          <cell r="M516">
            <v>21424.199999999997</v>
          </cell>
          <cell r="N516">
            <v>29352.7</v>
          </cell>
          <cell r="O516">
            <v>357359.9</v>
          </cell>
        </row>
        <row r="518">
          <cell r="A518" t="str">
            <v xml:space="preserve">  NUCLEAR</v>
          </cell>
        </row>
        <row r="519">
          <cell r="A519" t="str">
            <v xml:space="preserve">    Susquehanna 1 (PL 90% Share)</v>
          </cell>
          <cell r="C519">
            <v>2581.3459800000001</v>
          </cell>
          <cell r="D519">
            <v>2331.55512</v>
          </cell>
          <cell r="E519">
            <v>2581.3459800000001</v>
          </cell>
          <cell r="F519">
            <v>2498.0715</v>
          </cell>
          <cell r="G519">
            <v>1618.9002</v>
          </cell>
          <cell r="H519">
            <v>2498.0715</v>
          </cell>
          <cell r="I519">
            <v>2581.3459800000001</v>
          </cell>
          <cell r="J519">
            <v>2581.3459800000001</v>
          </cell>
          <cell r="K519">
            <v>2498.0715</v>
          </cell>
          <cell r="L519">
            <v>2581.3459800000001</v>
          </cell>
          <cell r="M519">
            <v>2498.0715</v>
          </cell>
          <cell r="N519">
            <v>2581.3459800000001</v>
          </cell>
          <cell r="O519">
            <v>29430.699999999993</v>
          </cell>
        </row>
        <row r="520">
          <cell r="A520" t="str">
            <v xml:space="preserve">    Susquehanna 2 (PL 90% Share)</v>
          </cell>
          <cell r="C520">
            <v>2702.7529199999999</v>
          </cell>
          <cell r="D520">
            <v>2407.22118</v>
          </cell>
          <cell r="E520">
            <v>665.97551999999996</v>
          </cell>
          <cell r="F520">
            <v>148.65831</v>
          </cell>
          <cell r="G520">
            <v>2552.1668999999997</v>
          </cell>
          <cell r="H520">
            <v>2508.7099499999999</v>
          </cell>
          <cell r="I520">
            <v>2592.3282300000001</v>
          </cell>
          <cell r="J520">
            <v>2592.3282300000001</v>
          </cell>
          <cell r="K520">
            <v>2508.7099499999999</v>
          </cell>
          <cell r="L520">
            <v>2592.3282300000001</v>
          </cell>
          <cell r="M520">
            <v>2508.7099499999999</v>
          </cell>
          <cell r="N520">
            <v>2592.3282300000001</v>
          </cell>
          <cell r="O520">
            <v>26372.199999999997</v>
          </cell>
        </row>
        <row r="521">
          <cell r="A521" t="str">
            <v xml:space="preserve">    Susquehanna 1 (Spent Fuel)</v>
          </cell>
          <cell r="C521">
            <v>677.42504999999994</v>
          </cell>
          <cell r="D521">
            <v>611.87220000000002</v>
          </cell>
          <cell r="E521">
            <v>677.42504999999994</v>
          </cell>
          <cell r="F521">
            <v>655.57124999999996</v>
          </cell>
          <cell r="G521">
            <v>424.84949999999998</v>
          </cell>
          <cell r="H521">
            <v>655.57124999999996</v>
          </cell>
          <cell r="I521">
            <v>677.42504999999994</v>
          </cell>
          <cell r="J521">
            <v>677.42504999999994</v>
          </cell>
          <cell r="K521">
            <v>655.57124999999996</v>
          </cell>
          <cell r="L521">
            <v>677.42504999999994</v>
          </cell>
          <cell r="M521">
            <v>655.57124999999996</v>
          </cell>
          <cell r="N521">
            <v>677.42504999999994</v>
          </cell>
          <cell r="O521">
            <v>7723.4999999999991</v>
          </cell>
        </row>
        <row r="522">
          <cell r="A522" t="str">
            <v xml:space="preserve">    Susquehanna 2 (Spent Fuel)</v>
          </cell>
          <cell r="C522">
            <v>679.26329999999996</v>
          </cell>
          <cell r="D522">
            <v>604.98945000000003</v>
          </cell>
          <cell r="E522">
            <v>167.37479999999999</v>
          </cell>
          <cell r="F522">
            <v>39.338549999999998</v>
          </cell>
          <cell r="G522">
            <v>675.36449999999991</v>
          </cell>
          <cell r="H522">
            <v>663.86475000000007</v>
          </cell>
          <cell r="I522">
            <v>685.99215000000004</v>
          </cell>
          <cell r="J522">
            <v>685.99215000000004</v>
          </cell>
          <cell r="K522">
            <v>663.86475000000007</v>
          </cell>
          <cell r="L522">
            <v>685.99215000000004</v>
          </cell>
          <cell r="M522">
            <v>663.86475000000007</v>
          </cell>
          <cell r="N522">
            <v>685.99215000000004</v>
          </cell>
          <cell r="O522">
            <v>6902.0999999999995</v>
          </cell>
        </row>
        <row r="523">
          <cell r="A523" t="str">
            <v xml:space="preserve">    D&amp;D Expense</v>
          </cell>
          <cell r="C523">
            <v>209.6379</v>
          </cell>
          <cell r="D523">
            <v>209.6379</v>
          </cell>
          <cell r="E523">
            <v>209.6379</v>
          </cell>
          <cell r="F523">
            <v>209.6379</v>
          </cell>
          <cell r="G523">
            <v>209.6379</v>
          </cell>
          <cell r="H523">
            <v>210.36059999999998</v>
          </cell>
          <cell r="I523">
            <v>210.36059999999998</v>
          </cell>
          <cell r="J523">
            <v>210.36059999999998</v>
          </cell>
          <cell r="K523">
            <v>210.36059999999998</v>
          </cell>
          <cell r="L523">
            <v>210.36059999999998</v>
          </cell>
          <cell r="M523">
            <v>210.36059999999998</v>
          </cell>
          <cell r="N523">
            <v>210.36059999999998</v>
          </cell>
          <cell r="O523">
            <v>2520.8000000000006</v>
          </cell>
        </row>
        <row r="525">
          <cell r="A525" t="str">
            <v xml:space="preserve">    TOTAL NUCLEAR</v>
          </cell>
          <cell r="C525">
            <v>6850.4262499999995</v>
          </cell>
          <cell r="D525">
            <v>6165.2995499999988</v>
          </cell>
          <cell r="E525">
            <v>4301.7377500000002</v>
          </cell>
          <cell r="F525">
            <v>3551.3476999999998</v>
          </cell>
          <cell r="G525">
            <v>5480.9519</v>
          </cell>
          <cell r="H525">
            <v>6536.5965999999989</v>
          </cell>
          <cell r="I525">
            <v>6747.3778000000002</v>
          </cell>
          <cell r="J525">
            <v>6747.3778000000002</v>
          </cell>
          <cell r="K525">
            <v>6536.5965999999989</v>
          </cell>
          <cell r="L525">
            <v>6747.3778000000002</v>
          </cell>
          <cell r="M525">
            <v>6536.5965999999989</v>
          </cell>
          <cell r="N525">
            <v>6747.3778000000002</v>
          </cell>
          <cell r="O525">
            <v>72949.100000000006</v>
          </cell>
        </row>
        <row r="527">
          <cell r="A527" t="str">
            <v>COMBUSTION TURBINES</v>
          </cell>
          <cell r="C527">
            <v>32.408090112905647</v>
          </cell>
          <cell r="D527">
            <v>80.800752814127492</v>
          </cell>
          <cell r="E527">
            <v>8.884521214509526</v>
          </cell>
          <cell r="F527">
            <v>18.5245696186246</v>
          </cell>
          <cell r="G527">
            <v>14.880131639459901</v>
          </cell>
          <cell r="H527">
            <v>12.123311220774891</v>
          </cell>
          <cell r="I527">
            <v>207.84061321378505</v>
          </cell>
          <cell r="J527">
            <v>125.22936241825028</v>
          </cell>
          <cell r="K527">
            <v>103.95030661851472</v>
          </cell>
          <cell r="L527">
            <v>9.8677248166989173</v>
          </cell>
          <cell r="M527">
            <v>9.9969991839961505</v>
          </cell>
          <cell r="N527">
            <v>15.786992136287736</v>
          </cell>
          <cell r="O527">
            <v>640.29999999999984</v>
          </cell>
        </row>
        <row r="529">
          <cell r="A529" t="str">
            <v>DIESELS</v>
          </cell>
          <cell r="C529">
            <v>5.8937018870943607</v>
          </cell>
          <cell r="D529">
            <v>5.8850941858724966</v>
          </cell>
          <cell r="E529">
            <v>5.6677117854904724</v>
          </cell>
          <cell r="F529">
            <v>5.3547583813754018</v>
          </cell>
          <cell r="G529">
            <v>10.388016360540099</v>
          </cell>
          <cell r="H529">
            <v>9.8585167792251092</v>
          </cell>
          <cell r="I529">
            <v>5.0659437862149304</v>
          </cell>
          <cell r="J529">
            <v>5.1029585817497285</v>
          </cell>
          <cell r="K529">
            <v>5.1765293814852846</v>
          </cell>
          <cell r="L529">
            <v>5.3692031833010816</v>
          </cell>
          <cell r="M529">
            <v>5.6084368160038487</v>
          </cell>
          <cell r="N529">
            <v>5.6710878637122661</v>
          </cell>
          <cell r="O529">
            <v>75.3</v>
          </cell>
        </row>
        <row r="531">
          <cell r="A531" t="str">
            <v xml:space="preserve">  TOTAL GENERATION</v>
          </cell>
          <cell r="C531">
            <v>40160.600000000006</v>
          </cell>
          <cell r="D531">
            <v>37528.300000000003</v>
          </cell>
          <cell r="E531">
            <v>31680.300000000003</v>
          </cell>
          <cell r="F531">
            <v>22293.9</v>
          </cell>
          <cell r="G531">
            <v>28468.700000000004</v>
          </cell>
          <cell r="H531">
            <v>44254.1</v>
          </cell>
          <cell r="I531">
            <v>51665.8</v>
          </cell>
          <cell r="J531">
            <v>51434.299999999996</v>
          </cell>
          <cell r="K531">
            <v>31976.899999999998</v>
          </cell>
          <cell r="L531">
            <v>27463.700000000004</v>
          </cell>
          <cell r="M531">
            <v>27976.400000000001</v>
          </cell>
          <cell r="N531">
            <v>36121.599999999999</v>
          </cell>
          <cell r="O531">
            <v>431024.60000000003</v>
          </cell>
        </row>
        <row r="533">
          <cell r="A533" t="str">
            <v>POWER PURCHASES</v>
          </cell>
        </row>
        <row r="534">
          <cell r="A534" t="str">
            <v xml:space="preserve">  Short-term - Other Utilities</v>
          </cell>
          <cell r="C534">
            <v>81610.716630251016</v>
          </cell>
          <cell r="D534">
            <v>65610.57108425512</v>
          </cell>
          <cell r="E534">
            <v>74565.070185863238</v>
          </cell>
          <cell r="F534">
            <v>67855.519773507651</v>
          </cell>
          <cell r="G534">
            <v>89958.147098652218</v>
          </cell>
          <cell r="H534">
            <v>159406.62244032157</v>
          </cell>
          <cell r="I534">
            <v>308951.61221789679</v>
          </cell>
          <cell r="J534">
            <v>298868.85052939726</v>
          </cell>
          <cell r="K534">
            <v>108524.69422466808</v>
          </cell>
          <cell r="L534">
            <v>66016.368245767633</v>
          </cell>
          <cell r="M534">
            <v>51022.672363820668</v>
          </cell>
          <cell r="N534">
            <v>75222.759354149603</v>
          </cell>
          <cell r="O534">
            <v>1447613.7</v>
          </cell>
        </row>
        <row r="535">
          <cell r="A535" t="str">
            <v xml:space="preserve">  Non-utility Generation</v>
          </cell>
          <cell r="C535">
            <v>13418.160000000002</v>
          </cell>
          <cell r="D535">
            <v>14950.36</v>
          </cell>
          <cell r="E535">
            <v>13763.72</v>
          </cell>
          <cell r="F535">
            <v>13320.36</v>
          </cell>
          <cell r="G535">
            <v>13137.800000000001</v>
          </cell>
          <cell r="H535">
            <v>15230.720000000001</v>
          </cell>
          <cell r="I535">
            <v>13763.72</v>
          </cell>
          <cell r="J535">
            <v>13053.039999999999</v>
          </cell>
          <cell r="K535">
            <v>12146.760000000002</v>
          </cell>
          <cell r="L535">
            <v>13150.84</v>
          </cell>
          <cell r="M535">
            <v>13900.64</v>
          </cell>
          <cell r="N535">
            <v>15595.84</v>
          </cell>
          <cell r="O535">
            <v>165431.9</v>
          </cell>
        </row>
        <row r="536">
          <cell r="A536" t="str">
            <v xml:space="preserve">  Safe Harbor</v>
          </cell>
          <cell r="C536">
            <v>866.1</v>
          </cell>
          <cell r="D536">
            <v>901.9</v>
          </cell>
          <cell r="E536">
            <v>1586</v>
          </cell>
          <cell r="F536">
            <v>1569.4</v>
          </cell>
          <cell r="G536">
            <v>1152.9000000000001</v>
          </cell>
          <cell r="H536">
            <v>648.20000000000005</v>
          </cell>
          <cell r="I536">
            <v>430.3</v>
          </cell>
          <cell r="J536">
            <v>308.89999999999998</v>
          </cell>
          <cell r="K536">
            <v>284.10000000000002</v>
          </cell>
          <cell r="L536">
            <v>435.8</v>
          </cell>
          <cell r="M536">
            <v>700.6</v>
          </cell>
          <cell r="N536">
            <v>915.7</v>
          </cell>
          <cell r="O536">
            <v>9799.9</v>
          </cell>
        </row>
        <row r="537">
          <cell r="A537" t="str">
            <v xml:space="preserve">  PJM Interchange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 xml:space="preserve">  PASNY </v>
          </cell>
          <cell r="C538">
            <v>47.9</v>
          </cell>
          <cell r="D538">
            <v>47.9</v>
          </cell>
          <cell r="E538">
            <v>47.9</v>
          </cell>
          <cell r="F538">
            <v>47.9</v>
          </cell>
          <cell r="G538">
            <v>47.9</v>
          </cell>
          <cell r="H538">
            <v>47.9</v>
          </cell>
          <cell r="I538">
            <v>47.9</v>
          </cell>
          <cell r="J538">
            <v>47.9</v>
          </cell>
          <cell r="K538">
            <v>47.9</v>
          </cell>
          <cell r="L538">
            <v>47.9</v>
          </cell>
          <cell r="M538">
            <v>47.9</v>
          </cell>
          <cell r="N538">
            <v>47.9</v>
          </cell>
          <cell r="O538">
            <v>574.79999999999984</v>
          </cell>
        </row>
        <row r="539">
          <cell r="A539" t="str">
            <v xml:space="preserve">  Borderline</v>
          </cell>
          <cell r="C539">
            <v>10.5</v>
          </cell>
          <cell r="D539">
            <v>10.5</v>
          </cell>
          <cell r="E539">
            <v>10.5</v>
          </cell>
          <cell r="F539">
            <v>10.5</v>
          </cell>
          <cell r="G539">
            <v>10.5</v>
          </cell>
          <cell r="H539">
            <v>10.5</v>
          </cell>
          <cell r="I539">
            <v>10.5</v>
          </cell>
          <cell r="J539">
            <v>10.5</v>
          </cell>
          <cell r="K539">
            <v>10.5</v>
          </cell>
          <cell r="L539">
            <v>10.5</v>
          </cell>
          <cell r="M539">
            <v>10.5</v>
          </cell>
          <cell r="N539">
            <v>10.5</v>
          </cell>
          <cell r="O539">
            <v>126</v>
          </cell>
        </row>
        <row r="541">
          <cell r="A541" t="str">
            <v xml:space="preserve">    TOTAL POWER PURCHASES</v>
          </cell>
          <cell r="C541">
            <v>95953.4</v>
          </cell>
          <cell r="D541">
            <v>81521.299999999988</v>
          </cell>
          <cell r="E541">
            <v>89973.2</v>
          </cell>
          <cell r="F541">
            <v>82803.699999999983</v>
          </cell>
          <cell r="G541">
            <v>104307.2</v>
          </cell>
          <cell r="H541">
            <v>175343.90000000002</v>
          </cell>
          <cell r="I541">
            <v>323204</v>
          </cell>
          <cell r="J541">
            <v>312289.20000000007</v>
          </cell>
          <cell r="K541">
            <v>121014</v>
          </cell>
          <cell r="L541">
            <v>79661.399999999994</v>
          </cell>
          <cell r="M541">
            <v>65682.299999999988</v>
          </cell>
          <cell r="N541">
            <v>91792.7</v>
          </cell>
          <cell r="O541">
            <v>1623546.3</v>
          </cell>
        </row>
        <row r="543">
          <cell r="A543" t="str">
            <v>TOTAL ENERGY AVAILABLE</v>
          </cell>
          <cell r="C543">
            <v>136114</v>
          </cell>
          <cell r="D543">
            <v>119049.59999999999</v>
          </cell>
          <cell r="E543">
            <v>121653.5</v>
          </cell>
          <cell r="F543">
            <v>105097.59999999998</v>
          </cell>
          <cell r="G543">
            <v>132775.9</v>
          </cell>
          <cell r="H543">
            <v>219598.00000000003</v>
          </cell>
          <cell r="I543">
            <v>374869.8</v>
          </cell>
          <cell r="J543">
            <v>363723.50000000006</v>
          </cell>
          <cell r="K543">
            <v>152990.9</v>
          </cell>
          <cell r="L543">
            <v>107125.1</v>
          </cell>
          <cell r="M543">
            <v>93658.699999999983</v>
          </cell>
          <cell r="N543">
            <v>127914.29999999999</v>
          </cell>
          <cell r="O543">
            <v>2054570.9</v>
          </cell>
        </row>
        <row r="544">
          <cell r="C544" t="str">
            <v xml:space="preserve"> --------</v>
          </cell>
          <cell r="D544" t="str">
            <v xml:space="preserve"> --------</v>
          </cell>
          <cell r="E544" t="str">
            <v xml:space="preserve"> --------</v>
          </cell>
          <cell r="F544" t="str">
            <v xml:space="preserve"> --------</v>
          </cell>
          <cell r="G544" t="str">
            <v xml:space="preserve"> --------</v>
          </cell>
          <cell r="H544" t="str">
            <v xml:space="preserve"> --------</v>
          </cell>
          <cell r="I544" t="str">
            <v xml:space="preserve"> --------</v>
          </cell>
          <cell r="J544" t="str">
            <v xml:space="preserve"> --------</v>
          </cell>
          <cell r="K544" t="str">
            <v xml:space="preserve"> --------</v>
          </cell>
          <cell r="L544" t="str">
            <v xml:space="preserve"> --------</v>
          </cell>
          <cell r="M544" t="str">
            <v xml:space="preserve"> --------</v>
          </cell>
          <cell r="N544" t="str">
            <v xml:space="preserve"> --------</v>
          </cell>
          <cell r="O544" t="str">
            <v xml:space="preserve"> ---------</v>
          </cell>
        </row>
        <row r="545">
          <cell r="A545" t="str">
            <v>NON-SYSTEM ENERGY SALES</v>
          </cell>
        </row>
        <row r="546">
          <cell r="A546" t="str">
            <v xml:space="preserve">  Sales to ACE 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 xml:space="preserve">  Sales to JCP&amp;L 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 xml:space="preserve">  Sales to BG&amp;E</v>
          </cell>
          <cell r="C548">
            <v>-452.1</v>
          </cell>
          <cell r="D548">
            <v>-406.9</v>
          </cell>
          <cell r="E548">
            <v>-283.90000000000003</v>
          </cell>
          <cell r="F548">
            <v>-234.4</v>
          </cell>
          <cell r="G548">
            <v>-361.6</v>
          </cell>
          <cell r="H548">
            <v>-431.5</v>
          </cell>
          <cell r="I548">
            <v>-445.4</v>
          </cell>
          <cell r="J548">
            <v>-445.4</v>
          </cell>
          <cell r="K548">
            <v>-431.5</v>
          </cell>
          <cell r="L548">
            <v>-445.4</v>
          </cell>
          <cell r="M548">
            <v>-431.5</v>
          </cell>
          <cell r="N548">
            <v>-445.4</v>
          </cell>
          <cell r="O548">
            <v>-4815</v>
          </cell>
        </row>
        <row r="549">
          <cell r="A549" t="str">
            <v xml:space="preserve">  Sales to JCP&amp;L</v>
          </cell>
          <cell r="C549">
            <v>-2402.857368</v>
          </cell>
          <cell r="D549">
            <v>-2194.0551359999999</v>
          </cell>
          <cell r="E549">
            <v>-2395.8845999999999</v>
          </cell>
          <cell r="F549">
            <v>-2232.5985359999995</v>
          </cell>
          <cell r="G549">
            <v>-2345.5507679999996</v>
          </cell>
          <cell r="H549">
            <v>-2530.2823200000003</v>
          </cell>
          <cell r="I549">
            <v>-2793.4595999999997</v>
          </cell>
          <cell r="J549">
            <v>-2789.7544800000001</v>
          </cell>
          <cell r="K549">
            <v>-2117.3032800000001</v>
          </cell>
          <cell r="L549">
            <v>-1907.4987450000001</v>
          </cell>
          <cell r="M549">
            <v>-1962.43776</v>
          </cell>
          <cell r="N549">
            <v>-2245.1196960000002</v>
          </cell>
          <cell r="O549">
            <v>-27917</v>
          </cell>
        </row>
        <row r="550">
          <cell r="A550" t="str">
            <v xml:space="preserve">  PJM Interchange </v>
          </cell>
          <cell r="C550">
            <v>-24248.5</v>
          </cell>
          <cell r="D550">
            <v>-22945.8</v>
          </cell>
          <cell r="E550">
            <v>-9608.4</v>
          </cell>
          <cell r="F550">
            <v>-12.9</v>
          </cell>
          <cell r="G550">
            <v>-13697.7</v>
          </cell>
          <cell r="H550">
            <v>-48341</v>
          </cell>
          <cell r="I550">
            <v>-65322.9</v>
          </cell>
          <cell r="J550">
            <v>-65608.899999999994</v>
          </cell>
          <cell r="K550">
            <v>-27815.7</v>
          </cell>
          <cell r="L550">
            <v>-18660.5</v>
          </cell>
          <cell r="M550">
            <v>-14997.7</v>
          </cell>
          <cell r="N550">
            <v>-19557</v>
          </cell>
          <cell r="O550">
            <v>-330817</v>
          </cell>
        </row>
        <row r="551">
          <cell r="A551" t="str">
            <v xml:space="preserve">  Additional Gen Avail. For Sale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 xml:space="preserve">  Sales to Other</v>
          </cell>
          <cell r="C552">
            <v>-86296.8</v>
          </cell>
          <cell r="D552">
            <v>-69982.7</v>
          </cell>
          <cell r="E552">
            <v>-78930.100000000006</v>
          </cell>
          <cell r="F552">
            <v>-72035.600000000006</v>
          </cell>
          <cell r="G552">
            <v>-94729.7</v>
          </cell>
          <cell r="H552">
            <v>-165834</v>
          </cell>
          <cell r="I552">
            <v>-318257.59999999998</v>
          </cell>
          <cell r="J552">
            <v>-308077.2</v>
          </cell>
          <cell r="K552">
            <v>-113801.1</v>
          </cell>
          <cell r="L552">
            <v>-70169.8</v>
          </cell>
          <cell r="M552">
            <v>-54835.3</v>
          </cell>
          <cell r="N552">
            <v>-79606.399999999994</v>
          </cell>
          <cell r="O552">
            <v>-1512556.3</v>
          </cell>
        </row>
        <row r="554">
          <cell r="A554" t="str">
            <v xml:space="preserve">    TOTAL NON-SYSTEM ENERGY SALES</v>
          </cell>
          <cell r="C554">
            <v>-113400.25736800001</v>
          </cell>
          <cell r="D554">
            <v>-95529.455136000004</v>
          </cell>
          <cell r="E554">
            <v>-91218.284600000014</v>
          </cell>
          <cell r="F554">
            <v>-74515.498535999999</v>
          </cell>
          <cell r="G554">
            <v>-111134.550768</v>
          </cell>
          <cell r="H554">
            <v>-217136.78232</v>
          </cell>
          <cell r="I554">
            <v>-386819.35959999997</v>
          </cell>
          <cell r="J554">
            <v>-376921.25448</v>
          </cell>
          <cell r="K554">
            <v>-144165.60328000001</v>
          </cell>
          <cell r="L554">
            <v>-91183.198745000002</v>
          </cell>
          <cell r="M554">
            <v>-72226.937760000001</v>
          </cell>
          <cell r="N554">
            <v>-101853.919696</v>
          </cell>
          <cell r="O554">
            <v>-1876105.2999999998</v>
          </cell>
        </row>
        <row r="556">
          <cell r="A556" t="str">
            <v>Cost of Emission Allowances Consumed</v>
          </cell>
          <cell r="C556">
            <v>4755</v>
          </cell>
          <cell r="D556">
            <v>4351</v>
          </cell>
          <cell r="E556">
            <v>4159</v>
          </cell>
          <cell r="F556">
            <v>2959</v>
          </cell>
          <cell r="G556">
            <v>5775</v>
          </cell>
          <cell r="H556">
            <v>8878</v>
          </cell>
          <cell r="I556">
            <v>9860</v>
          </cell>
          <cell r="J556">
            <v>9804</v>
          </cell>
          <cell r="K556">
            <v>6869</v>
          </cell>
          <cell r="L556">
            <v>3502</v>
          </cell>
          <cell r="M556">
            <v>3547</v>
          </cell>
          <cell r="N556">
            <v>4436</v>
          </cell>
          <cell r="O556">
            <v>68895</v>
          </cell>
        </row>
        <row r="559">
          <cell r="A559" t="str">
            <v>SYSTEM COST OF POWER</v>
          </cell>
          <cell r="C559">
            <v>27468.742631999994</v>
          </cell>
          <cell r="D559">
            <v>27871.144863999987</v>
          </cell>
          <cell r="E559">
            <v>34594.215399999986</v>
          </cell>
          <cell r="F559">
            <v>33541.101463999978</v>
          </cell>
          <cell r="G559">
            <v>27416.349231999993</v>
          </cell>
          <cell r="H559">
            <v>11339.217680000031</v>
          </cell>
          <cell r="I559">
            <v>-2089.5595999999787</v>
          </cell>
          <cell r="J559">
            <v>-3393.754479999945</v>
          </cell>
          <cell r="K559">
            <v>15694.296719999984</v>
          </cell>
          <cell r="L559">
            <v>19443.901255000004</v>
          </cell>
          <cell r="M559">
            <v>24978.762239999982</v>
          </cell>
          <cell r="N559">
            <v>30496.380303999991</v>
          </cell>
          <cell r="O559">
            <v>247360.59999999998</v>
          </cell>
        </row>
        <row r="561">
          <cell r="A561" t="str">
            <v>Expired Contract Effect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3">
          <cell r="A563" t="str">
            <v>PUC CUST SYSTEM COST OF POWER</v>
          </cell>
          <cell r="C563">
            <v>27468.742631999994</v>
          </cell>
          <cell r="D563">
            <v>27871.144863999987</v>
          </cell>
          <cell r="E563">
            <v>34594.215399999986</v>
          </cell>
          <cell r="F563">
            <v>33541.101463999978</v>
          </cell>
          <cell r="G563">
            <v>27416.349231999993</v>
          </cell>
          <cell r="H563">
            <v>11339.217680000031</v>
          </cell>
          <cell r="I563">
            <v>-2089.5595999999787</v>
          </cell>
          <cell r="J563">
            <v>-3393.754479999945</v>
          </cell>
          <cell r="K563">
            <v>15694.296719999984</v>
          </cell>
          <cell r="L563">
            <v>19443.901255000004</v>
          </cell>
          <cell r="M563">
            <v>24978.762239999982</v>
          </cell>
          <cell r="N563">
            <v>30496.380303999991</v>
          </cell>
          <cell r="O563">
            <v>247360.59999999998</v>
          </cell>
        </row>
        <row r="564">
          <cell r="C564" t="str">
            <v xml:space="preserve"> ========</v>
          </cell>
          <cell r="D564" t="str">
            <v xml:space="preserve"> ========</v>
          </cell>
          <cell r="E564" t="str">
            <v xml:space="preserve"> ========</v>
          </cell>
          <cell r="F564" t="str">
            <v xml:space="preserve"> ========</v>
          </cell>
          <cell r="G564" t="str">
            <v xml:space="preserve"> ========</v>
          </cell>
          <cell r="H564" t="str">
            <v xml:space="preserve"> ========</v>
          </cell>
          <cell r="I564" t="str">
            <v xml:space="preserve"> ========</v>
          </cell>
          <cell r="J564" t="str">
            <v xml:space="preserve"> ========</v>
          </cell>
          <cell r="K564" t="str">
            <v xml:space="preserve"> ========</v>
          </cell>
          <cell r="L564" t="str">
            <v xml:space="preserve"> ========</v>
          </cell>
          <cell r="M564" t="str">
            <v xml:space="preserve"> ========</v>
          </cell>
          <cell r="N564" t="str">
            <v xml:space="preserve"> ========</v>
          </cell>
          <cell r="O564" t="str">
            <v xml:space="preserve"> =========</v>
          </cell>
        </row>
        <row r="565">
          <cell r="A565" t="str">
            <v>TOTAL EHV CHARGES (Page 14)</v>
          </cell>
          <cell r="C565">
            <v>1666.4582227079802</v>
          </cell>
          <cell r="D565">
            <v>1354.1332687383326</v>
          </cell>
          <cell r="E565">
            <v>1755.4069218740008</v>
          </cell>
          <cell r="F565">
            <v>1655.8754583339992</v>
          </cell>
          <cell r="G565">
            <v>1956.2270125847931</v>
          </cell>
          <cell r="H565">
            <v>2429.3204036500192</v>
          </cell>
          <cell r="I565">
            <v>2959.0158520921464</v>
          </cell>
          <cell r="J565">
            <v>2867.8231189440116</v>
          </cell>
          <cell r="K565">
            <v>2068.8050596554363</v>
          </cell>
          <cell r="L565">
            <v>1588.448347539588</v>
          </cell>
          <cell r="M565">
            <v>1239.7830332126398</v>
          </cell>
          <cell r="N565">
            <v>1762.4427017643839</v>
          </cell>
          <cell r="O565">
            <v>23303.600000000002</v>
          </cell>
        </row>
        <row r="567">
          <cell r="A567" t="str">
            <v>EXPENSE NOT RECOVERED THROUGH ECR</v>
          </cell>
        </row>
        <row r="568">
          <cell r="A568" t="str">
            <v xml:space="preserve">    Sun Oil Adjustment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 xml:space="preserve">    Safe Harbor(1/3)</v>
          </cell>
          <cell r="C569">
            <v>866.1</v>
          </cell>
          <cell r="D569">
            <v>901.9</v>
          </cell>
          <cell r="E569">
            <v>1586</v>
          </cell>
          <cell r="F569">
            <v>1569.4</v>
          </cell>
          <cell r="G569">
            <v>1152.9000000000001</v>
          </cell>
          <cell r="H569">
            <v>648.20000000000005</v>
          </cell>
          <cell r="I569">
            <v>430.3</v>
          </cell>
          <cell r="J569">
            <v>308.89999999999998</v>
          </cell>
          <cell r="K569">
            <v>284.10000000000002</v>
          </cell>
          <cell r="L569">
            <v>435.8</v>
          </cell>
          <cell r="M569">
            <v>700.6</v>
          </cell>
          <cell r="N569">
            <v>915.7</v>
          </cell>
          <cell r="O569">
            <v>9799.9</v>
          </cell>
        </row>
        <row r="570">
          <cell r="A570" t="str">
            <v xml:space="preserve">    Installed Capacity Payments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2">
          <cell r="A572" t="str">
            <v xml:space="preserve">  TOTAL NOT RECOVERED THROUGH ECR</v>
          </cell>
          <cell r="C572">
            <v>866.1</v>
          </cell>
          <cell r="D572">
            <v>901.9</v>
          </cell>
          <cell r="E572">
            <v>1586</v>
          </cell>
          <cell r="F572">
            <v>1569.4</v>
          </cell>
          <cell r="G572">
            <v>1152.9000000000001</v>
          </cell>
          <cell r="H572">
            <v>648.20000000000005</v>
          </cell>
          <cell r="I572">
            <v>430.3</v>
          </cell>
          <cell r="J572">
            <v>308.89999999999998</v>
          </cell>
          <cell r="K572">
            <v>284.10000000000002</v>
          </cell>
          <cell r="L572">
            <v>435.8</v>
          </cell>
          <cell r="M572">
            <v>700.6</v>
          </cell>
          <cell r="N572">
            <v>915.7</v>
          </cell>
          <cell r="O572">
            <v>9799.9</v>
          </cell>
        </row>
        <row r="574">
          <cell r="A574" t="str">
            <v>ENERGY COST APPLICABLE TO ECR</v>
          </cell>
          <cell r="C574">
            <v>28269.100854707976</v>
          </cell>
          <cell r="D574">
            <v>28323.378132738319</v>
          </cell>
          <cell r="E574">
            <v>34763.622321873991</v>
          </cell>
          <cell r="F574">
            <v>33627.576922333974</v>
          </cell>
          <cell r="G574">
            <v>28219.676244584785</v>
          </cell>
          <cell r="H574">
            <v>13120.338083650049</v>
          </cell>
          <cell r="I574">
            <v>439.15625209216751</v>
          </cell>
          <cell r="J574">
            <v>-834.83136105593348</v>
          </cell>
          <cell r="K574">
            <v>17479.00177965542</v>
          </cell>
          <cell r="L574">
            <v>20596.549602539591</v>
          </cell>
          <cell r="M574">
            <v>25517.945273212623</v>
          </cell>
          <cell r="N574">
            <v>31343.123005764373</v>
          </cell>
          <cell r="O574">
            <v>260864.60000000003</v>
          </cell>
        </row>
        <row r="575">
          <cell r="C575" t="str">
            <v xml:space="preserve"> ========</v>
          </cell>
          <cell r="D575" t="str">
            <v xml:space="preserve"> ========</v>
          </cell>
          <cell r="E575" t="str">
            <v xml:space="preserve"> ========</v>
          </cell>
          <cell r="F575" t="str">
            <v xml:space="preserve"> ========</v>
          </cell>
          <cell r="G575" t="str">
            <v xml:space="preserve"> ========</v>
          </cell>
          <cell r="H575" t="str">
            <v xml:space="preserve"> ========</v>
          </cell>
          <cell r="I575" t="str">
            <v xml:space="preserve"> ========</v>
          </cell>
          <cell r="J575" t="str">
            <v xml:space="preserve"> ========</v>
          </cell>
          <cell r="K575" t="str">
            <v xml:space="preserve"> ========</v>
          </cell>
          <cell r="L575" t="str">
            <v xml:space="preserve"> ========</v>
          </cell>
          <cell r="M575" t="str">
            <v xml:space="preserve"> ========</v>
          </cell>
          <cell r="N575" t="str">
            <v xml:space="preserve"> ========</v>
          </cell>
          <cell r="O575" t="str">
            <v xml:space="preserve"> =========</v>
          </cell>
        </row>
        <row r="576">
          <cell r="A576" t="str">
            <v xml:space="preserve">  PORTION FOR PPUC CUSTOMERS</v>
          </cell>
          <cell r="B576">
            <v>1</v>
          </cell>
          <cell r="C576">
            <v>28269.1</v>
          </cell>
          <cell r="D576">
            <v>28323.4</v>
          </cell>
          <cell r="E576">
            <v>34763.599999999999</v>
          </cell>
          <cell r="F576">
            <v>33627.599999999999</v>
          </cell>
          <cell r="G576">
            <v>28219.7</v>
          </cell>
          <cell r="H576">
            <v>13120.3</v>
          </cell>
          <cell r="I576">
            <v>439.2</v>
          </cell>
          <cell r="J576">
            <v>-834.8</v>
          </cell>
          <cell r="K576">
            <v>17479</v>
          </cell>
          <cell r="L576">
            <v>20596.5</v>
          </cell>
          <cell r="M576">
            <v>25517.9</v>
          </cell>
          <cell r="N576">
            <v>31343.1</v>
          </cell>
          <cell r="O576">
            <v>260864.60000000003</v>
          </cell>
        </row>
        <row r="577">
          <cell r="F577" t="str">
            <v xml:space="preserve">                              NET COST FOR JCP&amp;L SALE</v>
          </cell>
          <cell r="L577" t="str">
            <v>CASE:2001 FORECAST</v>
          </cell>
          <cell r="P577" t="str">
            <v>11</v>
          </cell>
        </row>
        <row r="578">
          <cell r="F578" t="str">
            <v xml:space="preserve">                    </v>
          </cell>
          <cell r="L578">
            <v>36851</v>
          </cell>
        </row>
        <row r="579">
          <cell r="F579" t="str">
            <v xml:space="preserve">                               (Thousands of Dollars)     </v>
          </cell>
        </row>
        <row r="581">
          <cell r="A581" t="str">
            <v>JCPL FUEL EXPENSE</v>
          </cell>
          <cell r="C581" t="str">
            <v>JANUARY</v>
          </cell>
          <cell r="D581" t="str">
            <v>FEBRUARY</v>
          </cell>
          <cell r="E581" t="str">
            <v>MARCH</v>
          </cell>
          <cell r="F581" t="str">
            <v>APRIL</v>
          </cell>
          <cell r="G581" t="str">
            <v>MAY</v>
          </cell>
          <cell r="H581" t="str">
            <v>JUNE</v>
          </cell>
          <cell r="I581" t="str">
            <v>JULY</v>
          </cell>
          <cell r="J581" t="str">
            <v>AUGUST</v>
          </cell>
          <cell r="K581" t="str">
            <v>SEPTEMBER</v>
          </cell>
          <cell r="L581" t="str">
            <v>OCTOBER</v>
          </cell>
          <cell r="M581" t="str">
            <v>NOVEMBER</v>
          </cell>
          <cell r="N581" t="str">
            <v>DECEMBER</v>
          </cell>
          <cell r="O581" t="str">
            <v>TOTAL</v>
          </cell>
        </row>
        <row r="582">
          <cell r="A582" t="str">
            <v xml:space="preserve">                 </v>
          </cell>
        </row>
        <row r="583">
          <cell r="A583" t="str">
            <v xml:space="preserve">    Brunner Island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 xml:space="preserve">    Martins Creek 1-2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 xml:space="preserve">    Sunbury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 xml:space="preserve">    Holtwood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 xml:space="preserve">    Keystone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 xml:space="preserve">    Conemaugh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 xml:space="preserve">    Montour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 xml:space="preserve">    Retired Miner's Health Care Costs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 xml:space="preserve">    Conemaugh Scrubber Costs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 xml:space="preserve"> ========</v>
          </cell>
          <cell r="D592" t="str">
            <v xml:space="preserve"> ========</v>
          </cell>
          <cell r="E592" t="str">
            <v xml:space="preserve"> ========</v>
          </cell>
          <cell r="F592" t="str">
            <v xml:space="preserve"> ========</v>
          </cell>
          <cell r="G592" t="str">
            <v xml:space="preserve"> ========</v>
          </cell>
          <cell r="H592" t="str">
            <v xml:space="preserve"> ========</v>
          </cell>
          <cell r="I592" t="str">
            <v xml:space="preserve"> ========</v>
          </cell>
          <cell r="J592" t="str">
            <v xml:space="preserve"> ========</v>
          </cell>
          <cell r="K592" t="str">
            <v xml:space="preserve"> ========</v>
          </cell>
          <cell r="L592" t="str">
            <v xml:space="preserve"> ========</v>
          </cell>
          <cell r="M592" t="str">
            <v xml:space="preserve"> ========</v>
          </cell>
          <cell r="N592" t="str">
            <v xml:space="preserve"> ========</v>
          </cell>
          <cell r="O592" t="str">
            <v xml:space="preserve"> ========</v>
          </cell>
        </row>
        <row r="593">
          <cell r="A593" t="str">
            <v xml:space="preserve"> TOTAL COAL EXPENSE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5">
          <cell r="A595" t="str">
            <v xml:space="preserve">    Susquehanna 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 xml:space="preserve">    Susquehanna 2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 xml:space="preserve">    Susquehanna 1 (Spent Fuel)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 xml:space="preserve">    Susquehanna 2 (Spent Fuel)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 xml:space="preserve">    D&amp;D Expense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 xml:space="preserve"> ========</v>
          </cell>
          <cell r="D600" t="str">
            <v xml:space="preserve"> ========</v>
          </cell>
          <cell r="E600" t="str">
            <v xml:space="preserve"> ========</v>
          </cell>
          <cell r="F600" t="str">
            <v xml:space="preserve"> ========</v>
          </cell>
          <cell r="G600" t="str">
            <v xml:space="preserve"> ========</v>
          </cell>
          <cell r="H600" t="str">
            <v xml:space="preserve"> ========</v>
          </cell>
          <cell r="I600" t="str">
            <v xml:space="preserve"> ========</v>
          </cell>
          <cell r="J600" t="str">
            <v xml:space="preserve"> ========</v>
          </cell>
          <cell r="K600" t="str">
            <v xml:space="preserve"> ========</v>
          </cell>
          <cell r="L600" t="str">
            <v xml:space="preserve"> ========</v>
          </cell>
          <cell r="M600" t="str">
            <v xml:space="preserve"> ========</v>
          </cell>
          <cell r="N600" t="str">
            <v xml:space="preserve"> ========</v>
          </cell>
          <cell r="O600" t="str">
            <v xml:space="preserve"> ========</v>
          </cell>
        </row>
        <row r="601">
          <cell r="A601" t="str">
            <v xml:space="preserve"> TOTAL NUCLEAR EXPENSE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3">
          <cell r="A603" t="str">
            <v xml:space="preserve"> Martins Creek 3-4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 xml:space="preserve">    Sun Oil Adjustment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6">
          <cell r="A606" t="str">
            <v xml:space="preserve"> COMBUSTION TURBINES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8">
          <cell r="A608" t="str">
            <v xml:space="preserve"> DIESELS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 xml:space="preserve"> ========</v>
          </cell>
          <cell r="D609" t="str">
            <v xml:space="preserve"> ========</v>
          </cell>
          <cell r="E609" t="str">
            <v xml:space="preserve"> ========</v>
          </cell>
          <cell r="F609" t="str">
            <v xml:space="preserve"> ========</v>
          </cell>
          <cell r="G609" t="str">
            <v xml:space="preserve"> ========</v>
          </cell>
          <cell r="H609" t="str">
            <v xml:space="preserve"> ========</v>
          </cell>
          <cell r="I609" t="str">
            <v xml:space="preserve"> ========</v>
          </cell>
          <cell r="J609" t="str">
            <v xml:space="preserve"> ========</v>
          </cell>
          <cell r="K609" t="str">
            <v xml:space="preserve"> ========</v>
          </cell>
          <cell r="L609" t="str">
            <v xml:space="preserve"> ========</v>
          </cell>
          <cell r="M609" t="str">
            <v xml:space="preserve"> ========</v>
          </cell>
          <cell r="N609" t="str">
            <v xml:space="preserve"> ========</v>
          </cell>
          <cell r="O609" t="str">
            <v xml:space="preserve"> ========</v>
          </cell>
        </row>
        <row r="610">
          <cell r="A610" t="str">
            <v>TOTAL JCP&amp;L FUEL EXPENSE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JCP&amp;L SHARE UNLOADED SALES REVENUE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JCP&amp;L SHARE OF EHV CHARGES (Page 14)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CREDIT FOR COST OF PP&amp;L LOADED SALES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 xml:space="preserve"> ========</v>
          </cell>
          <cell r="D614" t="str">
            <v xml:space="preserve"> ========</v>
          </cell>
          <cell r="E614" t="str">
            <v xml:space="preserve"> ========</v>
          </cell>
          <cell r="F614" t="str">
            <v xml:space="preserve"> ========</v>
          </cell>
          <cell r="G614" t="str">
            <v xml:space="preserve"> ========</v>
          </cell>
          <cell r="H614" t="str">
            <v xml:space="preserve"> ========</v>
          </cell>
          <cell r="I614" t="str">
            <v xml:space="preserve"> ========</v>
          </cell>
          <cell r="J614" t="str">
            <v xml:space="preserve"> ========</v>
          </cell>
          <cell r="K614" t="str">
            <v xml:space="preserve"> ========</v>
          </cell>
          <cell r="L614" t="str">
            <v xml:space="preserve"> ========</v>
          </cell>
          <cell r="M614" t="str">
            <v xml:space="preserve"> ========</v>
          </cell>
          <cell r="N614" t="str">
            <v xml:space="preserve"> ========</v>
          </cell>
          <cell r="O614" t="str">
            <v xml:space="preserve"> ========</v>
          </cell>
        </row>
        <row r="615">
          <cell r="A615" t="str">
            <v>NET COST FOR JCP&amp;L SALE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7">
          <cell r="A617" t="str">
            <v>COST FOR 150 MW SALE TO JCP&amp;L</v>
          </cell>
          <cell r="C617">
            <v>2402.857368</v>
          </cell>
          <cell r="D617">
            <v>2194.0551359999999</v>
          </cell>
          <cell r="E617">
            <v>2395.8845999999999</v>
          </cell>
          <cell r="F617">
            <v>2232.5985359999995</v>
          </cell>
          <cell r="G617">
            <v>2345.5507679999996</v>
          </cell>
          <cell r="H617">
            <v>2530.2823200000003</v>
          </cell>
          <cell r="I617">
            <v>2793.4595999999997</v>
          </cell>
          <cell r="J617">
            <v>2789.7544800000001</v>
          </cell>
          <cell r="K617">
            <v>2117.3032800000001</v>
          </cell>
          <cell r="L617">
            <v>1907.4987450000001</v>
          </cell>
          <cell r="M617">
            <v>1962.43776</v>
          </cell>
          <cell r="N617">
            <v>2245.1196960000002</v>
          </cell>
          <cell r="O617">
            <v>27917</v>
          </cell>
        </row>
        <row r="622">
          <cell r="L622" t="str">
            <v>CASE:2001 FORECAST</v>
          </cell>
        </row>
        <row r="623">
          <cell r="C623" t="str">
            <v xml:space="preserve">                    </v>
          </cell>
          <cell r="F623" t="str">
            <v xml:space="preserve">                              SALES OF NON-UTILITY GENERATION TO GPU</v>
          </cell>
          <cell r="L623">
            <v>36851</v>
          </cell>
        </row>
        <row r="626">
          <cell r="C626" t="str">
            <v>JANUARY</v>
          </cell>
          <cell r="D626" t="str">
            <v>FEBRUARY</v>
          </cell>
          <cell r="E626" t="str">
            <v>MARCH</v>
          </cell>
          <cell r="F626" t="str">
            <v>APRIL</v>
          </cell>
          <cell r="G626" t="str">
            <v>MAY</v>
          </cell>
          <cell r="H626" t="str">
            <v>JUNE</v>
          </cell>
          <cell r="I626" t="str">
            <v>JULY</v>
          </cell>
          <cell r="J626" t="str">
            <v>AUGUST</v>
          </cell>
          <cell r="K626" t="str">
            <v>SEPTEMBER</v>
          </cell>
          <cell r="L626" t="str">
            <v>OCTOBER</v>
          </cell>
          <cell r="M626" t="str">
            <v>NOVEMBER</v>
          </cell>
          <cell r="N626" t="str">
            <v>DECEMBER</v>
          </cell>
          <cell r="O626" t="str">
            <v>TOTAL</v>
          </cell>
        </row>
        <row r="627">
          <cell r="A627" t="str">
            <v>Total NUG Energy - GWH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Cost Rate - Mills/KWH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Transmission Charge - Mills/KWH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 xml:space="preserve"> ========</v>
          </cell>
          <cell r="D630" t="str">
            <v xml:space="preserve"> ========</v>
          </cell>
          <cell r="E630" t="str">
            <v xml:space="preserve"> ========</v>
          </cell>
          <cell r="F630" t="str">
            <v xml:space="preserve"> ========</v>
          </cell>
          <cell r="G630" t="str">
            <v xml:space="preserve"> ========</v>
          </cell>
          <cell r="H630" t="str">
            <v xml:space="preserve"> ========</v>
          </cell>
          <cell r="I630" t="str">
            <v xml:space="preserve"> ========</v>
          </cell>
          <cell r="J630" t="str">
            <v xml:space="preserve"> ========</v>
          </cell>
          <cell r="K630" t="str">
            <v xml:space="preserve"> ========</v>
          </cell>
          <cell r="L630" t="str">
            <v xml:space="preserve"> ========</v>
          </cell>
          <cell r="M630" t="str">
            <v xml:space="preserve"> ========</v>
          </cell>
          <cell r="N630" t="str">
            <v xml:space="preserve"> ========</v>
          </cell>
          <cell r="O630" t="str">
            <v xml:space="preserve"> ========</v>
          </cell>
        </row>
        <row r="631">
          <cell r="A631" t="str">
            <v>Total Cost - Thousands of Dollars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58">
          <cell r="F658" t="str">
            <v xml:space="preserve">                         STATION GENERATION COST (FUEL ONLY)              </v>
          </cell>
          <cell r="L658" t="str">
            <v>CASE:2001 FORECAST</v>
          </cell>
          <cell r="P658" t="str">
            <v>12</v>
          </cell>
        </row>
        <row r="659">
          <cell r="F659" t="str">
            <v xml:space="preserve">                  </v>
          </cell>
          <cell r="L659">
            <v>36851</v>
          </cell>
        </row>
        <row r="660">
          <cell r="F660" t="str">
            <v xml:space="preserve">                                   (Mills / Kwh)       </v>
          </cell>
        </row>
        <row r="662">
          <cell r="A662" t="str">
            <v>COST OF GENERATION</v>
          </cell>
          <cell r="C662" t="str">
            <v>JANUARY</v>
          </cell>
          <cell r="D662" t="str">
            <v>FEBRUARY</v>
          </cell>
          <cell r="E662" t="str">
            <v>MARCH</v>
          </cell>
          <cell r="F662" t="str">
            <v>APRIL</v>
          </cell>
          <cell r="G662" t="str">
            <v>MAY</v>
          </cell>
          <cell r="H662" t="str">
            <v>JUNE</v>
          </cell>
          <cell r="I662" t="str">
            <v>JULY</v>
          </cell>
          <cell r="J662" t="str">
            <v>AUGUST</v>
          </cell>
          <cell r="K662" t="str">
            <v>SEPTEMBER</v>
          </cell>
          <cell r="L662" t="str">
            <v>OCTOBER</v>
          </cell>
          <cell r="M662" t="str">
            <v>NOVEMBER</v>
          </cell>
          <cell r="N662" t="str">
            <v>DECEMBER</v>
          </cell>
          <cell r="O662" t="str">
            <v>AVERAGE</v>
          </cell>
        </row>
        <row r="663">
          <cell r="A663" t="str">
            <v xml:space="preserve">                 </v>
          </cell>
        </row>
        <row r="664">
          <cell r="A664" t="str">
            <v xml:space="preserve">    BRUNNER ISLAND STATION</v>
          </cell>
          <cell r="C664">
            <v>14.83958</v>
          </cell>
          <cell r="D664">
            <v>14.853630000000001</v>
          </cell>
          <cell r="E664">
            <v>14.87533</v>
          </cell>
          <cell r="F664">
            <v>14.862679999999999</v>
          </cell>
          <cell r="G664">
            <v>14.92244</v>
          </cell>
          <cell r="H664">
            <v>14.752890000000001</v>
          </cell>
          <cell r="I664">
            <v>14.80805</v>
          </cell>
          <cell r="J664">
            <v>14.781330000000001</v>
          </cell>
          <cell r="K664">
            <v>11.270810000000001</v>
          </cell>
          <cell r="L664">
            <v>10.658580000000001</v>
          </cell>
          <cell r="M664">
            <v>14.93378</v>
          </cell>
          <cell r="N664">
            <v>15.144740000000001</v>
          </cell>
          <cell r="O664">
            <v>14.37467</v>
          </cell>
        </row>
        <row r="665">
          <cell r="A665" t="str">
            <v xml:space="preserve">    MARTINS CREEK 1-2</v>
          </cell>
          <cell r="C665">
            <v>15.722</v>
          </cell>
          <cell r="D665">
            <v>15.68322</v>
          </cell>
          <cell r="E665">
            <v>16.052160000000001</v>
          </cell>
          <cell r="F665">
            <v>15.92895</v>
          </cell>
          <cell r="G665">
            <v>16.1309</v>
          </cell>
          <cell r="H665">
            <v>15.835750000000001</v>
          </cell>
          <cell r="I665">
            <v>15.985200000000001</v>
          </cell>
          <cell r="J665">
            <v>15.77998</v>
          </cell>
          <cell r="K665">
            <v>13.682460000000001</v>
          </cell>
          <cell r="L665">
            <v>15.45926</v>
          </cell>
          <cell r="M665">
            <v>16.301200000000001</v>
          </cell>
          <cell r="N665">
            <v>16.08766</v>
          </cell>
          <cell r="O665">
            <v>15.795500000000001</v>
          </cell>
        </row>
        <row r="666">
          <cell r="A666" t="str">
            <v xml:space="preserve">    SUNBURY STATION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 xml:space="preserve">    HOLTWOOD STATION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 xml:space="preserve">    KEYSTONE STATION</v>
          </cell>
          <cell r="C668">
            <v>9.8110700000000008</v>
          </cell>
          <cell r="D668">
            <v>9.8308499999999999</v>
          </cell>
          <cell r="E668">
            <v>9.4387500000000006</v>
          </cell>
          <cell r="F668">
            <v>11.114140000000001</v>
          </cell>
          <cell r="G668">
            <v>19.26435</v>
          </cell>
          <cell r="H668">
            <v>8.5437200000000004</v>
          </cell>
          <cell r="I668">
            <v>9.0522799999999997</v>
          </cell>
          <cell r="J668">
            <v>10.73733</v>
          </cell>
          <cell r="K668">
            <v>10.334860000000001</v>
          </cell>
          <cell r="L668">
            <v>10.397790000000001</v>
          </cell>
          <cell r="M668">
            <v>10.02957</v>
          </cell>
          <cell r="N668">
            <v>9.5515699999999999</v>
          </cell>
          <cell r="O668">
            <v>10.29857</v>
          </cell>
        </row>
        <row r="669">
          <cell r="A669" t="str">
            <v xml:space="preserve">    CONEMAUGH STATION</v>
          </cell>
          <cell r="C669">
            <v>11.05373</v>
          </cell>
          <cell r="D669">
            <v>12.093999999999999</v>
          </cell>
          <cell r="E669">
            <v>11.177149999999999</v>
          </cell>
          <cell r="F669">
            <v>9.9148899999999998</v>
          </cell>
          <cell r="G669">
            <v>10.0686</v>
          </cell>
          <cell r="H669">
            <v>11.201409999999999</v>
          </cell>
          <cell r="I669">
            <v>10.31317</v>
          </cell>
          <cell r="J669">
            <v>10.314019999999999</v>
          </cell>
          <cell r="K669">
            <v>16.79993</v>
          </cell>
          <cell r="L669">
            <v>16.18515</v>
          </cell>
          <cell r="M669">
            <v>10.83203</v>
          </cell>
          <cell r="N669">
            <v>9.0416699999999999</v>
          </cell>
          <cell r="O669">
            <v>11.23142</v>
          </cell>
        </row>
        <row r="670">
          <cell r="A670" t="str">
            <v xml:space="preserve">    MONTOUR STATION</v>
          </cell>
          <cell r="C670">
            <v>13.14002</v>
          </cell>
          <cell r="D670">
            <v>12.967280000000001</v>
          </cell>
          <cell r="E670">
            <v>12.214779999999999</v>
          </cell>
          <cell r="F670">
            <v>12.83409</v>
          </cell>
          <cell r="G670">
            <v>14.83597</v>
          </cell>
          <cell r="H670">
            <v>13.003920000000001</v>
          </cell>
          <cell r="I670">
            <v>12.75163</v>
          </cell>
          <cell r="J670">
            <v>12.66264</v>
          </cell>
          <cell r="K670">
            <v>12.72326</v>
          </cell>
          <cell r="L670">
            <v>12.918150000000001</v>
          </cell>
          <cell r="M670">
            <v>12.85271</v>
          </cell>
          <cell r="N670">
            <v>12.97015</v>
          </cell>
          <cell r="O670">
            <v>12.93816</v>
          </cell>
        </row>
        <row r="671">
          <cell r="C671" t="str">
            <v xml:space="preserve"> ========</v>
          </cell>
          <cell r="D671" t="str">
            <v xml:space="preserve"> ========</v>
          </cell>
          <cell r="E671" t="str">
            <v xml:space="preserve"> ========</v>
          </cell>
          <cell r="F671" t="str">
            <v xml:space="preserve"> ========</v>
          </cell>
          <cell r="G671" t="str">
            <v xml:space="preserve"> ========</v>
          </cell>
          <cell r="H671" t="str">
            <v xml:space="preserve"> ========</v>
          </cell>
          <cell r="I671" t="str">
            <v xml:space="preserve"> ========</v>
          </cell>
          <cell r="J671" t="str">
            <v xml:space="preserve"> ========</v>
          </cell>
          <cell r="K671" t="str">
            <v xml:space="preserve"> ========</v>
          </cell>
          <cell r="L671" t="str">
            <v xml:space="preserve"> ========</v>
          </cell>
          <cell r="M671" t="str">
            <v xml:space="preserve"> ========</v>
          </cell>
          <cell r="N671" t="str">
            <v xml:space="preserve"> ========</v>
          </cell>
          <cell r="O671" t="str">
            <v xml:space="preserve"> ========</v>
          </cell>
        </row>
        <row r="672">
          <cell r="A672" t="str">
            <v xml:space="preserve"> AVERAGE COAL-FIRED GEN COST</v>
          </cell>
          <cell r="C672">
            <v>13.58005</v>
          </cell>
          <cell r="D672">
            <v>13.61042</v>
          </cell>
          <cell r="E672">
            <v>13.27909</v>
          </cell>
          <cell r="F672">
            <v>13.402850000000001</v>
          </cell>
          <cell r="G672">
            <v>14.577640000000001</v>
          </cell>
          <cell r="H672">
            <v>13.36754</v>
          </cell>
          <cell r="I672">
            <v>13.25836</v>
          </cell>
          <cell r="J672">
            <v>13.33403</v>
          </cell>
          <cell r="K672">
            <v>12.36313</v>
          </cell>
          <cell r="L672">
            <v>12.375679999999999</v>
          </cell>
          <cell r="M672">
            <v>13.35772</v>
          </cell>
          <cell r="N672">
            <v>13.435499999999999</v>
          </cell>
          <cell r="O672">
            <v>13.32531</v>
          </cell>
        </row>
        <row r="674">
          <cell r="A674" t="str">
            <v xml:space="preserve">    SUSQUEHANNA 1</v>
          </cell>
          <cell r="C674">
            <v>3.6198899999999998</v>
          </cell>
          <cell r="D674">
            <v>3.6198700000000001</v>
          </cell>
          <cell r="E674">
            <v>3.6198899999999998</v>
          </cell>
          <cell r="F674">
            <v>3.6198700000000001</v>
          </cell>
          <cell r="G674">
            <v>3.6200800000000002</v>
          </cell>
          <cell r="H674">
            <v>3.6198700000000001</v>
          </cell>
          <cell r="I674">
            <v>3.6198899999999998</v>
          </cell>
          <cell r="J674">
            <v>3.6198899999999998</v>
          </cell>
          <cell r="K674">
            <v>3.6198700000000001</v>
          </cell>
          <cell r="L674">
            <v>3.6198899999999998</v>
          </cell>
          <cell r="M674">
            <v>3.6198700000000001</v>
          </cell>
          <cell r="N674">
            <v>3.6198899999999998</v>
          </cell>
          <cell r="O674">
            <v>3.6200299999999999</v>
          </cell>
        </row>
        <row r="675">
          <cell r="A675" t="str">
            <v xml:space="preserve">    SUSQUEHANNA 2</v>
          </cell>
          <cell r="C675">
            <v>3.7800699999999998</v>
          </cell>
          <cell r="D675">
            <v>3.7801800000000001</v>
          </cell>
          <cell r="E675">
            <v>3.7796599999999998</v>
          </cell>
          <cell r="F675">
            <v>3.5907800000000001</v>
          </cell>
          <cell r="G675">
            <v>3.5900500000000002</v>
          </cell>
          <cell r="H675">
            <v>3.5900300000000001</v>
          </cell>
          <cell r="I675">
            <v>3.5899899999999998</v>
          </cell>
          <cell r="J675">
            <v>3.5899899999999998</v>
          </cell>
          <cell r="K675">
            <v>3.5900300000000001</v>
          </cell>
          <cell r="L675">
            <v>3.5899899999999998</v>
          </cell>
          <cell r="M675">
            <v>3.5900300000000001</v>
          </cell>
          <cell r="N675">
            <v>3.5899899999999998</v>
          </cell>
          <cell r="O675">
            <v>3.6300400000000002</v>
          </cell>
        </row>
        <row r="676">
          <cell r="C676" t="str">
            <v xml:space="preserve"> ========</v>
          </cell>
          <cell r="D676" t="str">
            <v xml:space="preserve"> ========</v>
          </cell>
          <cell r="E676" t="str">
            <v xml:space="preserve"> ========</v>
          </cell>
          <cell r="F676" t="str">
            <v xml:space="preserve"> ========</v>
          </cell>
          <cell r="G676" t="str">
            <v xml:space="preserve"> ========</v>
          </cell>
          <cell r="H676" t="str">
            <v xml:space="preserve"> ========</v>
          </cell>
          <cell r="I676" t="str">
            <v xml:space="preserve"> ========</v>
          </cell>
          <cell r="J676" t="str">
            <v xml:space="preserve"> ========</v>
          </cell>
          <cell r="K676" t="str">
            <v xml:space="preserve"> ========</v>
          </cell>
          <cell r="L676" t="str">
            <v xml:space="preserve"> ========</v>
          </cell>
          <cell r="M676" t="str">
            <v xml:space="preserve"> ========</v>
          </cell>
          <cell r="N676" t="str">
            <v xml:space="preserve"> ========</v>
          </cell>
          <cell r="O676" t="str">
            <v xml:space="preserve"> ========</v>
          </cell>
        </row>
        <row r="677">
          <cell r="A677" t="str">
            <v xml:space="preserve"> AVG NUCLEAR GEN COST(Excluding</v>
          </cell>
          <cell r="C677">
            <v>3.7000899999999999</v>
          </cell>
          <cell r="D677">
            <v>3.6995900000000002</v>
          </cell>
          <cell r="E677">
            <v>3.6515200000000001</v>
          </cell>
          <cell r="F677">
            <v>3.6183200000000002</v>
          </cell>
          <cell r="G677">
            <v>3.60168</v>
          </cell>
          <cell r="H677">
            <v>3.60487</v>
          </cell>
          <cell r="I677">
            <v>3.6047899999999999</v>
          </cell>
          <cell r="J677">
            <v>3.6047899999999999</v>
          </cell>
          <cell r="K677">
            <v>3.60487</v>
          </cell>
          <cell r="L677">
            <v>3.6047899999999999</v>
          </cell>
          <cell r="M677">
            <v>3.60487</v>
          </cell>
          <cell r="N677">
            <v>3.6047899999999999</v>
          </cell>
          <cell r="O677">
            <v>3.6247400000000001</v>
          </cell>
        </row>
        <row r="678">
          <cell r="A678" t="str">
            <v xml:space="preserve">    D&amp;D Expense)</v>
          </cell>
        </row>
        <row r="679">
          <cell r="A679" t="str">
            <v xml:space="preserve"> MARTINS CREEK 3-4(Excl Sun Oil)</v>
          </cell>
          <cell r="C679">
            <v>55.221020000000003</v>
          </cell>
          <cell r="D679">
            <v>50.928350000000002</v>
          </cell>
          <cell r="E679">
            <v>50.325299999999999</v>
          </cell>
          <cell r="F679">
            <v>48.271740000000001</v>
          </cell>
          <cell r="G679">
            <v>44.366709999999998</v>
          </cell>
          <cell r="H679">
            <v>43.411299999999997</v>
          </cell>
          <cell r="I679">
            <v>40.072119999999998</v>
          </cell>
          <cell r="J679">
            <v>39.618119999999998</v>
          </cell>
          <cell r="K679">
            <v>40.587580000000003</v>
          </cell>
          <cell r="L679">
            <v>41.003259999999997</v>
          </cell>
          <cell r="M679">
            <v>44.901820000000001</v>
          </cell>
          <cell r="N679">
            <v>44.376460000000002</v>
          </cell>
          <cell r="O679">
            <v>42.835290000000001</v>
          </cell>
        </row>
        <row r="680">
          <cell r="A680" t="str">
            <v>(Including #6 Oil and Gas)</v>
          </cell>
        </row>
        <row r="681">
          <cell r="A681" t="str">
            <v xml:space="preserve"> COMBUSTION TURBINES</v>
          </cell>
          <cell r="C681">
            <v>64.816050000000004</v>
          </cell>
          <cell r="D681">
            <v>89.778509999999997</v>
          </cell>
          <cell r="E681">
            <v>88.844319999999996</v>
          </cell>
          <cell r="F681">
            <v>92.622380000000007</v>
          </cell>
          <cell r="G681">
            <v>29.760200000000001</v>
          </cell>
          <cell r="H681">
            <v>24.246569999999998</v>
          </cell>
          <cell r="I681">
            <v>41.568109999999997</v>
          </cell>
          <cell r="J681">
            <v>78.268299999999996</v>
          </cell>
          <cell r="K681">
            <v>43.312609999999999</v>
          </cell>
          <cell r="L681">
            <v>49.338380000000001</v>
          </cell>
          <cell r="M681">
            <v>49.984749999999998</v>
          </cell>
          <cell r="N681">
            <v>78.934569999999994</v>
          </cell>
          <cell r="O681">
            <v>52.056910000000002</v>
          </cell>
        </row>
        <row r="683">
          <cell r="A683" t="str">
            <v xml:space="preserve"> DIESELS</v>
          </cell>
          <cell r="C683">
            <v>58.936430000000001</v>
          </cell>
          <cell r="D683">
            <v>58.850349999999999</v>
          </cell>
          <cell r="E683">
            <v>56.676549999999999</v>
          </cell>
          <cell r="F683">
            <v>53.547049999999999</v>
          </cell>
          <cell r="G683">
            <v>51.939819999999997</v>
          </cell>
          <cell r="H683">
            <v>49.292340000000003</v>
          </cell>
          <cell r="I683">
            <v>50.658929999999998</v>
          </cell>
          <cell r="J683">
            <v>51.02908</v>
          </cell>
          <cell r="K683">
            <v>51.764780000000002</v>
          </cell>
          <cell r="L683">
            <v>53.691490000000002</v>
          </cell>
          <cell r="M683">
            <v>56.08381</v>
          </cell>
          <cell r="N683">
            <v>56.71031</v>
          </cell>
          <cell r="O683">
            <v>53.785679999999999</v>
          </cell>
        </row>
        <row r="684">
          <cell r="C684" t="str">
            <v xml:space="preserve"> ========</v>
          </cell>
          <cell r="D684" t="str">
            <v xml:space="preserve"> ========</v>
          </cell>
          <cell r="E684" t="str">
            <v xml:space="preserve"> ========</v>
          </cell>
          <cell r="F684" t="str">
            <v xml:space="preserve"> ========</v>
          </cell>
          <cell r="G684" t="str">
            <v xml:space="preserve"> ========</v>
          </cell>
          <cell r="H684" t="str">
            <v xml:space="preserve"> ========</v>
          </cell>
          <cell r="I684" t="str">
            <v xml:space="preserve"> ========</v>
          </cell>
          <cell r="J684" t="str">
            <v xml:space="preserve"> ========</v>
          </cell>
          <cell r="K684" t="str">
            <v xml:space="preserve"> ========</v>
          </cell>
          <cell r="L684" t="str">
            <v xml:space="preserve"> ========</v>
          </cell>
          <cell r="M684" t="str">
            <v xml:space="preserve"> ========</v>
          </cell>
          <cell r="N684" t="str">
            <v xml:space="preserve"> ========</v>
          </cell>
          <cell r="O684" t="str">
            <v xml:space="preserve"> ========</v>
          </cell>
        </row>
        <row r="685">
          <cell r="A685" t="str">
            <v xml:space="preserve"> AVERAGE COST OF GENERATION</v>
          </cell>
          <cell r="C685">
            <v>10.76549</v>
          </cell>
          <cell r="D685">
            <v>10.88321</v>
          </cell>
          <cell r="E685">
            <v>10.734249999999999</v>
          </cell>
          <cell r="F685">
            <v>10.350479999999999</v>
          </cell>
          <cell r="G685">
            <v>10.50874</v>
          </cell>
          <cell r="H685">
            <v>11.714270000000001</v>
          </cell>
          <cell r="I685">
            <v>12.515499999999999</v>
          </cell>
          <cell r="J685">
            <v>12.498900000000001</v>
          </cell>
          <cell r="K685">
            <v>9.8023299999999995</v>
          </cell>
          <cell r="L685">
            <v>8.5346700000000002</v>
          </cell>
          <cell r="M685">
            <v>9.0853599999999997</v>
          </cell>
          <cell r="N685">
            <v>10.05878</v>
          </cell>
          <cell r="O685">
            <v>10.741720000000001</v>
          </cell>
        </row>
        <row r="686">
          <cell r="A686" t="str">
            <v xml:space="preserve">  (Excl. Sun Oil Adj and</v>
          </cell>
        </row>
        <row r="687">
          <cell r="A687" t="str">
            <v xml:space="preserve">      Nucl. D&amp;D Expense)</v>
          </cell>
        </row>
        <row r="689">
          <cell r="F689" t="str">
            <v xml:space="preserve">                         PJM INTERCHANGE PAYMENTS &amp; REVENUES</v>
          </cell>
          <cell r="L689" t="str">
            <v>CASE:2001 FORECAST</v>
          </cell>
          <cell r="P689" t="str">
            <v>13</v>
          </cell>
        </row>
        <row r="690">
          <cell r="F690" t="str">
            <v xml:space="preserve">                    </v>
          </cell>
          <cell r="L690">
            <v>36851</v>
          </cell>
        </row>
        <row r="692">
          <cell r="A692" t="str">
            <v>PJM INTERCHANGE</v>
          </cell>
          <cell r="C692" t="str">
            <v>JANUARY</v>
          </cell>
          <cell r="D692" t="str">
            <v>FEBRUARY</v>
          </cell>
          <cell r="E692" t="str">
            <v>MARCH</v>
          </cell>
          <cell r="F692" t="str">
            <v>APRIL</v>
          </cell>
          <cell r="G692" t="str">
            <v>MAY</v>
          </cell>
          <cell r="H692" t="str">
            <v>JUNE</v>
          </cell>
          <cell r="I692" t="str">
            <v>JULY</v>
          </cell>
          <cell r="J692" t="str">
            <v>AUGUST</v>
          </cell>
          <cell r="K692" t="str">
            <v>SEPTEMBER</v>
          </cell>
          <cell r="L692" t="str">
            <v>OCTOBER</v>
          </cell>
          <cell r="M692" t="str">
            <v>NOVEMBER</v>
          </cell>
          <cell r="N692" t="str">
            <v>DECEMBER</v>
          </cell>
          <cell r="O692" t="str">
            <v>TOTAL</v>
          </cell>
        </row>
        <row r="694">
          <cell r="A694" t="str">
            <v xml:space="preserve">  PJM PURCHASES</v>
          </cell>
          <cell r="C694" t="str">
            <v>PJM purchase rate comes from worksheet "twoparty by region."</v>
          </cell>
        </row>
        <row r="696">
          <cell r="A696" t="str">
            <v xml:space="preserve">    Purchases (GWH)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 xml:space="preserve">    Average Rate (Mills/KWH)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 xml:space="preserve">    Payments ($1000)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700">
          <cell r="A700" t="str">
            <v xml:space="preserve">  PJM INTERCHANGE</v>
          </cell>
          <cell r="C700" t="str">
            <v>PJM interchange rate comes from worksheet "twoparty by region."</v>
          </cell>
        </row>
        <row r="702">
          <cell r="A702" t="str">
            <v xml:space="preserve">    Sales (GWH)</v>
          </cell>
          <cell r="C702">
            <v>883.36962882003309</v>
          </cell>
          <cell r="D702">
            <v>835.9112187694459</v>
          </cell>
          <cell r="E702">
            <v>421.42179687666521</v>
          </cell>
          <cell r="F702">
            <v>0.60756944333479623</v>
          </cell>
          <cell r="G702">
            <v>507.32164569201177</v>
          </cell>
          <cell r="H702">
            <v>1564.4326605833003</v>
          </cell>
          <cell r="I702">
            <v>1618.9069131797551</v>
          </cell>
          <cell r="J702">
            <v>1625.99480175998</v>
          </cell>
          <cell r="K702">
            <v>1005.9915672409397</v>
          </cell>
          <cell r="L702">
            <v>855.98608743401974</v>
          </cell>
          <cell r="M702">
            <v>677.09494464560021</v>
          </cell>
          <cell r="N702">
            <v>844.79549705936051</v>
          </cell>
          <cell r="O702">
            <v>10842</v>
          </cell>
        </row>
        <row r="703">
          <cell r="A703" t="str">
            <v xml:space="preserve">    Average Rate (Mills/KWH)</v>
          </cell>
          <cell r="C703">
            <v>27.450000000000003</v>
          </cell>
          <cell r="D703">
            <v>27.45</v>
          </cell>
          <cell r="E703">
            <v>22.8</v>
          </cell>
          <cell r="F703">
            <v>21.15</v>
          </cell>
          <cell r="G703">
            <v>26.999999999999996</v>
          </cell>
          <cell r="H703">
            <v>30.9</v>
          </cell>
          <cell r="I703">
            <v>40.349999999999994</v>
          </cell>
          <cell r="J703">
            <v>40.35</v>
          </cell>
          <cell r="K703">
            <v>27.65</v>
          </cell>
          <cell r="L703">
            <v>21.799999999999997</v>
          </cell>
          <cell r="M703">
            <v>22.15</v>
          </cell>
          <cell r="N703">
            <v>23.150000000000002</v>
          </cell>
          <cell r="O703">
            <v>30.51</v>
          </cell>
        </row>
        <row r="704">
          <cell r="A704" t="str">
            <v xml:space="preserve">    Net Payments ($1000)</v>
          </cell>
          <cell r="C704">
            <v>24248.5</v>
          </cell>
          <cell r="D704">
            <v>22945.8</v>
          </cell>
          <cell r="E704">
            <v>9608.4</v>
          </cell>
          <cell r="F704">
            <v>12.9</v>
          </cell>
          <cell r="G704">
            <v>13697.7</v>
          </cell>
          <cell r="H704">
            <v>48341</v>
          </cell>
          <cell r="I704">
            <v>65322.9</v>
          </cell>
          <cell r="J704">
            <v>65608.899999999994</v>
          </cell>
          <cell r="K704">
            <v>27815.7</v>
          </cell>
          <cell r="L704">
            <v>18660.5</v>
          </cell>
          <cell r="M704">
            <v>14997.7</v>
          </cell>
          <cell r="N704">
            <v>19557</v>
          </cell>
          <cell r="O704">
            <v>330817</v>
          </cell>
        </row>
        <row r="705">
          <cell r="A705" t="str">
            <v xml:space="preserve">    Misc. Adjustments ($1000)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 xml:space="preserve">    Total Payments ($1000)</v>
          </cell>
          <cell r="C706">
            <v>24248.5</v>
          </cell>
          <cell r="D706">
            <v>22945.8</v>
          </cell>
          <cell r="E706">
            <v>9608.4</v>
          </cell>
          <cell r="F706">
            <v>12.9</v>
          </cell>
          <cell r="G706">
            <v>13697.7</v>
          </cell>
          <cell r="H706">
            <v>48341</v>
          </cell>
          <cell r="I706">
            <v>65322.9</v>
          </cell>
          <cell r="J706">
            <v>65608.899999999994</v>
          </cell>
          <cell r="K706">
            <v>27815.7</v>
          </cell>
          <cell r="L706">
            <v>18660.5</v>
          </cell>
          <cell r="M706">
            <v>14997.7</v>
          </cell>
          <cell r="N706">
            <v>19557</v>
          </cell>
          <cell r="O706">
            <v>330817</v>
          </cell>
        </row>
        <row r="707">
          <cell r="A707" t="str">
            <v xml:space="preserve">    Final Billing Rate (Mills/KWH)</v>
          </cell>
          <cell r="C707">
            <v>27.450003865188414</v>
          </cell>
          <cell r="D707">
            <v>27.450043988257896</v>
          </cell>
          <cell r="E707">
            <v>22.799959193407446</v>
          </cell>
          <cell r="F707">
            <v>21.23179140030858</v>
          </cell>
          <cell r="G707">
            <v>27.000030151119141</v>
          </cell>
          <cell r="H707">
            <v>30.900019482446638</v>
          </cell>
          <cell r="I707">
            <v>40.35000348982193</v>
          </cell>
          <cell r="J707">
            <v>40.35000574754897</v>
          </cell>
          <cell r="K707">
            <v>27.65003269340297</v>
          </cell>
          <cell r="L707">
            <v>21.800003593444309</v>
          </cell>
          <cell r="M707">
            <v>22.15006905176244</v>
          </cell>
          <cell r="N707">
            <v>23.149981074207826</v>
          </cell>
          <cell r="O707">
            <v>30.512543782962052</v>
          </cell>
        </row>
        <row r="710">
          <cell r="F710" t="str">
            <v xml:space="preserve">                      TWO-PARTY ENERGY SALES  </v>
          </cell>
          <cell r="L710" t="str">
            <v>CASE:2001 FORECAST</v>
          </cell>
          <cell r="P710" t="str">
            <v>14</v>
          </cell>
        </row>
        <row r="712">
          <cell r="L712">
            <v>36851</v>
          </cell>
        </row>
        <row r="714">
          <cell r="C714" t="str">
            <v>JANUARY</v>
          </cell>
          <cell r="D714" t="str">
            <v>FEBRUARY</v>
          </cell>
          <cell r="E714" t="str">
            <v>MARCH</v>
          </cell>
          <cell r="F714" t="str">
            <v>APRIL</v>
          </cell>
          <cell r="G714" t="str">
            <v>MAY</v>
          </cell>
          <cell r="H714" t="str">
            <v>JUNE</v>
          </cell>
          <cell r="I714" t="str">
            <v>JULY</v>
          </cell>
          <cell r="J714" t="str">
            <v>AUGUST</v>
          </cell>
          <cell r="K714" t="str">
            <v>SEPTEMBER</v>
          </cell>
          <cell r="L714" t="str">
            <v>OCTOBER</v>
          </cell>
          <cell r="M714" t="str">
            <v>NOVEMBER</v>
          </cell>
          <cell r="N714" t="str">
            <v>DECEMBER</v>
          </cell>
          <cell r="O714" t="str">
            <v>TOTAL</v>
          </cell>
        </row>
        <row r="715">
          <cell r="A715" t="str">
            <v xml:space="preserve">  Unloaded Sales (Including JCP&amp;L)</v>
          </cell>
        </row>
        <row r="716">
          <cell r="A716" t="str">
            <v>====================================</v>
          </cell>
        </row>
        <row r="717">
          <cell r="A717" t="str">
            <v>Billing</v>
          </cell>
        </row>
        <row r="719">
          <cell r="A719" t="str">
            <v xml:space="preserve">  Total Energy Sold (GWH)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 xml:space="preserve">  Total Revenue ($1000)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 xml:space="preserve">  Average Billing Rate (Mills/KWH)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3">
          <cell r="A723" t="str">
            <v>Cost(not including EHV$)</v>
          </cell>
          <cell r="C723" t="str">
            <v>Total cost rate comes from worksheet "twoparty by region."</v>
          </cell>
        </row>
        <row r="725">
          <cell r="A725" t="str">
            <v xml:space="preserve">  Total Cost Rate (Mills/KWH)</v>
          </cell>
          <cell r="C725">
            <v>31.070740409556421</v>
          </cell>
          <cell r="D725">
            <v>31.00848005405636</v>
          </cell>
          <cell r="E725">
            <v>26.978400637747388</v>
          </cell>
          <cell r="F725">
            <v>26.101822352543543</v>
          </cell>
          <cell r="G725">
            <v>29.054805483600788</v>
          </cell>
          <cell r="H725">
            <v>40.958116084356007</v>
          </cell>
          <cell r="I725">
            <v>64.533123331060551</v>
          </cell>
          <cell r="J725">
            <v>64.455262138947461</v>
          </cell>
          <cell r="K725">
            <v>33.004884319910779</v>
          </cell>
          <cell r="L725">
            <v>26.505019458174949</v>
          </cell>
          <cell r="M725">
            <v>26.537861062790842</v>
          </cell>
          <cell r="N725">
            <v>27.10093756558895</v>
          </cell>
          <cell r="O725">
            <v>0</v>
          </cell>
        </row>
        <row r="726">
          <cell r="A726" t="str">
            <v xml:space="preserve">  Total Cost ($1000)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8">
          <cell r="A728" t="str">
            <v>Savings(Not adj. for EHV$)</v>
          </cell>
        </row>
        <row r="729">
          <cell r="A729" t="str">
            <v xml:space="preserve">    </v>
          </cell>
        </row>
        <row r="730">
          <cell r="A730" t="str">
            <v xml:space="preserve">  Total Savings Rate (Mills/KWH)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 xml:space="preserve">  Total Savings ($1000)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3">
          <cell r="A733" t="str">
            <v xml:space="preserve">  Total Savings Excl. JCP&amp;L ($1000)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 xml:space="preserve">  TOTAL SAVINGS FOR PPUC CUST.</v>
          </cell>
          <cell r="B734">
            <v>1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PL CO. ONLY COST OF UNLOADED ($1000)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7">
          <cell r="A737" t="str">
            <v xml:space="preserve">  Loaded Sales </v>
          </cell>
        </row>
        <row r="738">
          <cell r="A738" t="str">
            <v>====================================</v>
          </cell>
        </row>
        <row r="739">
          <cell r="A739" t="str">
            <v>Billing</v>
          </cell>
        </row>
        <row r="741">
          <cell r="A741" t="str">
            <v xml:space="preserve">  Total Energy Sold (GWH)</v>
          </cell>
          <cell r="C741">
            <v>2777.4303711799671</v>
          </cell>
          <cell r="D741">
            <v>2256.8887812305543</v>
          </cell>
          <cell r="E741">
            <v>2925.6782031233347</v>
          </cell>
          <cell r="F741">
            <v>2759.7924305566653</v>
          </cell>
          <cell r="G741">
            <v>3260.3783543079885</v>
          </cell>
          <cell r="H741">
            <v>4048.867339416699</v>
          </cell>
          <cell r="I741">
            <v>4931.6930868202444</v>
          </cell>
          <cell r="J741">
            <v>4779.7051982400199</v>
          </cell>
          <cell r="K741">
            <v>3448.0084327590603</v>
          </cell>
          <cell r="L741">
            <v>2647.4139125659799</v>
          </cell>
          <cell r="M741">
            <v>2066.3050553543999</v>
          </cell>
          <cell r="N741">
            <v>2937.4045029406398</v>
          </cell>
          <cell r="O741">
            <v>38840</v>
          </cell>
        </row>
        <row r="742">
          <cell r="A742" t="str">
            <v xml:space="preserve">  Total Revenue ($1000)</v>
          </cell>
          <cell r="C742">
            <v>86296.8</v>
          </cell>
          <cell r="D742">
            <v>69982.7</v>
          </cell>
          <cell r="E742">
            <v>78930.100000000006</v>
          </cell>
          <cell r="F742">
            <v>72035.600000000006</v>
          </cell>
          <cell r="G742">
            <v>94729.7</v>
          </cell>
          <cell r="H742">
            <v>165834</v>
          </cell>
          <cell r="I742">
            <v>318257.59999999998</v>
          </cell>
          <cell r="J742">
            <v>308077.2</v>
          </cell>
          <cell r="K742">
            <v>113801.1</v>
          </cell>
          <cell r="L742">
            <v>70169.8</v>
          </cell>
          <cell r="M742">
            <v>54835.3</v>
          </cell>
          <cell r="N742">
            <v>79606.399999999994</v>
          </cell>
          <cell r="O742">
            <v>1512556.3</v>
          </cell>
        </row>
        <row r="743">
          <cell r="A743" t="str">
            <v xml:space="preserve">  Average Billing Rate (Mills/KWH)</v>
          </cell>
          <cell r="C743">
            <v>31.07</v>
          </cell>
          <cell r="D743">
            <v>31.01</v>
          </cell>
          <cell r="E743">
            <v>26.98</v>
          </cell>
          <cell r="F743">
            <v>26.1</v>
          </cell>
          <cell r="G743">
            <v>29.05</v>
          </cell>
          <cell r="H743">
            <v>40.96</v>
          </cell>
          <cell r="I743">
            <v>64.53</v>
          </cell>
          <cell r="J743">
            <v>64.459999999999994</v>
          </cell>
          <cell r="K743">
            <v>33</v>
          </cell>
          <cell r="L743">
            <v>26.51</v>
          </cell>
          <cell r="M743">
            <v>26.54</v>
          </cell>
          <cell r="N743">
            <v>27.1</v>
          </cell>
          <cell r="O743">
            <v>38.94</v>
          </cell>
        </row>
        <row r="745">
          <cell r="A745" t="str">
            <v>Cost(not including EHV$)</v>
          </cell>
        </row>
        <row r="747">
          <cell r="A747" t="str">
            <v xml:space="preserve">  Total Cost Rate (Mills/KWH)</v>
          </cell>
          <cell r="C747">
            <v>31.070740409556421</v>
          </cell>
          <cell r="D747">
            <v>31.00848005405636</v>
          </cell>
          <cell r="E747">
            <v>26.978400637747388</v>
          </cell>
          <cell r="F747">
            <v>26.101822352543543</v>
          </cell>
          <cell r="G747">
            <v>29.054805483600788</v>
          </cell>
          <cell r="H747">
            <v>40.958116084356007</v>
          </cell>
          <cell r="I747">
            <v>64.533123331060551</v>
          </cell>
          <cell r="J747">
            <v>64.455262138947461</v>
          </cell>
          <cell r="K747">
            <v>33.004884319910779</v>
          </cell>
          <cell r="L747">
            <v>26.505019458174949</v>
          </cell>
          <cell r="M747">
            <v>26.537861062790842</v>
          </cell>
          <cell r="N747">
            <v>27.10093756558895</v>
          </cell>
          <cell r="O747">
            <v>38.94</v>
          </cell>
        </row>
        <row r="748">
          <cell r="A748" t="str">
            <v xml:space="preserve">  Total Cost ($1000)</v>
          </cell>
          <cell r="C748">
            <v>86296.8</v>
          </cell>
          <cell r="D748">
            <v>69982.7</v>
          </cell>
          <cell r="E748">
            <v>78930.100000000006</v>
          </cell>
          <cell r="F748">
            <v>72035.600000000006</v>
          </cell>
          <cell r="G748">
            <v>94729.7</v>
          </cell>
          <cell r="H748">
            <v>165834</v>
          </cell>
          <cell r="I748">
            <v>318257.59999999998</v>
          </cell>
          <cell r="J748">
            <v>308077.2</v>
          </cell>
          <cell r="K748">
            <v>113801.1</v>
          </cell>
          <cell r="L748">
            <v>70169.8</v>
          </cell>
          <cell r="M748">
            <v>54835.3</v>
          </cell>
          <cell r="N748">
            <v>79606.399999999994</v>
          </cell>
          <cell r="O748">
            <v>1512556.3</v>
          </cell>
        </row>
        <row r="750">
          <cell r="A750" t="str">
            <v>Savings(Not adj. for EHV$)</v>
          </cell>
        </row>
        <row r="751">
          <cell r="A751" t="str">
            <v xml:space="preserve">    </v>
          </cell>
        </row>
        <row r="752">
          <cell r="A752" t="str">
            <v xml:space="preserve">  Total Savings Rate (Mills/KWH)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 xml:space="preserve">  Total Savings ($1000)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 xml:space="preserve">  TOTAL SAVINGS FOR PPUC CUST.</v>
          </cell>
          <cell r="B754">
            <v>1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---------------------------------</v>
          </cell>
          <cell r="B755" t="str">
            <v>---------------------------------</v>
          </cell>
          <cell r="C755" t="str">
            <v>---------------------------------</v>
          </cell>
          <cell r="D755" t="str">
            <v>---------------------------------</v>
          </cell>
          <cell r="E755" t="str">
            <v>---------------------------------</v>
          </cell>
          <cell r="F755" t="str">
            <v>---------------------------------</v>
          </cell>
          <cell r="G755" t="str">
            <v>---------------------------------</v>
          </cell>
          <cell r="H755" t="str">
            <v>---------------------------------</v>
          </cell>
          <cell r="I755" t="str">
            <v>---------------------------------</v>
          </cell>
          <cell r="J755" t="str">
            <v>---------------------------------</v>
          </cell>
          <cell r="K755" t="str">
            <v>---------------------------------</v>
          </cell>
          <cell r="L755" t="str">
            <v>---------------------------------</v>
          </cell>
          <cell r="M755" t="str">
            <v>---------------------------------</v>
          </cell>
          <cell r="N755" t="str">
            <v>---------------------------------</v>
          </cell>
          <cell r="O755" t="str">
            <v>-----------</v>
          </cell>
        </row>
        <row r="757">
          <cell r="F757" t="str">
            <v>TOTAL TWO-PARTY ENERGY SALES (LOADED AND UNLOADED)</v>
          </cell>
        </row>
        <row r="758">
          <cell r="A758" t="str">
            <v xml:space="preserve">  ENERGY (GWH)</v>
          </cell>
          <cell r="C758">
            <v>2777.4303711799671</v>
          </cell>
          <cell r="D758">
            <v>2256.8887812305543</v>
          </cell>
          <cell r="E758">
            <v>2925.6782031233347</v>
          </cell>
          <cell r="F758">
            <v>2759.7924305566653</v>
          </cell>
          <cell r="G758">
            <v>3260.3783543079885</v>
          </cell>
          <cell r="H758">
            <v>4048.867339416699</v>
          </cell>
          <cell r="I758">
            <v>4931.6930868202444</v>
          </cell>
          <cell r="J758">
            <v>4779.7051982400199</v>
          </cell>
          <cell r="K758">
            <v>3448.0084327590603</v>
          </cell>
          <cell r="L758">
            <v>2647.4139125659799</v>
          </cell>
          <cell r="M758">
            <v>2066.3050553543999</v>
          </cell>
          <cell r="N758">
            <v>2937.4045029406398</v>
          </cell>
          <cell r="O758">
            <v>38839.600000000006</v>
          </cell>
        </row>
        <row r="759">
          <cell r="A759" t="str">
            <v xml:space="preserve">  BILLING ($1000)</v>
          </cell>
          <cell r="C759">
            <v>86296.8</v>
          </cell>
          <cell r="D759">
            <v>69982.7</v>
          </cell>
          <cell r="E759">
            <v>78930.100000000006</v>
          </cell>
          <cell r="F759">
            <v>72035.600000000006</v>
          </cell>
          <cell r="G759">
            <v>94729.7</v>
          </cell>
          <cell r="H759">
            <v>165834</v>
          </cell>
          <cell r="I759">
            <v>318257.59999999998</v>
          </cell>
          <cell r="J759">
            <v>308077.2</v>
          </cell>
          <cell r="K759">
            <v>113801.1</v>
          </cell>
          <cell r="L759">
            <v>70169.8</v>
          </cell>
          <cell r="M759">
            <v>54835.3</v>
          </cell>
          <cell r="N759">
            <v>79606.399999999994</v>
          </cell>
          <cell r="O759">
            <v>1512556.3</v>
          </cell>
        </row>
        <row r="760">
          <cell r="A760" t="str">
            <v xml:space="preserve">  BILLING RATE (MILLS/KWH)</v>
          </cell>
          <cell r="C760">
            <v>31.07</v>
          </cell>
          <cell r="D760">
            <v>31.01</v>
          </cell>
          <cell r="E760">
            <v>26.98</v>
          </cell>
          <cell r="F760">
            <v>26.1</v>
          </cell>
          <cell r="G760">
            <v>29.05</v>
          </cell>
          <cell r="H760">
            <v>40.96</v>
          </cell>
          <cell r="I760">
            <v>64.53</v>
          </cell>
          <cell r="J760">
            <v>64.459999999999994</v>
          </cell>
          <cell r="K760">
            <v>33</v>
          </cell>
          <cell r="L760">
            <v>26.51</v>
          </cell>
          <cell r="M760">
            <v>26.54</v>
          </cell>
          <cell r="N760">
            <v>27.1</v>
          </cell>
          <cell r="O760">
            <v>38.94</v>
          </cell>
        </row>
        <row r="762">
          <cell r="A762" t="str">
            <v xml:space="preserve">  TOTAL SAVINGS INCL. JCP&amp;L($1000)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 xml:space="preserve">  TOTAL SAVINGS RATE (MILLS/KWH)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5">
          <cell r="A765" t="str">
            <v xml:space="preserve">  TOTAL SAVINGS EXCL JCP&amp;L($1000)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 xml:space="preserve">  TOTAL SAVINGS FOR PPUC CUST.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---------------------------------</v>
          </cell>
          <cell r="B767" t="str">
            <v>---------------------------------</v>
          </cell>
          <cell r="C767" t="str">
            <v>---------------------------------</v>
          </cell>
          <cell r="D767" t="str">
            <v>---------------------------------</v>
          </cell>
          <cell r="E767" t="str">
            <v>---------------------------------</v>
          </cell>
          <cell r="F767" t="str">
            <v>---------------------------------</v>
          </cell>
          <cell r="G767" t="str">
            <v>---------------------------------</v>
          </cell>
          <cell r="H767" t="str">
            <v>---------------------------------</v>
          </cell>
          <cell r="I767" t="str">
            <v>---------------------------------</v>
          </cell>
          <cell r="J767" t="str">
            <v>---------------------------------</v>
          </cell>
          <cell r="K767" t="str">
            <v>---------------------------------</v>
          </cell>
          <cell r="L767" t="str">
            <v>---------------------------------</v>
          </cell>
          <cell r="M767" t="str">
            <v>---------------------------------</v>
          </cell>
          <cell r="N767" t="str">
            <v>---------------------------------</v>
          </cell>
          <cell r="O767" t="str">
            <v>-----------</v>
          </cell>
        </row>
        <row r="768">
          <cell r="A768" t="str">
            <v xml:space="preserve">EHV CHARGES </v>
          </cell>
        </row>
        <row r="769">
          <cell r="A769" t="str">
            <v xml:space="preserve"> EHV Charge-Unloaded Sales ($0.60/MWH)</v>
          </cell>
        </row>
        <row r="770">
          <cell r="A770" t="str">
            <v xml:space="preserve">    PP&amp;L Share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 xml:space="preserve">    JCP&amp;L Share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 xml:space="preserve">  Total EHV-Unloaded Sales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4">
          <cell r="A774" t="str">
            <v xml:space="preserve"> EHV Charge-Loaded Sales ($0.60/MWH)</v>
          </cell>
        </row>
        <row r="775">
          <cell r="A775" t="str">
            <v xml:space="preserve">    PP&amp;L Only</v>
          </cell>
          <cell r="C775">
            <v>1666.4582227079802</v>
          </cell>
          <cell r="D775">
            <v>1354.1332687383326</v>
          </cell>
          <cell r="E775">
            <v>1755.4069218740008</v>
          </cell>
          <cell r="F775">
            <v>1655.8754583339992</v>
          </cell>
          <cell r="G775">
            <v>1956.2270125847931</v>
          </cell>
          <cell r="H775">
            <v>2429.3204036500192</v>
          </cell>
          <cell r="I775">
            <v>2959.0158520921464</v>
          </cell>
          <cell r="J775">
            <v>2867.8231189440116</v>
          </cell>
          <cell r="K775">
            <v>2068.8050596554363</v>
          </cell>
          <cell r="L775">
            <v>1588.448347539588</v>
          </cell>
          <cell r="M775">
            <v>1239.7830332126398</v>
          </cell>
          <cell r="N775">
            <v>1762.4427017643839</v>
          </cell>
          <cell r="O775">
            <v>23303.600000000002</v>
          </cell>
        </row>
        <row r="777">
          <cell r="A777" t="str">
            <v>TOTAL EHV CHARGES(Loaded and Unloaded)</v>
          </cell>
          <cell r="C777">
            <v>1666.4582227079802</v>
          </cell>
          <cell r="D777">
            <v>1354.1332687383326</v>
          </cell>
          <cell r="E777">
            <v>1755.4069218740008</v>
          </cell>
          <cell r="F777">
            <v>1655.8754583339992</v>
          </cell>
          <cell r="G777">
            <v>1956.2270125847931</v>
          </cell>
          <cell r="H777">
            <v>2429.3204036500192</v>
          </cell>
          <cell r="I777">
            <v>2959.0158520921464</v>
          </cell>
          <cell r="J777">
            <v>2867.8231189440116</v>
          </cell>
          <cell r="K777">
            <v>2068.8050596554363</v>
          </cell>
          <cell r="L777">
            <v>1588.448347539588</v>
          </cell>
          <cell r="M777">
            <v>1239.7830332126398</v>
          </cell>
          <cell r="N777">
            <v>1762.4427017643839</v>
          </cell>
          <cell r="O777">
            <v>23303.600000000002</v>
          </cell>
        </row>
        <row r="778">
          <cell r="A778" t="str">
            <v xml:space="preserve">    PP&amp;L Share</v>
          </cell>
          <cell r="C778">
            <v>1666.4582227079802</v>
          </cell>
          <cell r="D778">
            <v>1354.1332687383326</v>
          </cell>
          <cell r="E778">
            <v>1755.4069218740008</v>
          </cell>
          <cell r="F778">
            <v>1655.8754583339992</v>
          </cell>
          <cell r="G778">
            <v>1956.2270125847931</v>
          </cell>
          <cell r="H778">
            <v>2429.3204036500192</v>
          </cell>
          <cell r="I778">
            <v>2959.0158520921464</v>
          </cell>
          <cell r="J778">
            <v>2867.8231189440116</v>
          </cell>
          <cell r="K778">
            <v>2068.8050596554363</v>
          </cell>
          <cell r="L778">
            <v>1588.448347539588</v>
          </cell>
          <cell r="M778">
            <v>1239.7830332126398</v>
          </cell>
          <cell r="N778">
            <v>1762.4427017643839</v>
          </cell>
          <cell r="O778">
            <v>23303.600000000002</v>
          </cell>
        </row>
        <row r="779">
          <cell r="A779" t="str">
            <v xml:space="preserve">    JCP&amp;L Share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1">
          <cell r="A781" t="str">
            <v xml:space="preserve">   (PP&amp;L EHV charges are included in the ECR calculation on Page 10 but not the CSO calculation on Page 9)</v>
          </cell>
        </row>
        <row r="783">
          <cell r="F783" t="str">
            <v xml:space="preserve">                        CALCULATION OF SAVINGS ON PJM SALES</v>
          </cell>
          <cell r="L783" t="str">
            <v>CASE:2001 FORECAST</v>
          </cell>
          <cell r="P783" t="str">
            <v>15</v>
          </cell>
        </row>
        <row r="784">
          <cell r="A784" t="str">
            <v>THIS PAGE IS NO LONGER USED</v>
          </cell>
          <cell r="F784" t="str">
            <v xml:space="preserve">                  </v>
          </cell>
          <cell r="L784">
            <v>36851</v>
          </cell>
        </row>
        <row r="786">
          <cell r="A786" t="str">
            <v>COST OF INTERCHANGE MIX</v>
          </cell>
          <cell r="C786" t="str">
            <v>JANUARY</v>
          </cell>
          <cell r="D786" t="str">
            <v>FEBRUARY</v>
          </cell>
          <cell r="E786" t="str">
            <v>MARCH</v>
          </cell>
          <cell r="F786" t="str">
            <v>APRIL</v>
          </cell>
          <cell r="G786" t="str">
            <v>MAY</v>
          </cell>
          <cell r="H786" t="str">
            <v>JUNE</v>
          </cell>
          <cell r="I786" t="str">
            <v>JULY</v>
          </cell>
          <cell r="J786" t="str">
            <v>AUGUST</v>
          </cell>
          <cell r="K786" t="str">
            <v>SEPTEMBER</v>
          </cell>
          <cell r="L786" t="str">
            <v>OCTOBER</v>
          </cell>
          <cell r="M786" t="str">
            <v>NOVEMBER</v>
          </cell>
          <cell r="N786" t="str">
            <v>DECEMBER</v>
          </cell>
          <cell r="O786" t="str">
            <v>TOTAL</v>
          </cell>
        </row>
        <row r="788">
          <cell r="A788" t="str">
            <v xml:space="preserve">  MARTINS CREEK #3-4</v>
          </cell>
        </row>
        <row r="790">
          <cell r="A790" t="str">
            <v xml:space="preserve">    Output Interchanged (GWH)</v>
          </cell>
          <cell r="B790" t="str">
            <v>.</v>
          </cell>
          <cell r="C790">
            <v>6.5</v>
          </cell>
          <cell r="D790">
            <v>10</v>
          </cell>
          <cell r="E790">
            <v>0.8</v>
          </cell>
          <cell r="F790">
            <v>0</v>
          </cell>
          <cell r="G790">
            <v>5</v>
          </cell>
          <cell r="H790">
            <v>15</v>
          </cell>
          <cell r="I790">
            <v>0</v>
          </cell>
          <cell r="J790">
            <v>50</v>
          </cell>
          <cell r="K790">
            <v>10</v>
          </cell>
          <cell r="L790">
            <v>0.8</v>
          </cell>
          <cell r="M790">
            <v>1.4</v>
          </cell>
          <cell r="N790">
            <v>1.3</v>
          </cell>
          <cell r="O790">
            <v>101</v>
          </cell>
        </row>
        <row r="791">
          <cell r="A791" t="str">
            <v xml:space="preserve">    Fuel Cost Rate (Mills/KWH)</v>
          </cell>
          <cell r="C791">
            <v>55.221020000000003</v>
          </cell>
          <cell r="D791">
            <v>50.928350000000002</v>
          </cell>
          <cell r="E791">
            <v>50.325299999999999</v>
          </cell>
          <cell r="F791">
            <v>48.271740000000001</v>
          </cell>
          <cell r="G791">
            <v>44.366709999999998</v>
          </cell>
          <cell r="H791">
            <v>43.411299999999997</v>
          </cell>
          <cell r="I791">
            <v>40.072119999999998</v>
          </cell>
          <cell r="J791">
            <v>39.618119999999998</v>
          </cell>
          <cell r="K791">
            <v>40.587580000000003</v>
          </cell>
          <cell r="L791">
            <v>41.003259999999997</v>
          </cell>
          <cell r="M791">
            <v>44.901820000000001</v>
          </cell>
          <cell r="N791">
            <v>44.376460000000002</v>
          </cell>
          <cell r="O791">
            <v>42.79</v>
          </cell>
        </row>
        <row r="792">
          <cell r="A792" t="str">
            <v xml:space="preserve">    Cost of Interchange ($1000)</v>
          </cell>
          <cell r="C792">
            <v>358.9</v>
          </cell>
          <cell r="D792">
            <v>509.3</v>
          </cell>
          <cell r="E792">
            <v>40.299999999999997</v>
          </cell>
          <cell r="F792">
            <v>0</v>
          </cell>
          <cell r="G792">
            <v>221.8</v>
          </cell>
          <cell r="H792">
            <v>651.20000000000005</v>
          </cell>
          <cell r="I792">
            <v>0</v>
          </cell>
          <cell r="J792">
            <v>1980.9</v>
          </cell>
          <cell r="K792">
            <v>405.9</v>
          </cell>
          <cell r="L792">
            <v>32.799999999999997</v>
          </cell>
          <cell r="M792">
            <v>62.9</v>
          </cell>
          <cell r="N792">
            <v>57.7</v>
          </cell>
          <cell r="O792">
            <v>4321.7</v>
          </cell>
        </row>
        <row r="794">
          <cell r="A794" t="str">
            <v xml:space="preserve">  COAL</v>
          </cell>
        </row>
        <row r="796">
          <cell r="A796" t="str">
            <v xml:space="preserve">    Output For Interchange (GWH)</v>
          </cell>
          <cell r="C796">
            <v>876.5</v>
          </cell>
          <cell r="D796">
            <v>825</v>
          </cell>
          <cell r="E796">
            <v>420.49999999999994</v>
          </cell>
          <cell r="F796">
            <v>0.6</v>
          </cell>
          <cell r="G796">
            <v>501.8</v>
          </cell>
          <cell r="H796">
            <v>1548.9</v>
          </cell>
          <cell r="I796">
            <v>1616.9</v>
          </cell>
          <cell r="J796">
            <v>1574.4</v>
          </cell>
          <cell r="K796">
            <v>993.6</v>
          </cell>
          <cell r="L796">
            <v>855</v>
          </cell>
          <cell r="M796">
            <v>675.6</v>
          </cell>
          <cell r="N796">
            <v>820.9</v>
          </cell>
          <cell r="O796">
            <v>10710</v>
          </cell>
        </row>
        <row r="797">
          <cell r="A797" t="str">
            <v xml:space="preserve">    Fuel Cost Rate (Mills/KWH)</v>
          </cell>
          <cell r="C797">
            <v>14.11</v>
          </cell>
          <cell r="D797">
            <v>14.04</v>
          </cell>
          <cell r="E797">
            <v>13.81</v>
          </cell>
          <cell r="F797">
            <v>14.19</v>
          </cell>
          <cell r="G797">
            <v>14.95</v>
          </cell>
          <cell r="H797">
            <v>13.93</v>
          </cell>
          <cell r="I797">
            <v>13.83</v>
          </cell>
          <cell r="J797">
            <v>13.78</v>
          </cell>
          <cell r="K797">
            <v>12.18</v>
          </cell>
          <cell r="L797">
            <v>12.29</v>
          </cell>
          <cell r="M797">
            <v>13.89</v>
          </cell>
          <cell r="N797">
            <v>14.15</v>
          </cell>
          <cell r="O797">
            <v>13.68</v>
          </cell>
        </row>
        <row r="798">
          <cell r="A798" t="str">
            <v xml:space="preserve">    Cost of Interchange ($1000)</v>
          </cell>
          <cell r="C798">
            <v>12367.4</v>
          </cell>
          <cell r="D798">
            <v>11583</v>
          </cell>
          <cell r="E798">
            <v>5807.1</v>
          </cell>
          <cell r="F798">
            <v>8.5</v>
          </cell>
          <cell r="G798">
            <v>7501.9</v>
          </cell>
          <cell r="H798">
            <v>21576.2</v>
          </cell>
          <cell r="I798">
            <v>22361.7</v>
          </cell>
          <cell r="J798">
            <v>21695.200000000001</v>
          </cell>
          <cell r="K798">
            <v>12102</v>
          </cell>
          <cell r="L798">
            <v>10508</v>
          </cell>
          <cell r="M798">
            <v>9384.1</v>
          </cell>
          <cell r="N798">
            <v>11615.7</v>
          </cell>
          <cell r="O798">
            <v>146510.80000000002</v>
          </cell>
        </row>
        <row r="800">
          <cell r="A800" t="str">
            <v xml:space="preserve">  POOL PURCHASES RESOLD</v>
          </cell>
        </row>
        <row r="802">
          <cell r="A802" t="str">
            <v xml:space="preserve">    Quantity (GWH)</v>
          </cell>
          <cell r="B802" t="str">
            <v>.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 xml:space="preserve">    Cost Rate (Mills/KWH)</v>
          </cell>
          <cell r="B803" t="str">
            <v>.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 xml:space="preserve">    Cost of Purchases ($1000)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6">
          <cell r="A806" t="str">
            <v xml:space="preserve">  OTHER PURCHASES RESOLD</v>
          </cell>
        </row>
        <row r="808">
          <cell r="A808" t="str">
            <v xml:space="preserve">    Quantity (GWH)</v>
          </cell>
          <cell r="B808" t="str">
            <v>.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22.4</v>
          </cell>
          <cell r="O808">
            <v>22</v>
          </cell>
        </row>
        <row r="809">
          <cell r="A809" t="str">
            <v xml:space="preserve">    Cost Rate (Mills/KWH)</v>
          </cell>
          <cell r="C809">
            <v>30.48</v>
          </cell>
          <cell r="D809">
            <v>30.42</v>
          </cell>
          <cell r="E809">
            <v>26.39</v>
          </cell>
          <cell r="F809">
            <v>25.51</v>
          </cell>
          <cell r="G809">
            <v>28.46</v>
          </cell>
          <cell r="H809">
            <v>40.369999999999997</v>
          </cell>
          <cell r="I809">
            <v>63.94</v>
          </cell>
          <cell r="J809">
            <v>63.86</v>
          </cell>
          <cell r="K809">
            <v>32.409999999999997</v>
          </cell>
          <cell r="L809">
            <v>25.92</v>
          </cell>
          <cell r="M809">
            <v>25.95</v>
          </cell>
          <cell r="N809">
            <v>26.51</v>
          </cell>
          <cell r="O809">
            <v>26.99</v>
          </cell>
        </row>
        <row r="810">
          <cell r="A810" t="str">
            <v xml:space="preserve">    Cost of Purchases ($1000)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593.79999999999995</v>
          </cell>
          <cell r="O810">
            <v>593.79999999999995</v>
          </cell>
        </row>
        <row r="812">
          <cell r="A812" t="str">
            <v xml:space="preserve">  COMBUSTION TURBINES &amp; DIESELS</v>
          </cell>
        </row>
        <row r="814">
          <cell r="A814" t="str">
            <v xml:space="preserve">    Output Interchanged (GWH)</v>
          </cell>
          <cell r="B814" t="str">
            <v>.</v>
          </cell>
          <cell r="C814">
            <v>0.4</v>
          </cell>
          <cell r="D814">
            <v>0.9</v>
          </cell>
          <cell r="E814">
            <v>0.1</v>
          </cell>
          <cell r="F814">
            <v>0</v>
          </cell>
          <cell r="G814">
            <v>0.5</v>
          </cell>
          <cell r="H814">
            <v>0.5</v>
          </cell>
          <cell r="I814">
            <v>2</v>
          </cell>
          <cell r="J814">
            <v>1.6</v>
          </cell>
          <cell r="K814">
            <v>2.4</v>
          </cell>
          <cell r="L814">
            <v>0.2</v>
          </cell>
          <cell r="M814">
            <v>0.1</v>
          </cell>
          <cell r="N814">
            <v>0.2</v>
          </cell>
          <cell r="O814">
            <v>9</v>
          </cell>
        </row>
        <row r="815">
          <cell r="A815" t="str">
            <v xml:space="preserve">    Fuel Cost Rate (Mills/KWH)</v>
          </cell>
          <cell r="C815">
            <v>64.816050000000004</v>
          </cell>
          <cell r="D815">
            <v>89.778509999999997</v>
          </cell>
          <cell r="E815">
            <v>88.844319999999996</v>
          </cell>
          <cell r="F815">
            <v>92.622380000000007</v>
          </cell>
          <cell r="G815">
            <v>29.760200000000001</v>
          </cell>
          <cell r="H815">
            <v>24.246569999999998</v>
          </cell>
          <cell r="I815">
            <v>41.568109999999997</v>
          </cell>
          <cell r="J815">
            <v>78.268299999999996</v>
          </cell>
          <cell r="K815">
            <v>43.312609999999999</v>
          </cell>
          <cell r="L815">
            <v>49.338380000000001</v>
          </cell>
          <cell r="M815">
            <v>49.984749999999998</v>
          </cell>
          <cell r="N815">
            <v>78.934569999999994</v>
          </cell>
          <cell r="O815">
            <v>53.96</v>
          </cell>
        </row>
        <row r="816">
          <cell r="A816" t="str">
            <v xml:space="preserve">    Cost ($1000)</v>
          </cell>
          <cell r="C816">
            <v>25.9</v>
          </cell>
          <cell r="D816">
            <v>80.8</v>
          </cell>
          <cell r="E816">
            <v>8.9</v>
          </cell>
          <cell r="F816">
            <v>0</v>
          </cell>
          <cell r="G816">
            <v>14.9</v>
          </cell>
          <cell r="H816">
            <v>12.1</v>
          </cell>
          <cell r="I816">
            <v>83.1</v>
          </cell>
          <cell r="J816">
            <v>125.2</v>
          </cell>
          <cell r="K816">
            <v>104</v>
          </cell>
          <cell r="L816">
            <v>9.9</v>
          </cell>
          <cell r="M816">
            <v>5</v>
          </cell>
          <cell r="N816">
            <v>15.8</v>
          </cell>
          <cell r="O816">
            <v>485.59999999999997</v>
          </cell>
        </row>
        <row r="818">
          <cell r="A818" t="str">
            <v xml:space="preserve">  COST OF PJM SALES</v>
          </cell>
        </row>
        <row r="820">
          <cell r="A820" t="str">
            <v xml:space="preserve">    Output For Interchange Sales (GWH)</v>
          </cell>
          <cell r="C820">
            <v>883.4</v>
          </cell>
          <cell r="D820">
            <v>835.9</v>
          </cell>
          <cell r="E820">
            <v>421.4</v>
          </cell>
          <cell r="F820">
            <v>0.6</v>
          </cell>
          <cell r="G820">
            <v>507.3</v>
          </cell>
          <cell r="H820">
            <v>1564.4</v>
          </cell>
          <cell r="I820">
            <v>1618.9</v>
          </cell>
          <cell r="J820">
            <v>1626</v>
          </cell>
          <cell r="K820">
            <v>1006</v>
          </cell>
          <cell r="L820">
            <v>856</v>
          </cell>
          <cell r="M820">
            <v>677.1</v>
          </cell>
          <cell r="N820">
            <v>844.8</v>
          </cell>
          <cell r="O820">
            <v>10842</v>
          </cell>
        </row>
        <row r="821">
          <cell r="A821" t="str">
            <v xml:space="preserve">    Cost Rate (Mills/KWH)</v>
          </cell>
          <cell r="C821">
            <v>14.44</v>
          </cell>
          <cell r="D821">
            <v>14.56</v>
          </cell>
          <cell r="E821">
            <v>13.9</v>
          </cell>
          <cell r="F821">
            <v>14.17</v>
          </cell>
          <cell r="G821">
            <v>15.25</v>
          </cell>
          <cell r="H821">
            <v>14.22</v>
          </cell>
          <cell r="I821">
            <v>13.86</v>
          </cell>
          <cell r="J821">
            <v>14.64</v>
          </cell>
          <cell r="K821">
            <v>12.54</v>
          </cell>
          <cell r="L821">
            <v>12.33</v>
          </cell>
          <cell r="M821">
            <v>13.96</v>
          </cell>
          <cell r="N821">
            <v>14.54</v>
          </cell>
          <cell r="O821">
            <v>14.01</v>
          </cell>
        </row>
        <row r="822">
          <cell r="A822" t="str">
            <v xml:space="preserve">    Cost of Interchange ($1000)</v>
          </cell>
          <cell r="C822">
            <v>12752.2</v>
          </cell>
          <cell r="D822">
            <v>12173.1</v>
          </cell>
          <cell r="E822">
            <v>5856.3</v>
          </cell>
          <cell r="F822">
            <v>8.5</v>
          </cell>
          <cell r="G822">
            <v>7738.6</v>
          </cell>
          <cell r="H822">
            <v>22239.5</v>
          </cell>
          <cell r="I822">
            <v>22444.799999999999</v>
          </cell>
          <cell r="J822">
            <v>23801.3</v>
          </cell>
          <cell r="K822">
            <v>12611.9</v>
          </cell>
          <cell r="L822">
            <v>10550.7</v>
          </cell>
          <cell r="M822">
            <v>9452</v>
          </cell>
          <cell r="N822">
            <v>12283</v>
          </cell>
          <cell r="O822">
            <v>151911.9</v>
          </cell>
        </row>
        <row r="824">
          <cell r="A824" t="str">
            <v xml:space="preserve">  PJM BILLING</v>
          </cell>
        </row>
        <row r="826">
          <cell r="A826" t="str">
            <v xml:space="preserve">    Interchange Sales (GWH)</v>
          </cell>
          <cell r="C826">
            <v>883.4</v>
          </cell>
          <cell r="D826">
            <v>835.9</v>
          </cell>
          <cell r="E826">
            <v>421.4</v>
          </cell>
          <cell r="F826">
            <v>0.6</v>
          </cell>
          <cell r="G826">
            <v>507.3</v>
          </cell>
          <cell r="H826">
            <v>1564.4</v>
          </cell>
          <cell r="I826">
            <v>1618.9</v>
          </cell>
          <cell r="J826">
            <v>1626</v>
          </cell>
          <cell r="K826">
            <v>1006</v>
          </cell>
          <cell r="L826">
            <v>856</v>
          </cell>
          <cell r="M826">
            <v>677.1</v>
          </cell>
          <cell r="N826">
            <v>844.8</v>
          </cell>
          <cell r="O826">
            <v>10842</v>
          </cell>
        </row>
        <row r="827">
          <cell r="A827" t="str">
            <v xml:space="preserve">    Billing Rate (Mills/KWH)</v>
          </cell>
          <cell r="C827">
            <v>27.45</v>
          </cell>
          <cell r="D827">
            <v>27.45</v>
          </cell>
          <cell r="E827">
            <v>22.8</v>
          </cell>
          <cell r="F827">
            <v>21.5</v>
          </cell>
          <cell r="G827">
            <v>27</v>
          </cell>
          <cell r="H827">
            <v>30.9</v>
          </cell>
          <cell r="I827">
            <v>40.35</v>
          </cell>
          <cell r="J827">
            <v>40.35</v>
          </cell>
          <cell r="K827">
            <v>27.65</v>
          </cell>
          <cell r="L827">
            <v>21.8</v>
          </cell>
          <cell r="M827">
            <v>22.15</v>
          </cell>
          <cell r="N827">
            <v>23.15</v>
          </cell>
          <cell r="O827">
            <v>30.51</v>
          </cell>
        </row>
        <row r="828">
          <cell r="A828" t="str">
            <v xml:space="preserve">    Interchange Bill ($1000)</v>
          </cell>
          <cell r="C828">
            <v>24248.5</v>
          </cell>
          <cell r="D828">
            <v>22945.8</v>
          </cell>
          <cell r="E828">
            <v>9608.4</v>
          </cell>
          <cell r="F828">
            <v>12.9</v>
          </cell>
          <cell r="G828">
            <v>13697.7</v>
          </cell>
          <cell r="H828">
            <v>48341</v>
          </cell>
          <cell r="I828">
            <v>65322.9</v>
          </cell>
          <cell r="J828">
            <v>65608.899999999994</v>
          </cell>
          <cell r="K828">
            <v>27815.7</v>
          </cell>
          <cell r="L828">
            <v>18660.5</v>
          </cell>
          <cell r="M828">
            <v>14997.7</v>
          </cell>
          <cell r="N828">
            <v>19557</v>
          </cell>
          <cell r="O828">
            <v>330817</v>
          </cell>
        </row>
        <row r="829">
          <cell r="A829" t="str">
            <v>TOTAL PJM BILLING</v>
          </cell>
          <cell r="C829">
            <v>24248.5</v>
          </cell>
          <cell r="D829">
            <v>22945.8</v>
          </cell>
          <cell r="E829">
            <v>9608.4</v>
          </cell>
          <cell r="F829">
            <v>12.9</v>
          </cell>
          <cell r="G829">
            <v>13697.7</v>
          </cell>
          <cell r="H829">
            <v>48341</v>
          </cell>
          <cell r="I829">
            <v>65322.9</v>
          </cell>
          <cell r="J829">
            <v>65608.899999999994</v>
          </cell>
          <cell r="K829">
            <v>27815.7</v>
          </cell>
          <cell r="L829">
            <v>18660.5</v>
          </cell>
          <cell r="M829">
            <v>14997.7</v>
          </cell>
          <cell r="N829">
            <v>19557</v>
          </cell>
          <cell r="O829">
            <v>330817</v>
          </cell>
        </row>
        <row r="831">
          <cell r="A831" t="str">
            <v xml:space="preserve">  SAVINGS ON PJM SALES</v>
          </cell>
        </row>
        <row r="833">
          <cell r="A833" t="str">
            <v xml:space="preserve">    Interchange Sales (GWH)</v>
          </cell>
          <cell r="C833">
            <v>883.4</v>
          </cell>
          <cell r="D833">
            <v>835.9</v>
          </cell>
          <cell r="E833">
            <v>421.4</v>
          </cell>
          <cell r="F833">
            <v>0.6</v>
          </cell>
          <cell r="G833">
            <v>507.3</v>
          </cell>
          <cell r="H833">
            <v>1564.4</v>
          </cell>
          <cell r="I833">
            <v>1618.9</v>
          </cell>
          <cell r="J833">
            <v>1626</v>
          </cell>
          <cell r="K833">
            <v>1006</v>
          </cell>
          <cell r="L833">
            <v>856</v>
          </cell>
          <cell r="M833">
            <v>677.1</v>
          </cell>
          <cell r="N833">
            <v>844.8</v>
          </cell>
          <cell r="O833">
            <v>10842</v>
          </cell>
        </row>
        <row r="834">
          <cell r="A834" t="str">
            <v xml:space="preserve">    Savings Rate (Mills/KWH)</v>
          </cell>
          <cell r="C834">
            <v>13.01</v>
          </cell>
          <cell r="D834">
            <v>12.89</v>
          </cell>
          <cell r="E834">
            <v>8.9</v>
          </cell>
          <cell r="F834">
            <v>7.33</v>
          </cell>
          <cell r="G834">
            <v>11.75</v>
          </cell>
          <cell r="H834">
            <v>16.68</v>
          </cell>
          <cell r="I834">
            <v>26.49</v>
          </cell>
          <cell r="J834">
            <v>25.71</v>
          </cell>
          <cell r="K834">
            <v>15.11</v>
          </cell>
          <cell r="L834">
            <v>9.4700000000000006</v>
          </cell>
          <cell r="M834">
            <v>8.19</v>
          </cell>
          <cell r="N834">
            <v>8.61</v>
          </cell>
          <cell r="O834">
            <v>16.5</v>
          </cell>
        </row>
        <row r="835">
          <cell r="A835" t="str">
            <v xml:space="preserve">    Interchange Savings ($1000)</v>
          </cell>
          <cell r="C835">
            <v>11496.3</v>
          </cell>
          <cell r="D835">
            <v>10772.699999999999</v>
          </cell>
          <cell r="E835">
            <v>3752.0999999999995</v>
          </cell>
          <cell r="F835">
            <v>4.4000000000000004</v>
          </cell>
          <cell r="G835">
            <v>5959.1</v>
          </cell>
          <cell r="H835">
            <v>26101.5</v>
          </cell>
          <cell r="I835">
            <v>42878.100000000006</v>
          </cell>
          <cell r="J835">
            <v>41807.599999999991</v>
          </cell>
          <cell r="K835">
            <v>15203.800000000001</v>
          </cell>
          <cell r="L835">
            <v>8109.7999999999993</v>
          </cell>
          <cell r="M835">
            <v>5545.7000000000007</v>
          </cell>
          <cell r="N835">
            <v>7274</v>
          </cell>
          <cell r="O835">
            <v>178905.09999999998</v>
          </cell>
        </row>
        <row r="837">
          <cell r="A837" t="str">
            <v xml:space="preserve">  PPUC CUST. SAVINGS ($1000)</v>
          </cell>
          <cell r="B837">
            <v>1</v>
          </cell>
          <cell r="C837">
            <v>11496.3</v>
          </cell>
          <cell r="D837">
            <v>10772.7</v>
          </cell>
          <cell r="E837">
            <v>3752.1</v>
          </cell>
          <cell r="F837">
            <v>4.4000000000000004</v>
          </cell>
          <cell r="G837">
            <v>5959.1</v>
          </cell>
          <cell r="H837">
            <v>26101.5</v>
          </cell>
          <cell r="I837">
            <v>42878.1</v>
          </cell>
          <cell r="J837">
            <v>41807.599999999999</v>
          </cell>
          <cell r="K837">
            <v>15203.8</v>
          </cell>
          <cell r="L837">
            <v>8109.8</v>
          </cell>
          <cell r="M837">
            <v>5545.7</v>
          </cell>
          <cell r="N837">
            <v>7274</v>
          </cell>
          <cell r="O837">
            <v>178905.09999999998</v>
          </cell>
        </row>
        <row r="838">
          <cell r="F838" t="str">
            <v xml:space="preserve">               CALCULATION OF COST TO SUPPLY SYSTEM OUTPUT (INC UGI)</v>
          </cell>
          <cell r="L838" t="str">
            <v>CASE:2001 FORECAST</v>
          </cell>
          <cell r="P838" t="str">
            <v>16</v>
          </cell>
        </row>
        <row r="839">
          <cell r="A839" t="str">
            <v>THIS PAGE IS NO LONGER USED</v>
          </cell>
          <cell r="F839" t="str">
            <v xml:space="preserve">                   (EXCLUDES ENERGY COSTS NOT APPLICABLE TO ECR)</v>
          </cell>
          <cell r="L839">
            <v>36851</v>
          </cell>
        </row>
        <row r="841">
          <cell r="A841" t="str">
            <v>COST TO SUPPLY INTERNAL LOAD</v>
          </cell>
          <cell r="C841" t="str">
            <v>JANUARY</v>
          </cell>
          <cell r="D841" t="str">
            <v>FEBRUARY</v>
          </cell>
          <cell r="E841" t="str">
            <v>MARCH</v>
          </cell>
          <cell r="F841" t="str">
            <v>APRIL</v>
          </cell>
          <cell r="G841" t="str">
            <v>MAY</v>
          </cell>
          <cell r="H841" t="str">
            <v>JUNE</v>
          </cell>
          <cell r="I841" t="str">
            <v>JULY</v>
          </cell>
          <cell r="J841" t="str">
            <v>AUGUST</v>
          </cell>
          <cell r="K841" t="str">
            <v>SEPTEMBER</v>
          </cell>
          <cell r="L841" t="str">
            <v>OCTOBER</v>
          </cell>
          <cell r="M841" t="str">
            <v>NOVEMBER</v>
          </cell>
          <cell r="N841" t="str">
            <v>DECEMBER</v>
          </cell>
          <cell r="O841" t="str">
            <v>TOTAL</v>
          </cell>
        </row>
        <row r="843">
          <cell r="A843" t="str">
            <v xml:space="preserve">  MARTINS CREEK #3-4</v>
          </cell>
        </row>
        <row r="845">
          <cell r="A845" t="str">
            <v xml:space="preserve">    Output For Load (GWH)</v>
          </cell>
          <cell r="C845">
            <v>89.3</v>
          </cell>
          <cell r="D845">
            <v>85.8</v>
          </cell>
          <cell r="E845">
            <v>34</v>
          </cell>
          <cell r="F845">
            <v>23.8</v>
          </cell>
          <cell r="G845">
            <v>68.2</v>
          </cell>
          <cell r="H845">
            <v>235.2</v>
          </cell>
          <cell r="I845">
            <v>400.4</v>
          </cell>
          <cell r="J845">
            <v>350.4</v>
          </cell>
          <cell r="K845">
            <v>136.4</v>
          </cell>
          <cell r="L845">
            <v>31.5</v>
          </cell>
          <cell r="M845">
            <v>33.4</v>
          </cell>
          <cell r="N845">
            <v>79.3</v>
          </cell>
          <cell r="O845">
            <v>1568</v>
          </cell>
        </row>
        <row r="846">
          <cell r="A846" t="str">
            <v xml:space="preserve">    Fuel Cost Rate (Mills/KWH)</v>
          </cell>
          <cell r="C846">
            <v>55.22</v>
          </cell>
          <cell r="D846">
            <v>50.93</v>
          </cell>
          <cell r="E846">
            <v>50.32</v>
          </cell>
          <cell r="F846">
            <v>48.27</v>
          </cell>
          <cell r="G846">
            <v>44.37</v>
          </cell>
          <cell r="H846">
            <v>43.41</v>
          </cell>
          <cell r="I846">
            <v>40.07</v>
          </cell>
          <cell r="J846">
            <v>39.619999999999997</v>
          </cell>
          <cell r="K846">
            <v>40.590000000000003</v>
          </cell>
          <cell r="L846">
            <v>41</v>
          </cell>
          <cell r="M846">
            <v>44.9</v>
          </cell>
          <cell r="N846">
            <v>44.38</v>
          </cell>
          <cell r="O846">
            <v>42.84</v>
          </cell>
        </row>
        <row r="847">
          <cell r="A847" t="str">
            <v xml:space="preserve">    Cost To Carry Load ($1000)</v>
          </cell>
          <cell r="C847">
            <v>4931.2734760000012</v>
          </cell>
          <cell r="D847">
            <v>4369.6363159999992</v>
          </cell>
          <cell r="E847">
            <v>1711.0204700000002</v>
          </cell>
          <cell r="F847">
            <v>1148.8674879999999</v>
          </cell>
          <cell r="G847">
            <v>3025.8430239999998</v>
          </cell>
          <cell r="H847">
            <v>10210.307488</v>
          </cell>
          <cell r="I847">
            <v>16044.875923999998</v>
          </cell>
          <cell r="J847">
            <v>13882.196427999999</v>
          </cell>
          <cell r="K847">
            <v>5536.1212080000005</v>
          </cell>
          <cell r="L847">
            <v>1291.6054240000001</v>
          </cell>
          <cell r="M847">
            <v>1499.6834879999999</v>
          </cell>
          <cell r="N847">
            <v>3519.0427199999999</v>
          </cell>
          <cell r="O847">
            <v>67170.399999999994</v>
          </cell>
        </row>
        <row r="849">
          <cell r="A849" t="str">
            <v xml:space="preserve">  COAL</v>
          </cell>
        </row>
        <row r="851">
          <cell r="A851" t="str">
            <v xml:space="preserve">    Output For Load (GWH)</v>
          </cell>
          <cell r="C851">
            <v>-901.4303711799671</v>
          </cell>
          <cell r="D851">
            <v>-492.68878123055447</v>
          </cell>
          <cell r="E851">
            <v>-821.37820312333452</v>
          </cell>
          <cell r="F851">
            <v>-1152.4924305566651</v>
          </cell>
          <cell r="G851">
            <v>-1975.3783543079885</v>
          </cell>
          <cell r="H851">
            <v>-2818.5673394166993</v>
          </cell>
          <cell r="I851">
            <v>-3540.5930868202445</v>
          </cell>
          <cell r="J851">
            <v>-3384.5051982400196</v>
          </cell>
          <cell r="K851">
            <v>-2135.0084327590598</v>
          </cell>
          <cell r="L851">
            <v>-1384.8139125659795</v>
          </cell>
          <cell r="M851">
            <v>-656.30505535439988</v>
          </cell>
          <cell r="N851">
            <v>-1143.9045029406398</v>
          </cell>
          <cell r="O851">
            <v>-20407</v>
          </cell>
        </row>
        <row r="852">
          <cell r="A852" t="str">
            <v xml:space="preserve">    Fuel Cost Rate (Mills/KWH)</v>
          </cell>
          <cell r="C852">
            <v>78.41</v>
          </cell>
          <cell r="D852">
            <v>111.97</v>
          </cell>
          <cell r="E852">
            <v>71.98</v>
          </cell>
          <cell r="F852">
            <v>47.27</v>
          </cell>
          <cell r="G852">
            <v>41.77</v>
          </cell>
          <cell r="H852">
            <v>56.97</v>
          </cell>
          <cell r="I852">
            <v>88.11</v>
          </cell>
          <cell r="J852">
            <v>88.96</v>
          </cell>
          <cell r="K852">
            <v>49.89</v>
          </cell>
          <cell r="L852">
            <v>44.27</v>
          </cell>
          <cell r="M852">
            <v>67.59</v>
          </cell>
          <cell r="N852">
            <v>57.21</v>
          </cell>
          <cell r="O852">
            <v>67.290000000000006</v>
          </cell>
        </row>
        <row r="853">
          <cell r="A853" t="str">
            <v xml:space="preserve">    Cost To Carry Load ($1000)</v>
          </cell>
          <cell r="C853">
            <v>-70682.5</v>
          </cell>
          <cell r="D853">
            <v>-55168.3</v>
          </cell>
          <cell r="E853">
            <v>-59124.500000000007</v>
          </cell>
          <cell r="F853">
            <v>-54474.30000000001</v>
          </cell>
          <cell r="G853">
            <v>-82516.799999999988</v>
          </cell>
          <cell r="H853">
            <v>-160576.20000000001</v>
          </cell>
          <cell r="I853">
            <v>-311958.7</v>
          </cell>
          <cell r="J853">
            <v>-301078.90000000002</v>
          </cell>
          <cell r="K853">
            <v>-106514</v>
          </cell>
          <cell r="L853">
            <v>-61301.200000000004</v>
          </cell>
          <cell r="M853">
            <v>-44357.799999999996</v>
          </cell>
          <cell r="N853">
            <v>-65446.099999999991</v>
          </cell>
          <cell r="O853">
            <v>-1373199.3000000003</v>
          </cell>
        </row>
        <row r="855">
          <cell r="A855" t="str">
            <v xml:space="preserve">  COST OF PL SHARE NUCLEAR</v>
          </cell>
        </row>
        <row r="856">
          <cell r="A856" t="str">
            <v xml:space="preserve">    (Including D&amp;D Expense)</v>
          </cell>
        </row>
        <row r="857">
          <cell r="A857" t="str">
            <v xml:space="preserve">    Output For Load (GWH)</v>
          </cell>
          <cell r="C857">
            <v>1335.3999999999999</v>
          </cell>
          <cell r="D857">
            <v>1197.8000000000002</v>
          </cell>
          <cell r="E857">
            <v>831.59999999999991</v>
          </cell>
          <cell r="F857">
            <v>684.1</v>
          </cell>
          <cell r="G857">
            <v>1083</v>
          </cell>
          <cell r="H857">
            <v>1388.9</v>
          </cell>
          <cell r="I857">
            <v>1435.2</v>
          </cell>
          <cell r="J857">
            <v>1435.2</v>
          </cell>
          <cell r="K857">
            <v>1388.9</v>
          </cell>
          <cell r="L857">
            <v>1435.2</v>
          </cell>
          <cell r="M857">
            <v>1388.9</v>
          </cell>
          <cell r="N857">
            <v>1435.2</v>
          </cell>
          <cell r="O857">
            <v>15039</v>
          </cell>
        </row>
        <row r="858">
          <cell r="A858" t="str">
            <v xml:space="preserve">    Fuel Cost Rate (Mills/KWH)</v>
          </cell>
          <cell r="C858">
            <v>4.79</v>
          </cell>
          <cell r="D858">
            <v>4.8099999999999996</v>
          </cell>
          <cell r="E858">
            <v>4.83</v>
          </cell>
          <cell r="F858">
            <v>4.8499999999999996</v>
          </cell>
          <cell r="G858">
            <v>4.7300000000000004</v>
          </cell>
          <cell r="H858">
            <v>4.4000000000000004</v>
          </cell>
          <cell r="I858">
            <v>4.3899999999999997</v>
          </cell>
          <cell r="J858">
            <v>4.3899999999999997</v>
          </cell>
          <cell r="K858">
            <v>4.4000000000000004</v>
          </cell>
          <cell r="L858">
            <v>4.3899999999999997</v>
          </cell>
          <cell r="M858">
            <v>4.4000000000000004</v>
          </cell>
          <cell r="N858">
            <v>4.3899999999999997</v>
          </cell>
          <cell r="O858">
            <v>4.53</v>
          </cell>
        </row>
        <row r="859">
          <cell r="A859" t="str">
            <v xml:space="preserve">    Cost To Carry Load ($1000)</v>
          </cell>
          <cell r="C859">
            <v>6398.3262499999992</v>
          </cell>
          <cell r="D859">
            <v>5758.3995499999992</v>
          </cell>
          <cell r="E859">
            <v>4017.8377500000001</v>
          </cell>
          <cell r="F859">
            <v>3316.9476999999997</v>
          </cell>
          <cell r="G859">
            <v>5119.3518999999997</v>
          </cell>
          <cell r="H859">
            <v>6105.0965999999989</v>
          </cell>
          <cell r="I859">
            <v>6301.9778000000006</v>
          </cell>
          <cell r="J859">
            <v>6301.9778000000006</v>
          </cell>
          <cell r="K859">
            <v>6105.0965999999989</v>
          </cell>
          <cell r="L859">
            <v>6301.9778000000006</v>
          </cell>
          <cell r="M859">
            <v>6105.0965999999989</v>
          </cell>
          <cell r="N859">
            <v>6301.9778000000006</v>
          </cell>
          <cell r="O859">
            <v>68134.100000000006</v>
          </cell>
        </row>
        <row r="861">
          <cell r="A861" t="str">
            <v xml:space="preserve">  COMBUSTION TURBINES &amp; DIESELS</v>
          </cell>
        </row>
        <row r="863">
          <cell r="A863" t="str">
            <v xml:space="preserve">    Output For Load (GWH)</v>
          </cell>
          <cell r="C863">
            <v>0.19999999999999996</v>
          </cell>
          <cell r="D863">
            <v>9.9999999999999978E-2</v>
          </cell>
          <cell r="E863">
            <v>0.1</v>
          </cell>
          <cell r="F863">
            <v>0.30000000000000004</v>
          </cell>
          <cell r="G863">
            <v>0.19999999999999996</v>
          </cell>
          <cell r="H863">
            <v>0.19999999999999996</v>
          </cell>
          <cell r="I863">
            <v>3.0999999999999996</v>
          </cell>
          <cell r="J863">
            <v>0.10000000000000009</v>
          </cell>
          <cell r="K863">
            <v>0.10000000000000009</v>
          </cell>
          <cell r="L863">
            <v>0.10000000000000003</v>
          </cell>
          <cell r="M863">
            <v>0.20000000000000004</v>
          </cell>
          <cell r="N863">
            <v>0.10000000000000003</v>
          </cell>
          <cell r="O863">
            <v>5</v>
          </cell>
        </row>
        <row r="864">
          <cell r="A864" t="str">
            <v xml:space="preserve">    Cost Rate (Mills/KWH)</v>
          </cell>
          <cell r="C864">
            <v>62.01</v>
          </cell>
          <cell r="D864">
            <v>58.86</v>
          </cell>
          <cell r="E864">
            <v>56.52</v>
          </cell>
          <cell r="F864">
            <v>79.599999999999994</v>
          </cell>
          <cell r="G864">
            <v>51.84</v>
          </cell>
          <cell r="H864">
            <v>49.41</v>
          </cell>
          <cell r="I864">
            <v>41.87</v>
          </cell>
          <cell r="J864">
            <v>51.32</v>
          </cell>
          <cell r="K864">
            <v>51.27</v>
          </cell>
          <cell r="L864">
            <v>53.37</v>
          </cell>
          <cell r="M864">
            <v>53.03</v>
          </cell>
          <cell r="N864">
            <v>56.58</v>
          </cell>
          <cell r="O864">
            <v>45.96</v>
          </cell>
        </row>
        <row r="865">
          <cell r="A865" t="str">
            <v xml:space="preserve">    Cost To Carry Load ($1000)</v>
          </cell>
          <cell r="C865">
            <v>12.401792000000007</v>
          </cell>
          <cell r="D865">
            <v>5.8858469999999983</v>
          </cell>
          <cell r="E865">
            <v>5.6522329999999972</v>
          </cell>
          <cell r="F865">
            <v>23.879328000000001</v>
          </cell>
          <cell r="G865">
            <v>10.368148</v>
          </cell>
          <cell r="H865">
            <v>9.8818280000000005</v>
          </cell>
          <cell r="I865">
            <v>129.80655699999997</v>
          </cell>
          <cell r="J865">
            <v>5.1323210000000046</v>
          </cell>
          <cell r="K865">
            <v>5.1268359999999973</v>
          </cell>
          <cell r="L865">
            <v>5.3369279999999986</v>
          </cell>
          <cell r="M865">
            <v>10.605435999999999</v>
          </cell>
          <cell r="N865">
            <v>5.6580800000000018</v>
          </cell>
          <cell r="O865">
            <v>229.79999999999998</v>
          </cell>
        </row>
        <row r="867">
          <cell r="A867" t="str">
            <v xml:space="preserve">  HYDRO</v>
          </cell>
        </row>
        <row r="869">
          <cell r="A869" t="str">
            <v xml:space="preserve">    Output For Load (GWH)</v>
          </cell>
          <cell r="C869">
            <v>61.2</v>
          </cell>
          <cell r="D869">
            <v>59.4</v>
          </cell>
          <cell r="E869">
            <v>77.3</v>
          </cell>
          <cell r="F869">
            <v>75.3</v>
          </cell>
          <cell r="G869">
            <v>71.2</v>
          </cell>
          <cell r="H869">
            <v>54.7</v>
          </cell>
          <cell r="I869">
            <v>42.3</v>
          </cell>
          <cell r="J869">
            <v>33.700000000000003</v>
          </cell>
          <cell r="K869">
            <v>31.200000000000003</v>
          </cell>
          <cell r="L869">
            <v>36.1</v>
          </cell>
          <cell r="M869">
            <v>49.7</v>
          </cell>
          <cell r="N869">
            <v>60.6</v>
          </cell>
          <cell r="O869">
            <v>653</v>
          </cell>
        </row>
        <row r="870">
          <cell r="A870" t="str">
            <v xml:space="preserve">    Cost Rate (Mills/KWH)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 xml:space="preserve">    Cost To Carry Load ($1000)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3">
          <cell r="A873" t="str">
            <v xml:space="preserve">  COST OF SAFE HARBOR</v>
          </cell>
        </row>
        <row r="875">
          <cell r="A875" t="str">
            <v xml:space="preserve">    Quantity (GWH)</v>
          </cell>
          <cell r="C875">
            <v>31.4</v>
          </cell>
          <cell r="D875">
            <v>32.700000000000003</v>
          </cell>
          <cell r="E875">
            <v>57.5</v>
          </cell>
          <cell r="F875">
            <v>56.9</v>
          </cell>
          <cell r="G875">
            <v>41.8</v>
          </cell>
          <cell r="H875">
            <v>23.5</v>
          </cell>
          <cell r="I875">
            <v>15.6</v>
          </cell>
          <cell r="J875">
            <v>11.2</v>
          </cell>
          <cell r="K875">
            <v>10.3</v>
          </cell>
          <cell r="L875">
            <v>15.8</v>
          </cell>
          <cell r="M875">
            <v>25.4</v>
          </cell>
          <cell r="N875">
            <v>33.200000000000003</v>
          </cell>
          <cell r="O875">
            <v>355.3</v>
          </cell>
        </row>
        <row r="876">
          <cell r="A876" t="str">
            <v xml:space="preserve">    Billing Rate (Mills/KWH)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 xml:space="preserve">    Cost ($1000)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9">
          <cell r="A879" t="str">
            <v xml:space="preserve">  INTERCHANGE RETAINED FOR LOAD</v>
          </cell>
        </row>
        <row r="881">
          <cell r="A881" t="str">
            <v xml:space="preserve">    Retained Interchange (GWH)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 xml:space="preserve">    Billing Rate (Mills/KWH)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 xml:space="preserve">    Cost ($1000)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5">
          <cell r="A885" t="str">
            <v xml:space="preserve">  OTHER PURCHASES FOR LOAD</v>
          </cell>
        </row>
        <row r="887">
          <cell r="A887" t="str">
            <v xml:space="preserve">    Other Purchases (GWH)</v>
          </cell>
          <cell r="C887">
            <v>2677.4</v>
          </cell>
          <cell r="D887">
            <v>2156.9</v>
          </cell>
          <cell r="E887">
            <v>2825.7</v>
          </cell>
          <cell r="F887">
            <v>2659.8</v>
          </cell>
          <cell r="G887">
            <v>3160.4</v>
          </cell>
          <cell r="H887">
            <v>3948.9</v>
          </cell>
          <cell r="I887">
            <v>4831.7</v>
          </cell>
          <cell r="J887">
            <v>4679.7</v>
          </cell>
          <cell r="K887">
            <v>3348</v>
          </cell>
          <cell r="L887">
            <v>2547.4</v>
          </cell>
          <cell r="M887">
            <v>1966.3</v>
          </cell>
          <cell r="N887">
            <v>2815</v>
          </cell>
          <cell r="O887">
            <v>37617</v>
          </cell>
        </row>
        <row r="888">
          <cell r="A888" t="str">
            <v xml:space="preserve">    Billing Rate (Mills/KWH)</v>
          </cell>
          <cell r="C888">
            <v>30.48</v>
          </cell>
          <cell r="D888">
            <v>30.42</v>
          </cell>
          <cell r="E888">
            <v>26.39</v>
          </cell>
          <cell r="F888">
            <v>25.51</v>
          </cell>
          <cell r="G888">
            <v>28.46</v>
          </cell>
          <cell r="H888">
            <v>40.369999999999997</v>
          </cell>
          <cell r="I888">
            <v>63.94</v>
          </cell>
          <cell r="J888">
            <v>63.86</v>
          </cell>
          <cell r="K888">
            <v>32.409999999999997</v>
          </cell>
          <cell r="L888">
            <v>25.92</v>
          </cell>
          <cell r="M888">
            <v>25.95</v>
          </cell>
          <cell r="N888">
            <v>26.51</v>
          </cell>
          <cell r="O888">
            <v>38.47</v>
          </cell>
        </row>
        <row r="889">
          <cell r="A889" t="str">
            <v xml:space="preserve">    Cost ($1000)</v>
          </cell>
          <cell r="C889">
            <v>81610.716630251016</v>
          </cell>
          <cell r="D889">
            <v>65610.57108425512</v>
          </cell>
          <cell r="E889">
            <v>74565.070185863238</v>
          </cell>
          <cell r="F889">
            <v>67855.519773507651</v>
          </cell>
          <cell r="G889">
            <v>89958.147098652218</v>
          </cell>
          <cell r="H889">
            <v>159406.62244032157</v>
          </cell>
          <cell r="I889">
            <v>308951.61221789679</v>
          </cell>
          <cell r="J889">
            <v>298868.85052939726</v>
          </cell>
          <cell r="K889">
            <v>108524.69422466808</v>
          </cell>
          <cell r="L889">
            <v>66016.368245767633</v>
          </cell>
          <cell r="M889">
            <v>51022.672363820668</v>
          </cell>
          <cell r="N889">
            <v>74628.9593541496</v>
          </cell>
          <cell r="O889">
            <v>1447019.9</v>
          </cell>
        </row>
        <row r="891">
          <cell r="A891" t="str">
            <v xml:space="preserve">  NON-UTILITY GENERATION FOR LOAD</v>
          </cell>
        </row>
        <row r="893">
          <cell r="A893" t="str">
            <v xml:space="preserve">    Quantity (GWH)</v>
          </cell>
          <cell r="C893">
            <v>205.8</v>
          </cell>
          <cell r="D893">
            <v>229.3</v>
          </cell>
          <cell r="E893">
            <v>211.1</v>
          </cell>
          <cell r="F893">
            <v>204.3</v>
          </cell>
          <cell r="G893">
            <v>201.5</v>
          </cell>
          <cell r="H893">
            <v>233.6</v>
          </cell>
          <cell r="I893">
            <v>211.1</v>
          </cell>
          <cell r="J893">
            <v>200.2</v>
          </cell>
          <cell r="K893">
            <v>186.3</v>
          </cell>
          <cell r="L893">
            <v>201.7</v>
          </cell>
          <cell r="M893">
            <v>213.2</v>
          </cell>
          <cell r="N893">
            <v>239.2</v>
          </cell>
          <cell r="O893">
            <v>2537.2999999999993</v>
          </cell>
        </row>
        <row r="894">
          <cell r="A894" t="str">
            <v xml:space="preserve">    Cost Rate (Mills/KWH)</v>
          </cell>
          <cell r="C894">
            <v>65.2</v>
          </cell>
          <cell r="D894">
            <v>65.2</v>
          </cell>
          <cell r="E894">
            <v>65.2</v>
          </cell>
          <cell r="F894">
            <v>65.2</v>
          </cell>
          <cell r="G894">
            <v>65.2</v>
          </cell>
          <cell r="H894">
            <v>65.2</v>
          </cell>
          <cell r="I894">
            <v>65.2</v>
          </cell>
          <cell r="J894">
            <v>65.2</v>
          </cell>
          <cell r="K894">
            <v>65.2</v>
          </cell>
          <cell r="L894">
            <v>65.2</v>
          </cell>
          <cell r="M894">
            <v>65.2</v>
          </cell>
          <cell r="N894">
            <v>65.2</v>
          </cell>
          <cell r="O894">
            <v>65.2</v>
          </cell>
        </row>
        <row r="895">
          <cell r="A895" t="str">
            <v xml:space="preserve">    Cost ($1000)</v>
          </cell>
          <cell r="C895">
            <v>13418.160000000002</v>
          </cell>
          <cell r="D895">
            <v>14950.36</v>
          </cell>
          <cell r="E895">
            <v>13763.72</v>
          </cell>
          <cell r="F895">
            <v>13320.36</v>
          </cell>
          <cell r="G895">
            <v>13137.800000000001</v>
          </cell>
          <cell r="H895">
            <v>15230.720000000001</v>
          </cell>
          <cell r="I895">
            <v>13763.72</v>
          </cell>
          <cell r="J895">
            <v>13053.039999999999</v>
          </cell>
          <cell r="K895">
            <v>12146.760000000002</v>
          </cell>
          <cell r="L895">
            <v>13150.84</v>
          </cell>
          <cell r="M895">
            <v>13900.64</v>
          </cell>
          <cell r="N895">
            <v>15595.84</v>
          </cell>
          <cell r="O895">
            <v>165431.9</v>
          </cell>
        </row>
        <row r="897">
          <cell r="A897" t="str">
            <v xml:space="preserve">  PASNY AND BORDERLINES</v>
          </cell>
        </row>
        <row r="899">
          <cell r="A899" t="str">
            <v xml:space="preserve">    Quantity (GWH)</v>
          </cell>
          <cell r="C899">
            <v>2.5</v>
          </cell>
          <cell r="D899">
            <v>2.5</v>
          </cell>
          <cell r="E899">
            <v>2.5</v>
          </cell>
          <cell r="F899">
            <v>2.5</v>
          </cell>
          <cell r="G899">
            <v>2.5</v>
          </cell>
          <cell r="H899">
            <v>2.5</v>
          </cell>
          <cell r="I899">
            <v>2.5</v>
          </cell>
          <cell r="J899">
            <v>2.5</v>
          </cell>
          <cell r="K899">
            <v>2.5</v>
          </cell>
          <cell r="L899">
            <v>2.5</v>
          </cell>
          <cell r="M899">
            <v>2.5</v>
          </cell>
          <cell r="N899">
            <v>2.5</v>
          </cell>
          <cell r="O899">
            <v>30</v>
          </cell>
        </row>
        <row r="900">
          <cell r="A900" t="str">
            <v xml:space="preserve">    Cost Rate (Mills/KWH)</v>
          </cell>
          <cell r="C900">
            <v>23.36</v>
          </cell>
          <cell r="D900">
            <v>23.36</v>
          </cell>
          <cell r="E900">
            <v>23.36</v>
          </cell>
          <cell r="F900">
            <v>23.36</v>
          </cell>
          <cell r="G900">
            <v>23.36</v>
          </cell>
          <cell r="H900">
            <v>23.36</v>
          </cell>
          <cell r="I900">
            <v>23.36</v>
          </cell>
          <cell r="J900">
            <v>23.36</v>
          </cell>
          <cell r="K900">
            <v>23.36</v>
          </cell>
          <cell r="L900">
            <v>23.36</v>
          </cell>
          <cell r="M900">
            <v>23.36</v>
          </cell>
          <cell r="N900">
            <v>23.36</v>
          </cell>
          <cell r="O900">
            <v>23.36</v>
          </cell>
        </row>
        <row r="901">
          <cell r="A901" t="str">
            <v xml:space="preserve">    Cost ($1000)</v>
          </cell>
          <cell r="C901">
            <v>58.4</v>
          </cell>
          <cell r="D901">
            <v>58.4</v>
          </cell>
          <cell r="E901">
            <v>58.4</v>
          </cell>
          <cell r="F901">
            <v>58.4</v>
          </cell>
          <cell r="G901">
            <v>58.4</v>
          </cell>
          <cell r="H901">
            <v>58.4</v>
          </cell>
          <cell r="I901">
            <v>58.4</v>
          </cell>
          <cell r="J901">
            <v>58.4</v>
          </cell>
          <cell r="K901">
            <v>58.4</v>
          </cell>
          <cell r="L901">
            <v>58.4</v>
          </cell>
          <cell r="M901">
            <v>58.4</v>
          </cell>
          <cell r="N901">
            <v>58.4</v>
          </cell>
          <cell r="O901">
            <v>700.79999999999984</v>
          </cell>
        </row>
        <row r="903">
          <cell r="A903" t="str">
            <v xml:space="preserve">  PP&amp;L SHARE OF EHV CHARGES (Page 14)</v>
          </cell>
          <cell r="C903">
            <v>1666.4582227079802</v>
          </cell>
          <cell r="D903">
            <v>1354.1332687383326</v>
          </cell>
          <cell r="E903">
            <v>1755.4069218740008</v>
          </cell>
          <cell r="F903">
            <v>1655.8754583339992</v>
          </cell>
          <cell r="G903">
            <v>1956.2270125847931</v>
          </cell>
          <cell r="H903">
            <v>2429.3204036500192</v>
          </cell>
          <cell r="I903">
            <v>2959.0158520921464</v>
          </cell>
          <cell r="J903">
            <v>2867.8231189440116</v>
          </cell>
          <cell r="K903">
            <v>2068.8050596554363</v>
          </cell>
          <cell r="L903">
            <v>1588.448347539588</v>
          </cell>
          <cell r="M903">
            <v>1239.7830332126398</v>
          </cell>
          <cell r="N903">
            <v>1762.4427017643839</v>
          </cell>
          <cell r="O903">
            <v>23303.600000000002</v>
          </cell>
        </row>
        <row r="905">
          <cell r="A905" t="str">
            <v xml:space="preserve">  TOTAL COST TO SUPPLY SYSTEM OUTPUT (INC UGI)</v>
          </cell>
        </row>
        <row r="906">
          <cell r="A906" t="str">
            <v xml:space="preserve">    Total To Supply System Output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H906" t="e">
            <v>#REF!</v>
          </cell>
          <cell r="I906" t="e">
            <v>#REF!</v>
          </cell>
          <cell r="J906" t="e">
            <v>#REF!</v>
          </cell>
          <cell r="K906" t="e">
            <v>#REF!</v>
          </cell>
          <cell r="L906" t="e">
            <v>#REF!</v>
          </cell>
          <cell r="M906" t="e">
            <v>#REF!</v>
          </cell>
          <cell r="N906" t="e">
            <v>#REF!</v>
          </cell>
          <cell r="O906" t="e">
            <v>#REF!</v>
          </cell>
        </row>
        <row r="907">
          <cell r="A907" t="str">
            <v xml:space="preserve">    System Output (inc UGI)</v>
          </cell>
          <cell r="C907">
            <v>2586.6</v>
          </cell>
          <cell r="D907">
            <v>2420.5</v>
          </cell>
          <cell r="E907">
            <v>2399.1999999999998</v>
          </cell>
          <cell r="F907">
            <v>2041.8</v>
          </cell>
          <cell r="G907">
            <v>1995.8</v>
          </cell>
          <cell r="H907">
            <v>2081.1</v>
          </cell>
          <cell r="I907">
            <v>2331.8000000000002</v>
          </cell>
          <cell r="J907">
            <v>2287.6</v>
          </cell>
          <cell r="K907">
            <v>2014.4</v>
          </cell>
          <cell r="L907">
            <v>2110.1</v>
          </cell>
          <cell r="M907">
            <v>2208.6</v>
          </cell>
          <cell r="N907">
            <v>2602.1</v>
          </cell>
          <cell r="O907">
            <v>27080</v>
          </cell>
        </row>
        <row r="908">
          <cell r="A908" t="str">
            <v xml:space="preserve">    Cost Rate (Mills/KWH)</v>
          </cell>
          <cell r="C908">
            <v>14.46</v>
          </cell>
          <cell r="D908">
            <v>15.26</v>
          </cell>
          <cell r="E908">
            <v>15.32</v>
          </cell>
          <cell r="F908">
            <v>16.12</v>
          </cell>
          <cell r="G908">
            <v>15.41</v>
          </cell>
          <cell r="H908">
            <v>15.8</v>
          </cell>
          <cell r="I908">
            <v>15.55</v>
          </cell>
          <cell r="J908">
            <v>14.84</v>
          </cell>
          <cell r="K908">
            <v>13.87</v>
          </cell>
          <cell r="L908">
            <v>12.85</v>
          </cell>
          <cell r="M908">
            <v>13.35</v>
          </cell>
          <cell r="N908">
            <v>14</v>
          </cell>
          <cell r="O908">
            <v>14.73</v>
          </cell>
        </row>
        <row r="909">
          <cell r="A909" t="str">
            <v xml:space="preserve">    Cost ($1000)</v>
          </cell>
          <cell r="C909">
            <v>37413.236370958999</v>
          </cell>
          <cell r="D909">
            <v>36939.086065993448</v>
          </cell>
          <cell r="E909">
            <v>36752.60756073724</v>
          </cell>
          <cell r="F909">
            <v>32905.549747841636</v>
          </cell>
          <cell r="G909">
            <v>30749.337183237018</v>
          </cell>
          <cell r="H909">
            <v>32874.148759971577</v>
          </cell>
          <cell r="I909">
            <v>36250.708350988891</v>
          </cell>
          <cell r="J909">
            <v>33958.520197341219</v>
          </cell>
          <cell r="K909">
            <v>27931.00392832352</v>
          </cell>
          <cell r="L909">
            <v>27111.776745307216</v>
          </cell>
          <cell r="M909">
            <v>29479.08092103331</v>
          </cell>
          <cell r="N909">
            <v>36426.220655913989</v>
          </cell>
          <cell r="O909">
            <v>398791.1</v>
          </cell>
        </row>
        <row r="911">
          <cell r="A911" t="str">
            <v>COST FOR PPUC CUST. ($1000)</v>
          </cell>
          <cell r="B911">
            <v>1</v>
          </cell>
          <cell r="C911">
            <v>37413.199999999997</v>
          </cell>
          <cell r="D911">
            <v>36939.1</v>
          </cell>
          <cell r="E911">
            <v>36752.6</v>
          </cell>
          <cell r="F911">
            <v>32905.5</v>
          </cell>
          <cell r="G911">
            <v>30749.3</v>
          </cell>
          <cell r="H911">
            <v>32874.1</v>
          </cell>
          <cell r="I911">
            <v>36250.699999999997</v>
          </cell>
          <cell r="J911">
            <v>33958.5</v>
          </cell>
          <cell r="K911">
            <v>27931</v>
          </cell>
          <cell r="L911">
            <v>27111.8</v>
          </cell>
          <cell r="M911">
            <v>29479.1</v>
          </cell>
          <cell r="N911">
            <v>36426.199999999997</v>
          </cell>
          <cell r="O911">
            <v>398791.1</v>
          </cell>
        </row>
        <row r="912">
          <cell r="A912" t="str">
            <v xml:space="preserve">    ECR Cost Check ($1000)</v>
          </cell>
          <cell r="C912">
            <v>39765.399999999994</v>
          </cell>
          <cell r="D912">
            <v>39096.100000000006</v>
          </cell>
          <cell r="E912">
            <v>38515.699999999997</v>
          </cell>
          <cell r="F912">
            <v>33632</v>
          </cell>
          <cell r="G912">
            <v>34178.800000000003</v>
          </cell>
          <cell r="H912">
            <v>39221.800000000003</v>
          </cell>
          <cell r="I912">
            <v>43317.299999999996</v>
          </cell>
          <cell r="J912">
            <v>40972.799999999996</v>
          </cell>
          <cell r="K912">
            <v>32682.799999999999</v>
          </cell>
          <cell r="L912">
            <v>28706.3</v>
          </cell>
          <cell r="M912">
            <v>31063.600000000002</v>
          </cell>
          <cell r="N912">
            <v>38617.1</v>
          </cell>
          <cell r="O912">
            <v>439769.7</v>
          </cell>
        </row>
        <row r="915">
          <cell r="F915" t="str">
            <v xml:space="preserve">                                SURPLUS ENERGY BY GENERATING UNIT</v>
          </cell>
        </row>
        <row r="916">
          <cell r="F916" t="str">
            <v xml:space="preserve">                               FOR THE TYPICAL WEEK IN EACH MONTH</v>
          </cell>
          <cell r="L916" t="str">
            <v>CASE:2001 FORECAST</v>
          </cell>
          <cell r="P916" t="str">
            <v>17</v>
          </cell>
        </row>
        <row r="917">
          <cell r="L917">
            <v>36851</v>
          </cell>
        </row>
        <row r="918">
          <cell r="F918" t="str">
            <v xml:space="preserve">         (MILLIONS OF KWH)</v>
          </cell>
        </row>
        <row r="919">
          <cell r="A919" t="str">
            <v xml:space="preserve">                                 </v>
          </cell>
        </row>
        <row r="920">
          <cell r="A920" t="str">
            <v xml:space="preserve">                                    </v>
          </cell>
          <cell r="C920" t="str">
            <v>JANUARY</v>
          </cell>
          <cell r="D920" t="str">
            <v>FEBRUARY</v>
          </cell>
          <cell r="E920" t="str">
            <v>MARCH</v>
          </cell>
          <cell r="F920" t="str">
            <v>APRIL</v>
          </cell>
          <cell r="G920" t="str">
            <v>MAY</v>
          </cell>
          <cell r="H920" t="str">
            <v>JUNE</v>
          </cell>
          <cell r="I920" t="str">
            <v>JULY</v>
          </cell>
          <cell r="J920" t="str">
            <v>AUGUST</v>
          </cell>
          <cell r="K920" t="str">
            <v>SEPTEMBER</v>
          </cell>
          <cell r="L920" t="str">
            <v>OCTOBER</v>
          </cell>
          <cell r="M920" t="str">
            <v>NOVEMBER</v>
          </cell>
          <cell r="N920" t="str">
            <v>DECEMBER</v>
          </cell>
          <cell r="O920" t="str">
            <v>TOTAL</v>
          </cell>
        </row>
        <row r="922">
          <cell r="A922" t="str">
            <v xml:space="preserve">    Brunner Is. #1</v>
          </cell>
          <cell r="C922">
            <v>9.3000000000000007</v>
          </cell>
          <cell r="D922">
            <v>3.9</v>
          </cell>
          <cell r="E922">
            <v>8.6</v>
          </cell>
          <cell r="F922">
            <v>6</v>
          </cell>
          <cell r="G922">
            <v>14.4</v>
          </cell>
          <cell r="H922">
            <v>12</v>
          </cell>
          <cell r="I922">
            <v>9.1</v>
          </cell>
          <cell r="J922">
            <v>8.6</v>
          </cell>
          <cell r="K922">
            <v>9.1</v>
          </cell>
          <cell r="L922">
            <v>5.2</v>
          </cell>
          <cell r="M922">
            <v>9.6999999999999993</v>
          </cell>
          <cell r="N922">
            <v>11</v>
          </cell>
          <cell r="O922">
            <v>107</v>
          </cell>
        </row>
        <row r="923">
          <cell r="A923" t="str">
            <v xml:space="preserve">    Brunner Is. #2</v>
          </cell>
          <cell r="C923">
            <v>10.1</v>
          </cell>
          <cell r="D923">
            <v>4.3</v>
          </cell>
          <cell r="E923">
            <v>9.6</v>
          </cell>
          <cell r="F923">
            <v>6.9</v>
          </cell>
          <cell r="G923">
            <v>16.899999999999999</v>
          </cell>
          <cell r="H923">
            <v>14.3</v>
          </cell>
          <cell r="I923">
            <v>10.7</v>
          </cell>
          <cell r="J923">
            <v>9.9</v>
          </cell>
          <cell r="K923">
            <v>3.4</v>
          </cell>
          <cell r="L923">
            <v>1</v>
          </cell>
          <cell r="M923">
            <v>14.7</v>
          </cell>
          <cell r="N923">
            <v>11</v>
          </cell>
          <cell r="O923">
            <v>113</v>
          </cell>
        </row>
        <row r="924">
          <cell r="A924" t="str">
            <v xml:space="preserve">    Brunner Is. #3</v>
          </cell>
          <cell r="C924">
            <v>13.2</v>
          </cell>
          <cell r="D924">
            <v>5.5</v>
          </cell>
          <cell r="E924">
            <v>12.1</v>
          </cell>
          <cell r="F924">
            <v>8.5</v>
          </cell>
          <cell r="G924">
            <v>36</v>
          </cell>
          <cell r="H924">
            <v>31.8</v>
          </cell>
          <cell r="I924">
            <v>24.1</v>
          </cell>
          <cell r="J924">
            <v>21</v>
          </cell>
          <cell r="K924">
            <v>22.2</v>
          </cell>
          <cell r="L924">
            <v>6</v>
          </cell>
          <cell r="M924">
            <v>19.2</v>
          </cell>
          <cell r="N924">
            <v>15.4</v>
          </cell>
          <cell r="O924">
            <v>215</v>
          </cell>
        </row>
        <row r="925">
          <cell r="C925" t="str">
            <v xml:space="preserve"> --------</v>
          </cell>
          <cell r="D925" t="str">
            <v xml:space="preserve"> --------</v>
          </cell>
          <cell r="E925" t="str">
            <v xml:space="preserve"> --------</v>
          </cell>
          <cell r="F925" t="str">
            <v xml:space="preserve"> --------</v>
          </cell>
          <cell r="G925" t="str">
            <v xml:space="preserve"> --------</v>
          </cell>
          <cell r="H925" t="str">
            <v xml:space="preserve"> --------</v>
          </cell>
          <cell r="I925" t="str">
            <v xml:space="preserve"> --------</v>
          </cell>
          <cell r="J925" t="str">
            <v xml:space="preserve"> --------</v>
          </cell>
          <cell r="K925" t="str">
            <v xml:space="preserve"> --------</v>
          </cell>
          <cell r="L925" t="str">
            <v xml:space="preserve"> --------</v>
          </cell>
          <cell r="M925" t="str">
            <v xml:space="preserve"> --------</v>
          </cell>
          <cell r="N925" t="str">
            <v xml:space="preserve"> --------</v>
          </cell>
          <cell r="O925" t="str">
            <v xml:space="preserve"> --------</v>
          </cell>
        </row>
        <row r="926">
          <cell r="A926" t="str">
            <v xml:space="preserve">        TOTAL</v>
          </cell>
          <cell r="C926">
            <v>32.599999999999994</v>
          </cell>
          <cell r="D926">
            <v>13.7</v>
          </cell>
          <cell r="E926">
            <v>30.299999999999997</v>
          </cell>
          <cell r="F926">
            <v>21.4</v>
          </cell>
          <cell r="G926">
            <v>67.3</v>
          </cell>
          <cell r="H926">
            <v>58.1</v>
          </cell>
          <cell r="I926">
            <v>43.9</v>
          </cell>
          <cell r="J926">
            <v>39.5</v>
          </cell>
          <cell r="K926">
            <v>34.700000000000003</v>
          </cell>
          <cell r="L926">
            <v>12.2</v>
          </cell>
          <cell r="M926">
            <v>43.599999999999994</v>
          </cell>
          <cell r="N926">
            <v>37.4</v>
          </cell>
          <cell r="O926">
            <v>435</v>
          </cell>
        </row>
        <row r="928">
          <cell r="A928" t="str">
            <v xml:space="preserve">    Martins Creek #1</v>
          </cell>
          <cell r="C928">
            <v>0.55042999999999997</v>
          </cell>
          <cell r="D928">
            <v>2.4</v>
          </cell>
          <cell r="E928">
            <v>7.5</v>
          </cell>
          <cell r="F928">
            <v>8.3000000000000007</v>
          </cell>
          <cell r="G928">
            <v>15.2</v>
          </cell>
          <cell r="H928">
            <v>10.1</v>
          </cell>
          <cell r="I928">
            <v>10</v>
          </cell>
          <cell r="J928">
            <v>5.5</v>
          </cell>
          <cell r="K928">
            <v>2.6</v>
          </cell>
          <cell r="L928">
            <v>4.0999999999999996</v>
          </cell>
          <cell r="M928">
            <v>11.8</v>
          </cell>
          <cell r="N928">
            <v>8.1</v>
          </cell>
          <cell r="O928">
            <v>86</v>
          </cell>
        </row>
        <row r="929">
          <cell r="A929" t="str">
            <v xml:space="preserve">    Martins Creek #2</v>
          </cell>
          <cell r="C929">
            <v>6.9</v>
          </cell>
          <cell r="D929">
            <v>2.2000000000000002</v>
          </cell>
          <cell r="E929">
            <v>6.5</v>
          </cell>
          <cell r="F929">
            <v>7.5</v>
          </cell>
          <cell r="G929">
            <v>13.9</v>
          </cell>
          <cell r="H929">
            <v>9.3000000000000007</v>
          </cell>
          <cell r="I929">
            <v>9.3000000000000007</v>
          </cell>
          <cell r="J929">
            <v>5.5</v>
          </cell>
          <cell r="K929">
            <v>7.1</v>
          </cell>
          <cell r="L929">
            <v>4.3</v>
          </cell>
          <cell r="M929">
            <v>10.7</v>
          </cell>
          <cell r="N929">
            <v>7.2</v>
          </cell>
          <cell r="O929">
            <v>90</v>
          </cell>
        </row>
        <row r="930">
          <cell r="C930" t="str">
            <v xml:space="preserve"> --------</v>
          </cell>
          <cell r="D930" t="str">
            <v xml:space="preserve"> --------</v>
          </cell>
          <cell r="E930" t="str">
            <v xml:space="preserve"> --------</v>
          </cell>
          <cell r="F930" t="str">
            <v xml:space="preserve"> --------</v>
          </cell>
          <cell r="G930" t="str">
            <v xml:space="preserve"> --------</v>
          </cell>
          <cell r="H930" t="str">
            <v xml:space="preserve"> --------</v>
          </cell>
          <cell r="I930" t="str">
            <v xml:space="preserve"> --------</v>
          </cell>
          <cell r="J930" t="str">
            <v xml:space="preserve"> --------</v>
          </cell>
          <cell r="K930" t="str">
            <v xml:space="preserve"> --------</v>
          </cell>
          <cell r="L930" t="str">
            <v xml:space="preserve"> --------</v>
          </cell>
          <cell r="M930" t="str">
            <v xml:space="preserve"> --------</v>
          </cell>
          <cell r="N930" t="str">
            <v xml:space="preserve"> --------</v>
          </cell>
          <cell r="O930" t="str">
            <v xml:space="preserve"> --------</v>
          </cell>
        </row>
        <row r="931">
          <cell r="A931" t="str">
            <v xml:space="preserve">        TOTAL</v>
          </cell>
          <cell r="C931">
            <v>7.5</v>
          </cell>
          <cell r="D931">
            <v>4.5999999999999996</v>
          </cell>
          <cell r="E931">
            <v>14</v>
          </cell>
          <cell r="F931">
            <v>15.8</v>
          </cell>
          <cell r="G931">
            <v>29.1</v>
          </cell>
          <cell r="H931">
            <v>19.399999999999999</v>
          </cell>
          <cell r="I931">
            <v>19.3</v>
          </cell>
          <cell r="J931">
            <v>11</v>
          </cell>
          <cell r="K931">
            <v>9.6999999999999993</v>
          </cell>
          <cell r="L931">
            <v>8.3999999999999986</v>
          </cell>
          <cell r="M931">
            <v>22.5</v>
          </cell>
          <cell r="N931">
            <v>15.3</v>
          </cell>
          <cell r="O931">
            <v>177</v>
          </cell>
        </row>
        <row r="933">
          <cell r="A933" t="str">
            <v xml:space="preserve">    Sunbury #1-2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 xml:space="preserve">    Sunbury #3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 xml:space="preserve">    Sunbury #4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C936" t="str">
            <v xml:space="preserve"> --------</v>
          </cell>
          <cell r="D936" t="str">
            <v xml:space="preserve"> --------</v>
          </cell>
          <cell r="E936" t="str">
            <v xml:space="preserve"> --------</v>
          </cell>
          <cell r="F936" t="str">
            <v xml:space="preserve"> --------</v>
          </cell>
          <cell r="G936" t="str">
            <v xml:space="preserve"> --------</v>
          </cell>
          <cell r="H936" t="str">
            <v xml:space="preserve"> --------</v>
          </cell>
          <cell r="I936" t="str">
            <v xml:space="preserve"> --------</v>
          </cell>
          <cell r="J936" t="str">
            <v xml:space="preserve"> --------</v>
          </cell>
          <cell r="K936" t="str">
            <v xml:space="preserve"> --------</v>
          </cell>
          <cell r="L936" t="str">
            <v xml:space="preserve"> --------</v>
          </cell>
          <cell r="M936" t="str">
            <v xml:space="preserve"> --------</v>
          </cell>
          <cell r="N936" t="str">
            <v xml:space="preserve"> --------</v>
          </cell>
          <cell r="O936" t="str">
            <v xml:space="preserve"> --------</v>
          </cell>
        </row>
        <row r="937">
          <cell r="A937" t="str">
            <v xml:space="preserve">        TOTAL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9">
          <cell r="A939" t="str">
            <v xml:space="preserve">    Holtwood #17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1">
          <cell r="A941" t="str">
            <v xml:space="preserve">    Keystone #1 (PL Share)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 xml:space="preserve">    Keystone #2 (PL Share)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 xml:space="preserve"> --------</v>
          </cell>
          <cell r="D943" t="str">
            <v xml:space="preserve"> --------</v>
          </cell>
          <cell r="E943" t="str">
            <v xml:space="preserve"> --------</v>
          </cell>
          <cell r="F943" t="str">
            <v xml:space="preserve"> --------</v>
          </cell>
          <cell r="G943" t="str">
            <v xml:space="preserve"> --------</v>
          </cell>
          <cell r="H943" t="str">
            <v xml:space="preserve"> --------</v>
          </cell>
          <cell r="I943" t="str">
            <v xml:space="preserve"> --------</v>
          </cell>
          <cell r="J943" t="str">
            <v xml:space="preserve"> --------</v>
          </cell>
          <cell r="K943" t="str">
            <v xml:space="preserve"> --------</v>
          </cell>
          <cell r="L943" t="str">
            <v xml:space="preserve"> --------</v>
          </cell>
          <cell r="M943" t="str">
            <v xml:space="preserve"> --------</v>
          </cell>
          <cell r="N943" t="str">
            <v xml:space="preserve"> --------</v>
          </cell>
          <cell r="O943" t="str">
            <v xml:space="preserve"> --------</v>
          </cell>
        </row>
        <row r="944">
          <cell r="A944" t="str">
            <v xml:space="preserve">        TOTAL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6">
          <cell r="A946" t="str">
            <v xml:space="preserve">    Conemaugh #1 (PL Share)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 xml:space="preserve">    Conemaugh #2 (PL Share)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 xml:space="preserve"> --------</v>
          </cell>
          <cell r="D948" t="str">
            <v xml:space="preserve"> --------</v>
          </cell>
          <cell r="E948" t="str">
            <v xml:space="preserve"> --------</v>
          </cell>
          <cell r="F948" t="str">
            <v xml:space="preserve"> --------</v>
          </cell>
          <cell r="G948" t="str">
            <v xml:space="preserve"> --------</v>
          </cell>
          <cell r="H948" t="str">
            <v xml:space="preserve"> --------</v>
          </cell>
          <cell r="I948" t="str">
            <v xml:space="preserve"> --------</v>
          </cell>
          <cell r="J948" t="str">
            <v xml:space="preserve"> --------</v>
          </cell>
          <cell r="K948" t="str">
            <v xml:space="preserve"> --------</v>
          </cell>
          <cell r="L948" t="str">
            <v xml:space="preserve"> --------</v>
          </cell>
          <cell r="M948" t="str">
            <v xml:space="preserve"> --------</v>
          </cell>
          <cell r="N948" t="str">
            <v xml:space="preserve"> --------</v>
          </cell>
          <cell r="O948" t="str">
            <v xml:space="preserve"> --------</v>
          </cell>
        </row>
        <row r="949">
          <cell r="A949" t="str">
            <v xml:space="preserve">        TOTAL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1">
          <cell r="A951" t="str">
            <v xml:space="preserve">    Montour #1</v>
          </cell>
          <cell r="C951">
            <v>11.1</v>
          </cell>
          <cell r="D951">
            <v>4.0999999999999996</v>
          </cell>
          <cell r="E951">
            <v>9.9</v>
          </cell>
          <cell r="F951">
            <v>4.7</v>
          </cell>
          <cell r="G951">
            <v>0</v>
          </cell>
          <cell r="H951">
            <v>19.8</v>
          </cell>
          <cell r="I951">
            <v>17.399999999999999</v>
          </cell>
          <cell r="J951">
            <v>16.3</v>
          </cell>
          <cell r="K951">
            <v>17.100000000000001</v>
          </cell>
          <cell r="L951">
            <v>5.7</v>
          </cell>
          <cell r="M951">
            <v>15.2</v>
          </cell>
          <cell r="N951">
            <v>14</v>
          </cell>
          <cell r="O951">
            <v>135</v>
          </cell>
        </row>
        <row r="952">
          <cell r="A952" t="str">
            <v xml:space="preserve">    Montour #2</v>
          </cell>
          <cell r="C952">
            <v>12.7</v>
          </cell>
          <cell r="D952">
            <v>5.2</v>
          </cell>
          <cell r="E952">
            <v>8.4</v>
          </cell>
          <cell r="F952">
            <v>10.7</v>
          </cell>
          <cell r="G952">
            <v>21.7</v>
          </cell>
          <cell r="H952">
            <v>18.600000000000001</v>
          </cell>
          <cell r="I952">
            <v>14.4</v>
          </cell>
          <cell r="J952">
            <v>13.5</v>
          </cell>
          <cell r="K952">
            <v>14.4</v>
          </cell>
          <cell r="L952">
            <v>5.0999999999999996</v>
          </cell>
          <cell r="M952">
            <v>20.5</v>
          </cell>
          <cell r="N952">
            <v>15</v>
          </cell>
          <cell r="O952">
            <v>160</v>
          </cell>
        </row>
        <row r="953">
          <cell r="C953" t="str">
            <v xml:space="preserve"> --------</v>
          </cell>
          <cell r="D953" t="str">
            <v xml:space="preserve"> --------</v>
          </cell>
          <cell r="E953" t="str">
            <v xml:space="preserve"> --------</v>
          </cell>
          <cell r="F953" t="str">
            <v xml:space="preserve"> --------</v>
          </cell>
          <cell r="G953" t="str">
            <v xml:space="preserve"> --------</v>
          </cell>
          <cell r="H953" t="str">
            <v xml:space="preserve"> --------</v>
          </cell>
          <cell r="I953" t="str">
            <v xml:space="preserve"> --------</v>
          </cell>
          <cell r="J953" t="str">
            <v xml:space="preserve"> --------</v>
          </cell>
          <cell r="K953" t="str">
            <v xml:space="preserve"> --------</v>
          </cell>
          <cell r="L953" t="str">
            <v xml:space="preserve"> --------</v>
          </cell>
          <cell r="M953" t="str">
            <v xml:space="preserve"> --------</v>
          </cell>
          <cell r="N953" t="str">
            <v xml:space="preserve"> --------</v>
          </cell>
          <cell r="O953" t="str">
            <v xml:space="preserve"> --------</v>
          </cell>
        </row>
        <row r="954">
          <cell r="A954" t="str">
            <v xml:space="preserve">        TOTAL</v>
          </cell>
          <cell r="C954">
            <v>23.799999999999997</v>
          </cell>
          <cell r="D954">
            <v>9.3000000000000007</v>
          </cell>
          <cell r="E954">
            <v>18.3</v>
          </cell>
          <cell r="F954">
            <v>15.399999999999999</v>
          </cell>
          <cell r="G954">
            <v>21.7</v>
          </cell>
          <cell r="H954">
            <v>38.400000000000006</v>
          </cell>
          <cell r="I954">
            <v>31.799999999999997</v>
          </cell>
          <cell r="J954">
            <v>29.8</v>
          </cell>
          <cell r="K954">
            <v>31.5</v>
          </cell>
          <cell r="L954">
            <v>10.8</v>
          </cell>
          <cell r="M954">
            <v>35.700000000000003</v>
          </cell>
          <cell r="N954">
            <v>29</v>
          </cell>
          <cell r="O954">
            <v>296</v>
          </cell>
        </row>
        <row r="955">
          <cell r="C955" t="str">
            <v xml:space="preserve"> =========</v>
          </cell>
          <cell r="D955" t="str">
            <v xml:space="preserve"> =========</v>
          </cell>
          <cell r="E955" t="str">
            <v xml:space="preserve"> =========</v>
          </cell>
          <cell r="F955" t="str">
            <v xml:space="preserve"> =========</v>
          </cell>
          <cell r="G955" t="str">
            <v xml:space="preserve"> =========</v>
          </cell>
          <cell r="H955" t="str">
            <v xml:space="preserve"> =========</v>
          </cell>
          <cell r="I955" t="str">
            <v xml:space="preserve"> =========</v>
          </cell>
          <cell r="J955" t="str">
            <v xml:space="preserve"> =========</v>
          </cell>
          <cell r="K955" t="str">
            <v xml:space="preserve"> =========</v>
          </cell>
          <cell r="L955" t="str">
            <v xml:space="preserve"> =========</v>
          </cell>
          <cell r="M955" t="str">
            <v xml:space="preserve"> =========</v>
          </cell>
          <cell r="N955" t="str">
            <v xml:space="preserve"> =========</v>
          </cell>
          <cell r="O955" t="str">
            <v xml:space="preserve"> =========</v>
          </cell>
        </row>
        <row r="956">
          <cell r="A956" t="str">
            <v xml:space="preserve"> TOTAL SURPLUS ENERGY</v>
          </cell>
          <cell r="C956">
            <v>63.900000000000006</v>
          </cell>
          <cell r="D956">
            <v>27.599999999999998</v>
          </cell>
          <cell r="E956">
            <v>62.599999999999994</v>
          </cell>
          <cell r="F956">
            <v>52.6</v>
          </cell>
          <cell r="G956">
            <v>118.10000000000001</v>
          </cell>
          <cell r="H956">
            <v>115.9</v>
          </cell>
          <cell r="I956">
            <v>95</v>
          </cell>
          <cell r="J956">
            <v>80.3</v>
          </cell>
          <cell r="K956">
            <v>75.900000000000006</v>
          </cell>
          <cell r="L956">
            <v>31.400000000000002</v>
          </cell>
          <cell r="M956">
            <v>101.8</v>
          </cell>
          <cell r="N956">
            <v>81.7</v>
          </cell>
          <cell r="O956">
            <v>907</v>
          </cell>
        </row>
        <row r="962">
          <cell r="F962" t="str">
            <v xml:space="preserve">                  SHORT-TERM PURCHASES FROM OTHER UTILITIES</v>
          </cell>
          <cell r="L962" t="str">
            <v>CASE:2001 FORECAST</v>
          </cell>
          <cell r="P962" t="str">
            <v>18</v>
          </cell>
        </row>
        <row r="963">
          <cell r="C963" t="str">
            <v xml:space="preserve">                  </v>
          </cell>
          <cell r="L963">
            <v>36851</v>
          </cell>
        </row>
        <row r="965">
          <cell r="C965" t="str">
            <v>JANUARY</v>
          </cell>
          <cell r="D965" t="str">
            <v>FEBRUARY</v>
          </cell>
          <cell r="E965" t="str">
            <v>MARCH</v>
          </cell>
          <cell r="F965" t="str">
            <v>APRIL</v>
          </cell>
          <cell r="G965" t="str">
            <v>MAY</v>
          </cell>
          <cell r="H965" t="str">
            <v>JUNE</v>
          </cell>
          <cell r="I965" t="str">
            <v>JULY</v>
          </cell>
          <cell r="J965" t="str">
            <v>AUGUST</v>
          </cell>
          <cell r="K965" t="str">
            <v>SEPTEMBER</v>
          </cell>
          <cell r="L965" t="str">
            <v>OCTOBER</v>
          </cell>
          <cell r="M965" t="str">
            <v>NOVEMBER</v>
          </cell>
          <cell r="N965" t="str">
            <v>DECEMBER</v>
          </cell>
          <cell r="O965" t="str">
            <v>TOTAL</v>
          </cell>
        </row>
        <row r="966">
          <cell r="A966" t="str">
            <v>APS ON-PEAK</v>
          </cell>
        </row>
        <row r="968">
          <cell r="A968" t="str">
            <v xml:space="preserve">   ENERGY (GWH)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 xml:space="preserve">   Energy Cost (mills/kwh)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 xml:space="preserve">   Adder (mills/kwh)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 xml:space="preserve">   Total Cost (mills/kwh)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 xml:space="preserve">   Avg. Opp. Party (mills/kwh)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 xml:space="preserve">   BILLING RATE (mills/kwh)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 xml:space="preserve">   TOTAL BILL ($1,000)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6">
          <cell r="A976" t="str">
            <v xml:space="preserve">   SAVINGS ($1,000)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 xml:space="preserve">   SAVINGS RATE (mills/kwh)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9">
          <cell r="A979" t="str">
            <v>OTHER</v>
          </cell>
          <cell r="C979" t="str">
            <v>ENERGY PURCHASES AND RATES COME FROM WORKSHEET ":TWOPARTY BY REGION."</v>
          </cell>
        </row>
        <row r="981">
          <cell r="A981" t="str">
            <v xml:space="preserve">   ENERGY (GWH)</v>
          </cell>
          <cell r="C981">
            <v>2677.4303711799671</v>
          </cell>
          <cell r="D981">
            <v>2156.8887812305543</v>
          </cell>
          <cell r="E981">
            <v>2825.6782031233347</v>
          </cell>
          <cell r="F981">
            <v>2659.7924305566653</v>
          </cell>
          <cell r="G981">
            <v>3160.3783543079885</v>
          </cell>
          <cell r="H981">
            <v>3948.8673394166985</v>
          </cell>
          <cell r="I981">
            <v>4831.6930868202444</v>
          </cell>
          <cell r="J981">
            <v>4679.7051982400199</v>
          </cell>
          <cell r="K981">
            <v>3348.0084327590603</v>
          </cell>
          <cell r="L981">
            <v>2547.4139125659799</v>
          </cell>
          <cell r="M981">
            <v>1966.3050553543999</v>
          </cell>
          <cell r="N981">
            <v>2837.4045029406398</v>
          </cell>
          <cell r="O981">
            <v>37639.565668495554</v>
          </cell>
        </row>
        <row r="982">
          <cell r="A982" t="str">
            <v xml:space="preserve">   BILLING RATE (mills/kwh)</v>
          </cell>
          <cell r="C982">
            <v>30.480985615429638</v>
          </cell>
          <cell r="D982">
            <v>30.419079395842932</v>
          </cell>
          <cell r="E982">
            <v>26.38838000146071</v>
          </cell>
          <cell r="F982">
            <v>25.511584661253522</v>
          </cell>
          <cell r="G982">
            <v>28.464359963745508</v>
          </cell>
          <cell r="H982">
            <v>40.367682360245638</v>
          </cell>
          <cell r="I982">
            <v>63.942722906106404</v>
          </cell>
          <cell r="J982">
            <v>63.864888463871232</v>
          </cell>
          <cell r="K982">
            <v>32.414701576851755</v>
          </cell>
          <cell r="L982">
            <v>25.915053662900871</v>
          </cell>
          <cell r="M982">
            <v>25.948502865759313</v>
          </cell>
          <cell r="N982">
            <v>26.511115801849883</v>
          </cell>
          <cell r="O982">
            <v>38.459893835253752</v>
          </cell>
        </row>
        <row r="983">
          <cell r="A983" t="str">
            <v xml:space="preserve">   TOTAL BILL ($1,000)</v>
          </cell>
          <cell r="C983">
            <v>81610.716630251016</v>
          </cell>
          <cell r="D983">
            <v>65610.57108425512</v>
          </cell>
          <cell r="E983">
            <v>74565.070185863238</v>
          </cell>
          <cell r="F983">
            <v>67855.519773507651</v>
          </cell>
          <cell r="G983">
            <v>89958.147098652218</v>
          </cell>
          <cell r="H983">
            <v>159406.62244032157</v>
          </cell>
          <cell r="I983">
            <v>308951.61221789679</v>
          </cell>
          <cell r="J983">
            <v>298868.85052939726</v>
          </cell>
          <cell r="K983">
            <v>108524.69422466808</v>
          </cell>
          <cell r="L983">
            <v>66016.368245767633</v>
          </cell>
          <cell r="M983">
            <v>51022.672363820668</v>
          </cell>
          <cell r="N983">
            <v>75222.759354149603</v>
          </cell>
          <cell r="O983">
            <v>1447613.7</v>
          </cell>
        </row>
        <row r="985">
          <cell r="A985" t="str">
            <v>TOTAL PURCHASES</v>
          </cell>
        </row>
        <row r="987">
          <cell r="A987" t="str">
            <v xml:space="preserve">   TOTAL ENERGY PURCH (GWH)</v>
          </cell>
          <cell r="C987">
            <v>2677.4303711799671</v>
          </cell>
          <cell r="D987">
            <v>2156.8887812305543</v>
          </cell>
          <cell r="E987">
            <v>2825.6782031233347</v>
          </cell>
          <cell r="F987">
            <v>2659.7924305566653</v>
          </cell>
          <cell r="G987">
            <v>3160.3783543079885</v>
          </cell>
          <cell r="H987">
            <v>3948.8673394166985</v>
          </cell>
          <cell r="I987">
            <v>4831.6930868202444</v>
          </cell>
          <cell r="J987">
            <v>4679.7051982400199</v>
          </cell>
          <cell r="K987">
            <v>3348.0084327590603</v>
          </cell>
          <cell r="L987">
            <v>2547.4139125659799</v>
          </cell>
          <cell r="M987">
            <v>1966.3050553543999</v>
          </cell>
          <cell r="N987">
            <v>2837.4045029406398</v>
          </cell>
          <cell r="O987">
            <v>37640</v>
          </cell>
        </row>
        <row r="988">
          <cell r="A988" t="str">
            <v xml:space="preserve">   TOTAL PAYMENTS ($1,000)</v>
          </cell>
          <cell r="C988">
            <v>81610.716630251016</v>
          </cell>
          <cell r="D988">
            <v>65610.57108425512</v>
          </cell>
          <cell r="E988">
            <v>74565.070185863238</v>
          </cell>
          <cell r="F988">
            <v>67855.519773507651</v>
          </cell>
          <cell r="G988">
            <v>89958.147098652218</v>
          </cell>
          <cell r="H988">
            <v>159406.62244032157</v>
          </cell>
          <cell r="I988">
            <v>308951.61221789679</v>
          </cell>
          <cell r="J988">
            <v>298868.85052939726</v>
          </cell>
          <cell r="K988">
            <v>108524.69422466808</v>
          </cell>
          <cell r="L988">
            <v>66016.368245767633</v>
          </cell>
          <cell r="M988">
            <v>51022.672363820668</v>
          </cell>
          <cell r="N988">
            <v>75222.759354149603</v>
          </cell>
          <cell r="O988">
            <v>1447613.6041485511</v>
          </cell>
        </row>
        <row r="989">
          <cell r="A989" t="str">
            <v xml:space="preserve">   AVERAGE BILLING RATE (mills/kwh)</v>
          </cell>
          <cell r="C989">
            <v>30.48</v>
          </cell>
          <cell r="D989">
            <v>30.42</v>
          </cell>
          <cell r="E989">
            <v>26.39</v>
          </cell>
          <cell r="F989">
            <v>25.51</v>
          </cell>
          <cell r="G989">
            <v>28.46</v>
          </cell>
          <cell r="H989">
            <v>40.369999999999997</v>
          </cell>
          <cell r="I989">
            <v>63.94</v>
          </cell>
          <cell r="J989">
            <v>63.86</v>
          </cell>
          <cell r="K989">
            <v>32.409999999999997</v>
          </cell>
          <cell r="L989">
            <v>25.92</v>
          </cell>
          <cell r="M989">
            <v>25.95</v>
          </cell>
          <cell r="N989">
            <v>26.51</v>
          </cell>
          <cell r="O989">
            <v>38.46</v>
          </cell>
        </row>
        <row r="994">
          <cell r="A994" t="str">
            <v>THIS PAGE IS NO LONGER USED</v>
          </cell>
          <cell r="G994" t="str">
            <v>FERC METHOD OF</v>
          </cell>
        </row>
        <row r="995">
          <cell r="G995" t="str">
            <v xml:space="preserve">                        CALCULATION OF THE COST OF INTERCHANGE SALES</v>
          </cell>
          <cell r="L995" t="str">
            <v>CASE:2001 FORECAST</v>
          </cell>
          <cell r="P995" t="str">
            <v>19</v>
          </cell>
        </row>
        <row r="996">
          <cell r="G996" t="str">
            <v xml:space="preserve">                        BASED ON GENERATING UNIT DISPATCH FUEL COSTS</v>
          </cell>
          <cell r="L996">
            <v>36851</v>
          </cell>
        </row>
        <row r="998">
          <cell r="A998" t="str">
            <v>COST OF INTERCHANGE MIX</v>
          </cell>
          <cell r="C998" t="str">
            <v>JANUARY</v>
          </cell>
          <cell r="D998" t="str">
            <v>FEBRUARY</v>
          </cell>
          <cell r="E998" t="str">
            <v>MARCH</v>
          </cell>
          <cell r="F998" t="str">
            <v>APRIL</v>
          </cell>
          <cell r="G998" t="str">
            <v>MAY</v>
          </cell>
          <cell r="H998" t="str">
            <v>JUNE</v>
          </cell>
          <cell r="I998" t="str">
            <v>JULY</v>
          </cell>
          <cell r="J998" t="str">
            <v>AUGUST</v>
          </cell>
          <cell r="K998" t="str">
            <v>SEPTEMBER</v>
          </cell>
          <cell r="L998" t="str">
            <v>OCTOBER</v>
          </cell>
          <cell r="M998" t="str">
            <v>NOVEMBER</v>
          </cell>
          <cell r="N998" t="str">
            <v>DECEMBER</v>
          </cell>
          <cell r="O998" t="str">
            <v>TOTAL</v>
          </cell>
        </row>
        <row r="1000">
          <cell r="A1000" t="str">
            <v xml:space="preserve">  MARTINS CREEK #3-4</v>
          </cell>
        </row>
        <row r="1002">
          <cell r="A1002" t="str">
            <v xml:space="preserve">    Output Interchanged (GWH)</v>
          </cell>
          <cell r="B1002" t="str">
            <v xml:space="preserve">  </v>
          </cell>
          <cell r="C1002">
            <v>6.5</v>
          </cell>
          <cell r="D1002">
            <v>10</v>
          </cell>
          <cell r="E1002">
            <v>0.8</v>
          </cell>
          <cell r="F1002">
            <v>0</v>
          </cell>
          <cell r="G1002">
            <v>5</v>
          </cell>
          <cell r="H1002">
            <v>15</v>
          </cell>
          <cell r="I1002">
            <v>0</v>
          </cell>
          <cell r="J1002">
            <v>50</v>
          </cell>
          <cell r="K1002">
            <v>10</v>
          </cell>
          <cell r="L1002">
            <v>0.8</v>
          </cell>
          <cell r="M1002">
            <v>1.4</v>
          </cell>
          <cell r="N1002">
            <v>1.3</v>
          </cell>
          <cell r="O1002">
            <v>101</v>
          </cell>
        </row>
        <row r="1003">
          <cell r="A1003" t="str">
            <v xml:space="preserve">    Dispatch Fuel Cost (Mills/KWH)</v>
          </cell>
          <cell r="C1003">
            <v>39.020000000000003</v>
          </cell>
          <cell r="D1003">
            <v>36.06</v>
          </cell>
          <cell r="E1003">
            <v>33.68</v>
          </cell>
          <cell r="F1003">
            <v>32.93</v>
          </cell>
          <cell r="G1003">
            <v>30.42</v>
          </cell>
          <cell r="H1003">
            <v>28.86</v>
          </cell>
          <cell r="I1003">
            <v>27.27</v>
          </cell>
          <cell r="J1003">
            <v>29.79</v>
          </cell>
          <cell r="K1003">
            <v>31.69</v>
          </cell>
          <cell r="L1003">
            <v>31.63</v>
          </cell>
          <cell r="M1003">
            <v>38.86</v>
          </cell>
          <cell r="N1003">
            <v>39.19</v>
          </cell>
          <cell r="O1003">
            <v>31.32</v>
          </cell>
        </row>
        <row r="1004">
          <cell r="A1004" t="str">
            <v xml:space="preserve">    Cost of Interchange ($1000)</v>
          </cell>
          <cell r="C1004">
            <v>253.6</v>
          </cell>
          <cell r="D1004">
            <v>360.6</v>
          </cell>
          <cell r="E1004">
            <v>26.9</v>
          </cell>
          <cell r="F1004">
            <v>0</v>
          </cell>
          <cell r="G1004">
            <v>152.1</v>
          </cell>
          <cell r="H1004">
            <v>432.9</v>
          </cell>
          <cell r="I1004">
            <v>0</v>
          </cell>
          <cell r="J1004">
            <v>1489.5</v>
          </cell>
          <cell r="K1004">
            <v>316.89999999999998</v>
          </cell>
          <cell r="L1004">
            <v>25.3</v>
          </cell>
          <cell r="M1004">
            <v>54.4</v>
          </cell>
          <cell r="N1004">
            <v>50.9</v>
          </cell>
          <cell r="O1004">
            <v>3163.1000000000004</v>
          </cell>
        </row>
        <row r="1006">
          <cell r="A1006" t="str">
            <v xml:space="preserve">  COAL</v>
          </cell>
        </row>
        <row r="1008">
          <cell r="A1008" t="str">
            <v xml:space="preserve">    Output For Interchange (GWH)</v>
          </cell>
          <cell r="C1008">
            <v>876.5</v>
          </cell>
          <cell r="D1008">
            <v>825</v>
          </cell>
          <cell r="E1008">
            <v>420.49999999999994</v>
          </cell>
          <cell r="F1008">
            <v>0.6</v>
          </cell>
          <cell r="G1008">
            <v>501.8</v>
          </cell>
          <cell r="H1008">
            <v>1548.9</v>
          </cell>
          <cell r="I1008">
            <v>1616.9</v>
          </cell>
          <cell r="J1008">
            <v>1574.4</v>
          </cell>
          <cell r="K1008">
            <v>993.6</v>
          </cell>
          <cell r="L1008">
            <v>855</v>
          </cell>
          <cell r="M1008">
            <v>675.6</v>
          </cell>
          <cell r="N1008">
            <v>820.9</v>
          </cell>
          <cell r="O1008">
            <v>10710</v>
          </cell>
        </row>
        <row r="1009">
          <cell r="A1009" t="str">
            <v xml:space="preserve">    Dispatch Fuel Cost (Mills/KWH)</v>
          </cell>
          <cell r="C1009">
            <v>14.8</v>
          </cell>
          <cell r="D1009">
            <v>14.36</v>
          </cell>
          <cell r="E1009">
            <v>14.25</v>
          </cell>
          <cell r="F1009">
            <v>15.03</v>
          </cell>
          <cell r="G1009">
            <v>15.1</v>
          </cell>
          <cell r="H1009">
            <v>15.02</v>
          </cell>
          <cell r="I1009">
            <v>14.77</v>
          </cell>
          <cell r="J1009">
            <v>14.76</v>
          </cell>
          <cell r="K1009">
            <v>14.89</v>
          </cell>
          <cell r="L1009">
            <v>14.84</v>
          </cell>
          <cell r="M1009">
            <v>15.16</v>
          </cell>
          <cell r="N1009">
            <v>14.81</v>
          </cell>
          <cell r="O1009">
            <v>14.81</v>
          </cell>
        </row>
        <row r="1010">
          <cell r="A1010" t="str">
            <v xml:space="preserve">    Cost of Interchange ($1000)</v>
          </cell>
          <cell r="C1010">
            <v>12972.2</v>
          </cell>
          <cell r="D1010">
            <v>11847</v>
          </cell>
          <cell r="E1010">
            <v>5992.1</v>
          </cell>
          <cell r="F1010">
            <v>9</v>
          </cell>
          <cell r="G1010">
            <v>7577.2</v>
          </cell>
          <cell r="H1010">
            <v>23264.5</v>
          </cell>
          <cell r="I1010">
            <v>23881.599999999999</v>
          </cell>
          <cell r="J1010">
            <v>23238.1</v>
          </cell>
          <cell r="K1010">
            <v>14794.7</v>
          </cell>
          <cell r="L1010">
            <v>12688.2</v>
          </cell>
          <cell r="M1010">
            <v>10242.1</v>
          </cell>
          <cell r="N1010">
            <v>12157.5</v>
          </cell>
          <cell r="O1010">
            <v>158664.20000000001</v>
          </cell>
        </row>
        <row r="1012">
          <cell r="A1012" t="str">
            <v xml:space="preserve">  POOL PURCHASES RESOLD</v>
          </cell>
        </row>
        <row r="1014">
          <cell r="A1014" t="str">
            <v xml:space="preserve">    Quantity (GWH)</v>
          </cell>
          <cell r="B1014" t="str">
            <v>.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 xml:space="preserve">    Cost Rate (Mills/KWH)</v>
          </cell>
          <cell r="B1015" t="str">
            <v>.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 xml:space="preserve">    Cost of Purchases ($1000)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8">
          <cell r="A1018" t="str">
            <v xml:space="preserve">  OTHER PURCHASES RESOLD</v>
          </cell>
        </row>
        <row r="1020">
          <cell r="A1020" t="str">
            <v xml:space="preserve">    Quantity (GWH)</v>
          </cell>
          <cell r="B1020" t="str">
            <v>.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22.4</v>
          </cell>
          <cell r="O1020">
            <v>22</v>
          </cell>
        </row>
        <row r="1021">
          <cell r="A1021" t="str">
            <v xml:space="preserve">    Cost Rate (Mills/KWH)</v>
          </cell>
          <cell r="C1021">
            <v>30.48</v>
          </cell>
          <cell r="D1021">
            <v>30.42</v>
          </cell>
          <cell r="E1021">
            <v>26.39</v>
          </cell>
          <cell r="F1021">
            <v>25.51</v>
          </cell>
          <cell r="G1021">
            <v>28.46</v>
          </cell>
          <cell r="H1021">
            <v>40.369999999999997</v>
          </cell>
          <cell r="I1021">
            <v>63.94</v>
          </cell>
          <cell r="J1021">
            <v>63.86</v>
          </cell>
          <cell r="K1021">
            <v>32.409999999999997</v>
          </cell>
          <cell r="L1021">
            <v>25.92</v>
          </cell>
          <cell r="M1021">
            <v>25.95</v>
          </cell>
          <cell r="N1021">
            <v>26.51</v>
          </cell>
          <cell r="O1021">
            <v>26.99</v>
          </cell>
        </row>
        <row r="1022">
          <cell r="A1022" t="str">
            <v xml:space="preserve">    Cost of Purchases ($1000)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593.79999999999995</v>
          </cell>
          <cell r="O1022">
            <v>593.79999999999995</v>
          </cell>
        </row>
        <row r="1024">
          <cell r="A1024" t="str">
            <v xml:space="preserve">  COMBUSTION TURBINES &amp; DIESELS</v>
          </cell>
        </row>
        <row r="1026">
          <cell r="A1026" t="str">
            <v xml:space="preserve">    Output Interchanged (GWH)</v>
          </cell>
          <cell r="B1026" t="str">
            <v>.</v>
          </cell>
          <cell r="C1026">
            <v>0.4</v>
          </cell>
          <cell r="D1026">
            <v>0.9</v>
          </cell>
          <cell r="E1026">
            <v>0.1</v>
          </cell>
          <cell r="F1026">
            <v>0</v>
          </cell>
          <cell r="G1026">
            <v>0.5</v>
          </cell>
          <cell r="H1026">
            <v>0.5</v>
          </cell>
          <cell r="I1026">
            <v>2</v>
          </cell>
          <cell r="J1026">
            <v>1.6</v>
          </cell>
          <cell r="K1026">
            <v>2.4</v>
          </cell>
          <cell r="L1026">
            <v>0.2</v>
          </cell>
          <cell r="M1026">
            <v>0.1</v>
          </cell>
          <cell r="N1026">
            <v>0.2</v>
          </cell>
          <cell r="O1026">
            <v>9</v>
          </cell>
        </row>
        <row r="1027">
          <cell r="A1027" t="str">
            <v xml:space="preserve">    Dispatch Fuel Cost (Mills/KWH)</v>
          </cell>
          <cell r="C1027">
            <v>64.816050000000004</v>
          </cell>
          <cell r="D1027">
            <v>89.778509999999997</v>
          </cell>
          <cell r="E1027">
            <v>88.844319999999996</v>
          </cell>
          <cell r="F1027">
            <v>92.622380000000007</v>
          </cell>
          <cell r="G1027">
            <v>29.760200000000001</v>
          </cell>
          <cell r="H1027">
            <v>24.246569999999998</v>
          </cell>
          <cell r="I1027">
            <v>41.568109999999997</v>
          </cell>
          <cell r="J1027">
            <v>78.268299999999996</v>
          </cell>
          <cell r="K1027">
            <v>43.312609999999999</v>
          </cell>
          <cell r="L1027">
            <v>49.338380000000001</v>
          </cell>
          <cell r="M1027">
            <v>49.984749999999998</v>
          </cell>
          <cell r="N1027">
            <v>78.934569999999994</v>
          </cell>
          <cell r="O1027">
            <v>53.96</v>
          </cell>
        </row>
        <row r="1028">
          <cell r="A1028" t="str">
            <v xml:space="preserve">    Cost ($1000)</v>
          </cell>
          <cell r="C1028">
            <v>25.9</v>
          </cell>
          <cell r="D1028">
            <v>80.8</v>
          </cell>
          <cell r="E1028">
            <v>8.9</v>
          </cell>
          <cell r="F1028">
            <v>0</v>
          </cell>
          <cell r="G1028">
            <v>14.9</v>
          </cell>
          <cell r="H1028">
            <v>12.1</v>
          </cell>
          <cell r="I1028">
            <v>83.1</v>
          </cell>
          <cell r="J1028">
            <v>125.2</v>
          </cell>
          <cell r="K1028">
            <v>104</v>
          </cell>
          <cell r="L1028">
            <v>9.9</v>
          </cell>
          <cell r="M1028">
            <v>5</v>
          </cell>
          <cell r="N1028">
            <v>15.8</v>
          </cell>
          <cell r="O1028">
            <v>485.59999999999997</v>
          </cell>
        </row>
        <row r="1030">
          <cell r="A1030" t="str">
            <v xml:space="preserve">  COST OF PJM SALES</v>
          </cell>
        </row>
        <row r="1032">
          <cell r="A1032" t="str">
            <v xml:space="preserve">    Output For Interchange Sales (GWH)</v>
          </cell>
          <cell r="C1032">
            <v>883.4</v>
          </cell>
          <cell r="D1032">
            <v>835.9</v>
          </cell>
          <cell r="E1032">
            <v>421.4</v>
          </cell>
          <cell r="F1032">
            <v>0.6</v>
          </cell>
          <cell r="G1032">
            <v>507.3</v>
          </cell>
          <cell r="H1032">
            <v>1564.4</v>
          </cell>
          <cell r="I1032">
            <v>1618.9</v>
          </cell>
          <cell r="J1032">
            <v>1626</v>
          </cell>
          <cell r="K1032">
            <v>1006</v>
          </cell>
          <cell r="L1032">
            <v>856</v>
          </cell>
          <cell r="M1032">
            <v>677.1</v>
          </cell>
          <cell r="N1032">
            <v>844.8</v>
          </cell>
          <cell r="O1032">
            <v>10842</v>
          </cell>
        </row>
        <row r="1033">
          <cell r="A1033" t="str">
            <v xml:space="preserve">    Cost Rate (Mills/KWH)</v>
          </cell>
          <cell r="C1033">
            <v>15</v>
          </cell>
          <cell r="D1033">
            <v>14.7</v>
          </cell>
          <cell r="E1033">
            <v>14.3</v>
          </cell>
          <cell r="F1033">
            <v>15</v>
          </cell>
          <cell r="G1033">
            <v>15.27</v>
          </cell>
          <cell r="H1033">
            <v>15.16</v>
          </cell>
          <cell r="I1033">
            <v>14.8</v>
          </cell>
          <cell r="J1033">
            <v>15.28</v>
          </cell>
          <cell r="K1033">
            <v>15.12</v>
          </cell>
          <cell r="L1033">
            <v>14.86</v>
          </cell>
          <cell r="M1033">
            <v>15.21</v>
          </cell>
          <cell r="N1033">
            <v>15.17</v>
          </cell>
          <cell r="O1033">
            <v>15.03</v>
          </cell>
        </row>
        <row r="1034">
          <cell r="A1034" t="str">
            <v xml:space="preserve">    Cost of Interchange ($1000)</v>
          </cell>
          <cell r="C1034">
            <v>13251.7</v>
          </cell>
          <cell r="D1034">
            <v>12288.4</v>
          </cell>
          <cell r="E1034">
            <v>6027.9</v>
          </cell>
          <cell r="F1034">
            <v>9</v>
          </cell>
          <cell r="G1034">
            <v>7744.2</v>
          </cell>
          <cell r="H1034">
            <v>23709.5</v>
          </cell>
          <cell r="I1034">
            <v>23964.7</v>
          </cell>
          <cell r="J1034">
            <v>24852.799999999999</v>
          </cell>
          <cell r="K1034">
            <v>15215.6</v>
          </cell>
          <cell r="L1034">
            <v>12723.4</v>
          </cell>
          <cell r="M1034">
            <v>10301.5</v>
          </cell>
          <cell r="N1034">
            <v>12818</v>
          </cell>
          <cell r="O1034">
            <v>162906.70000000001</v>
          </cell>
        </row>
        <row r="1039">
          <cell r="F1039" t="str">
            <v xml:space="preserve">                                SALES TO BG&amp;E BY UNIT</v>
          </cell>
          <cell r="L1039" t="str">
            <v>CASE:2001 FORECAST</v>
          </cell>
          <cell r="P1039" t="str">
            <v>20</v>
          </cell>
        </row>
        <row r="1040">
          <cell r="F1040" t="str">
            <v xml:space="preserve">                 </v>
          </cell>
          <cell r="L1040">
            <v>36851</v>
          </cell>
        </row>
        <row r="1041">
          <cell r="F1041" t="str">
            <v xml:space="preserve">                                  (Millions of KWH)</v>
          </cell>
        </row>
        <row r="1043">
          <cell r="A1043" t="str">
            <v xml:space="preserve">BG&amp;E ENTITLEMENT (Sales after </v>
          </cell>
          <cell r="B1043" t="str">
            <v>% SHARE</v>
          </cell>
          <cell r="C1043" t="str">
            <v>JANUARY</v>
          </cell>
          <cell r="D1043" t="str">
            <v>FEBRUARY</v>
          </cell>
          <cell r="E1043" t="str">
            <v>MARCH</v>
          </cell>
          <cell r="F1043" t="str">
            <v>APRIL</v>
          </cell>
          <cell r="G1043" t="str">
            <v>MAY</v>
          </cell>
          <cell r="H1043" t="str">
            <v>JUNE</v>
          </cell>
          <cell r="I1043" t="str">
            <v>JULY</v>
          </cell>
          <cell r="J1043" t="str">
            <v>AUGUST</v>
          </cell>
          <cell r="K1043" t="str">
            <v>SEPTEMBER</v>
          </cell>
          <cell r="L1043" t="str">
            <v>OCTOBER</v>
          </cell>
          <cell r="M1043" t="str">
            <v>NOVEMBER</v>
          </cell>
          <cell r="N1043" t="str">
            <v>DECEMBER</v>
          </cell>
          <cell r="O1043" t="str">
            <v>TOTAL</v>
          </cell>
        </row>
        <row r="1044">
          <cell r="A1044" t="str">
            <v xml:space="preserve">            loss adjustment)</v>
          </cell>
        </row>
        <row r="1045">
          <cell r="A1045" t="str">
            <v xml:space="preserve">     Susquehanna #1</v>
          </cell>
          <cell r="C1045">
            <v>46.3</v>
          </cell>
          <cell r="D1045">
            <v>41.8</v>
          </cell>
          <cell r="E1045">
            <v>46.3</v>
          </cell>
          <cell r="F1045">
            <v>44.7</v>
          </cell>
          <cell r="G1045">
            <v>29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208</v>
          </cell>
        </row>
        <row r="1046">
          <cell r="A1046" t="str">
            <v xml:space="preserve">     Susquehanna #2</v>
          </cell>
          <cell r="C1046">
            <v>46.4</v>
          </cell>
          <cell r="D1046">
            <v>41.3</v>
          </cell>
          <cell r="E1046">
            <v>11.4</v>
          </cell>
          <cell r="F1046">
            <v>2.7</v>
          </cell>
          <cell r="G1046">
            <v>46.1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148</v>
          </cell>
        </row>
        <row r="1048">
          <cell r="A1048" t="str">
            <v xml:space="preserve"> TOTAL</v>
          </cell>
          <cell r="C1048">
            <v>92.699999999999989</v>
          </cell>
          <cell r="D1048">
            <v>83.1</v>
          </cell>
          <cell r="E1048">
            <v>57.699999999999996</v>
          </cell>
          <cell r="F1048">
            <v>47.400000000000006</v>
          </cell>
          <cell r="G1048">
            <v>75.099999999999994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356</v>
          </cell>
        </row>
        <row r="1054">
          <cell r="G1054" t="str">
            <v xml:space="preserve">BG&amp;E LOSSES              </v>
          </cell>
        </row>
        <row r="1055">
          <cell r="F1055" t="str">
            <v xml:space="preserve">                                 SALES TO ACE BY UNIT</v>
          </cell>
          <cell r="L1055" t="str">
            <v xml:space="preserve">                         </v>
          </cell>
        </row>
        <row r="1056">
          <cell r="F1056" t="str">
            <v xml:space="preserve">                 </v>
          </cell>
          <cell r="L1056" t="str">
            <v xml:space="preserve">                        </v>
          </cell>
        </row>
        <row r="1057">
          <cell r="F1057" t="str">
            <v xml:space="preserve">                                  (Millions of KWH)</v>
          </cell>
        </row>
        <row r="1059">
          <cell r="A1059" t="str">
            <v>BG&amp;E LOSSES (1.7% of 6.6%)</v>
          </cell>
          <cell r="B1059" t="str">
            <v>LOSS %</v>
          </cell>
          <cell r="C1059" t="str">
            <v>JANUARY</v>
          </cell>
          <cell r="D1059" t="str">
            <v>FEBRUARY</v>
          </cell>
          <cell r="E1059" t="str">
            <v>MARCH</v>
          </cell>
          <cell r="F1059" t="str">
            <v>APRIL</v>
          </cell>
          <cell r="G1059" t="str">
            <v>MAY</v>
          </cell>
          <cell r="H1059" t="str">
            <v>JUNE</v>
          </cell>
          <cell r="I1059" t="str">
            <v>JULY</v>
          </cell>
          <cell r="J1059" t="str">
            <v>AUGUST</v>
          </cell>
          <cell r="K1059" t="str">
            <v>SEPTEMBER</v>
          </cell>
          <cell r="L1059" t="str">
            <v>OCTOBER</v>
          </cell>
          <cell r="M1059" t="str">
            <v>NOVEMBER</v>
          </cell>
          <cell r="N1059" t="str">
            <v>DECEMBER</v>
          </cell>
          <cell r="O1059" t="str">
            <v>TOTAL</v>
          </cell>
        </row>
        <row r="1061">
          <cell r="A1061" t="str">
            <v xml:space="preserve">     Susquehanna #1</v>
          </cell>
          <cell r="B1061">
            <v>1.7000000000000001E-2</v>
          </cell>
          <cell r="C1061">
            <v>0.8</v>
          </cell>
          <cell r="D1061">
            <v>0.7</v>
          </cell>
          <cell r="E1061">
            <v>0.8</v>
          </cell>
          <cell r="F1061">
            <v>0.8</v>
          </cell>
          <cell r="G1061">
            <v>0.5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4</v>
          </cell>
        </row>
        <row r="1062">
          <cell r="A1062" t="str">
            <v xml:space="preserve">     Susquehanna #2</v>
          </cell>
          <cell r="B1062">
            <v>1.7000000000000001E-2</v>
          </cell>
          <cell r="C1062">
            <v>0.8</v>
          </cell>
          <cell r="D1062">
            <v>0.7</v>
          </cell>
          <cell r="E1062">
            <v>0.2</v>
          </cell>
          <cell r="F1062">
            <v>0</v>
          </cell>
          <cell r="G1062">
            <v>0.8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3</v>
          </cell>
        </row>
        <row r="1064">
          <cell r="A1064" t="str">
            <v xml:space="preserve"> TOTAL</v>
          </cell>
          <cell r="C1064">
            <v>1.6</v>
          </cell>
          <cell r="D1064">
            <v>1.4</v>
          </cell>
          <cell r="E1064">
            <v>1</v>
          </cell>
          <cell r="F1064">
            <v>0.8</v>
          </cell>
          <cell r="G1064">
            <v>1.3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6</v>
          </cell>
        </row>
        <row r="1073">
          <cell r="F1073" t="str">
            <v xml:space="preserve">                          FUEL COST OF SALES TO BG&amp;E BY UNIT</v>
          </cell>
        </row>
        <row r="1074">
          <cell r="F1074" t="str">
            <v xml:space="preserve">                   </v>
          </cell>
        </row>
        <row r="1075">
          <cell r="F1075" t="str">
            <v xml:space="preserve">                                (Thousands of Dollars)</v>
          </cell>
        </row>
        <row r="1077">
          <cell r="A1077" t="str">
            <v>BG&amp;E ENTITLEMENT</v>
          </cell>
          <cell r="B1077" t="str">
            <v>% SHARE</v>
          </cell>
          <cell r="C1077" t="str">
            <v>JANUARY</v>
          </cell>
          <cell r="D1077" t="str">
            <v>FEBRUARY</v>
          </cell>
          <cell r="E1077" t="str">
            <v>MARCH</v>
          </cell>
          <cell r="F1077" t="str">
            <v>APRIL</v>
          </cell>
          <cell r="G1077" t="str">
            <v>MAY</v>
          </cell>
          <cell r="H1077" t="str">
            <v>JUNE</v>
          </cell>
          <cell r="I1077" t="str">
            <v>JULY</v>
          </cell>
          <cell r="J1077" t="str">
            <v>AUGUST</v>
          </cell>
          <cell r="K1077" t="str">
            <v>SEPTEMBER</v>
          </cell>
          <cell r="L1077" t="str">
            <v>OCTOBER</v>
          </cell>
          <cell r="M1077" t="str">
            <v>NOVEMBER</v>
          </cell>
          <cell r="N1077" t="str">
            <v>DECEMBER</v>
          </cell>
          <cell r="O1077" t="str">
            <v>TOTAL</v>
          </cell>
        </row>
        <row r="1079">
          <cell r="A1079" t="str">
            <v xml:space="preserve">     Susquehanna #1</v>
          </cell>
          <cell r="B1079">
            <v>6.6000000000000003E-2</v>
          </cell>
          <cell r="C1079">
            <v>170.4</v>
          </cell>
          <cell r="D1079">
            <v>153.9</v>
          </cell>
          <cell r="E1079">
            <v>170.4</v>
          </cell>
          <cell r="F1079">
            <v>164.9</v>
          </cell>
          <cell r="G1079">
            <v>106.8</v>
          </cell>
          <cell r="H1079">
            <v>164.9</v>
          </cell>
          <cell r="I1079">
            <v>170.4</v>
          </cell>
          <cell r="J1079">
            <v>170.4</v>
          </cell>
          <cell r="K1079">
            <v>164.9</v>
          </cell>
          <cell r="L1079">
            <v>170.4</v>
          </cell>
          <cell r="M1079">
            <v>164.9</v>
          </cell>
          <cell r="N1079">
            <v>170.4</v>
          </cell>
          <cell r="O1079">
            <v>1943</v>
          </cell>
        </row>
        <row r="1080">
          <cell r="A1080" t="str">
            <v xml:space="preserve">     Susquehanna #2</v>
          </cell>
          <cell r="B1080">
            <v>6.6000000000000003E-2</v>
          </cell>
          <cell r="C1080">
            <v>178.4</v>
          </cell>
          <cell r="D1080">
            <v>158.9</v>
          </cell>
          <cell r="E1080">
            <v>44</v>
          </cell>
          <cell r="F1080">
            <v>9.8000000000000007</v>
          </cell>
          <cell r="G1080">
            <v>168.4</v>
          </cell>
          <cell r="H1080">
            <v>165.6</v>
          </cell>
          <cell r="I1080">
            <v>171.1</v>
          </cell>
          <cell r="J1080">
            <v>171.1</v>
          </cell>
          <cell r="K1080">
            <v>165.6</v>
          </cell>
          <cell r="L1080">
            <v>171.1</v>
          </cell>
          <cell r="M1080">
            <v>165.6</v>
          </cell>
          <cell r="N1080">
            <v>171.1</v>
          </cell>
          <cell r="O1080">
            <v>1741</v>
          </cell>
        </row>
        <row r="1081">
          <cell r="A1081" t="str">
            <v xml:space="preserve">     Susquehanna #1 (Spent Fuel)</v>
          </cell>
          <cell r="B1081">
            <v>6.6000000000000003E-2</v>
          </cell>
          <cell r="C1081">
            <v>44.7</v>
          </cell>
          <cell r="D1081">
            <v>40.4</v>
          </cell>
          <cell r="E1081">
            <v>44.7</v>
          </cell>
          <cell r="F1081">
            <v>43.3</v>
          </cell>
          <cell r="G1081">
            <v>28</v>
          </cell>
          <cell r="H1081">
            <v>43.3</v>
          </cell>
          <cell r="I1081">
            <v>44.7</v>
          </cell>
          <cell r="J1081">
            <v>44.7</v>
          </cell>
          <cell r="K1081">
            <v>43.3</v>
          </cell>
          <cell r="L1081">
            <v>44.7</v>
          </cell>
          <cell r="M1081">
            <v>43.3</v>
          </cell>
          <cell r="N1081">
            <v>44.7</v>
          </cell>
          <cell r="O1081">
            <v>510</v>
          </cell>
        </row>
        <row r="1082">
          <cell r="A1082" t="str">
            <v xml:space="preserve">     Susquehanna #2 (Spent Fuel)</v>
          </cell>
          <cell r="B1082">
            <v>6.6000000000000003E-2</v>
          </cell>
          <cell r="C1082">
            <v>44.8</v>
          </cell>
          <cell r="D1082">
            <v>39.9</v>
          </cell>
          <cell r="E1082">
            <v>11</v>
          </cell>
          <cell r="F1082">
            <v>2.6</v>
          </cell>
          <cell r="G1082">
            <v>44.6</v>
          </cell>
          <cell r="H1082">
            <v>43.8</v>
          </cell>
          <cell r="I1082">
            <v>45.3</v>
          </cell>
          <cell r="J1082">
            <v>45.3</v>
          </cell>
          <cell r="K1082">
            <v>43.8</v>
          </cell>
          <cell r="L1082">
            <v>45.3</v>
          </cell>
          <cell r="M1082">
            <v>43.8</v>
          </cell>
          <cell r="N1082">
            <v>45.3</v>
          </cell>
          <cell r="O1082">
            <v>456</v>
          </cell>
        </row>
        <row r="1083">
          <cell r="A1083" t="str">
            <v xml:space="preserve">     D&amp;D Expense</v>
          </cell>
          <cell r="B1083">
            <v>6.6000000000000003E-2</v>
          </cell>
          <cell r="C1083">
            <v>13.8</v>
          </cell>
          <cell r="D1083">
            <v>13.8</v>
          </cell>
          <cell r="E1083">
            <v>13.8</v>
          </cell>
          <cell r="F1083">
            <v>13.8</v>
          </cell>
          <cell r="G1083">
            <v>13.8</v>
          </cell>
          <cell r="H1083">
            <v>13.9</v>
          </cell>
          <cell r="I1083">
            <v>13.9</v>
          </cell>
          <cell r="J1083">
            <v>13.9</v>
          </cell>
          <cell r="K1083">
            <v>13.9</v>
          </cell>
          <cell r="L1083">
            <v>13.9</v>
          </cell>
          <cell r="M1083">
            <v>13.9</v>
          </cell>
          <cell r="N1083">
            <v>13.9</v>
          </cell>
          <cell r="O1083">
            <v>166</v>
          </cell>
        </row>
        <row r="1085">
          <cell r="A1085" t="str">
            <v xml:space="preserve"> TOTAL</v>
          </cell>
          <cell r="C1085">
            <v>452.1</v>
          </cell>
          <cell r="D1085">
            <v>406.9</v>
          </cell>
          <cell r="E1085">
            <v>283.90000000000003</v>
          </cell>
          <cell r="F1085">
            <v>234.4</v>
          </cell>
          <cell r="G1085">
            <v>361.6</v>
          </cell>
          <cell r="H1085">
            <v>431.5</v>
          </cell>
          <cell r="I1085">
            <v>445.4</v>
          </cell>
          <cell r="J1085">
            <v>445.4</v>
          </cell>
          <cell r="K1085">
            <v>431.5</v>
          </cell>
          <cell r="L1085">
            <v>445.4</v>
          </cell>
          <cell r="M1085">
            <v>431.5</v>
          </cell>
          <cell r="N1085">
            <v>445.4</v>
          </cell>
          <cell r="O1085">
            <v>4815</v>
          </cell>
        </row>
        <row r="1087">
          <cell r="A1087" t="str">
            <v>* BG&amp;E gets 5.84% of 100% Susq.  This equates to 6.6% of 90% Susq.</v>
          </cell>
        </row>
        <row r="1091">
          <cell r="F1091" t="str">
            <v xml:space="preserve">                              COAL SALES TO ACE BY UNIT</v>
          </cell>
          <cell r="L1091" t="str">
            <v>CASE:2001 FORECAST</v>
          </cell>
          <cell r="P1091" t="str">
            <v>21</v>
          </cell>
        </row>
        <row r="1092">
          <cell r="F1092" t="str">
            <v xml:space="preserve">                </v>
          </cell>
          <cell r="L1092">
            <v>36851</v>
          </cell>
        </row>
        <row r="1093">
          <cell r="F1093" t="str">
            <v xml:space="preserve">                                  (Millions of KWH)</v>
          </cell>
        </row>
        <row r="1095">
          <cell r="A1095" t="str">
            <v>ACE ENTITLEMENT (Sales after</v>
          </cell>
          <cell r="C1095" t="str">
            <v>JANUARY</v>
          </cell>
          <cell r="D1095" t="str">
            <v>FEBRUARY</v>
          </cell>
          <cell r="E1095" t="str">
            <v>MARCH</v>
          </cell>
          <cell r="F1095" t="str">
            <v>APRIL</v>
          </cell>
          <cell r="G1095" t="str">
            <v>MAY</v>
          </cell>
          <cell r="H1095" t="str">
            <v>JUNE</v>
          </cell>
          <cell r="I1095" t="str">
            <v>JULY</v>
          </cell>
          <cell r="J1095" t="str">
            <v>AUGUST</v>
          </cell>
          <cell r="K1095" t="str">
            <v>SEPTEMBER</v>
          </cell>
          <cell r="L1095" t="str">
            <v>OCTOBER</v>
          </cell>
          <cell r="M1095" t="str">
            <v>NOVEMBER</v>
          </cell>
          <cell r="N1095" t="str">
            <v>DECEMBER</v>
          </cell>
          <cell r="O1095" t="str">
            <v>TOTAL</v>
          </cell>
        </row>
        <row r="1096">
          <cell r="A1096" t="str">
            <v xml:space="preserve">            loss adjustment)</v>
          </cell>
          <cell r="B1096">
            <v>0</v>
          </cell>
        </row>
        <row r="1097">
          <cell r="A1097" t="str">
            <v xml:space="preserve">    Brunner Is. #1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 xml:space="preserve">    Brunner Is. #2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 xml:space="preserve">    Brunner Is. #3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1">
          <cell r="A1101" t="str">
            <v xml:space="preserve">        TOTAL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3">
          <cell r="A1103" t="str">
            <v xml:space="preserve">    Martins Creek #1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 xml:space="preserve">    Martins Creek #2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6">
          <cell r="A1106" t="str">
            <v xml:space="preserve">        TOTAL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8">
          <cell r="A1108" t="str">
            <v xml:space="preserve">    Sunbury #1-2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 xml:space="preserve">    Sunbury #3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 xml:space="preserve">    Sunbury #4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2">
          <cell r="A1112" t="str">
            <v xml:space="preserve">        TOTAL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4">
          <cell r="A1114" t="str">
            <v xml:space="preserve">    Holtwood #17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6">
          <cell r="A1116" t="str">
            <v xml:space="preserve">    Montour #1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 xml:space="preserve">    Montour #2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9">
          <cell r="A1119" t="str">
            <v xml:space="preserve">        TOTAL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C1120" t="str">
            <v xml:space="preserve"> =========</v>
          </cell>
          <cell r="D1120" t="str">
            <v xml:space="preserve"> =========</v>
          </cell>
          <cell r="E1120" t="str">
            <v xml:space="preserve"> =========</v>
          </cell>
          <cell r="F1120" t="str">
            <v xml:space="preserve"> =========</v>
          </cell>
          <cell r="G1120" t="str">
            <v xml:space="preserve"> =========</v>
          </cell>
          <cell r="H1120" t="str">
            <v xml:space="preserve"> =========</v>
          </cell>
          <cell r="I1120" t="str">
            <v xml:space="preserve"> =========</v>
          </cell>
          <cell r="J1120" t="str">
            <v xml:space="preserve"> =========</v>
          </cell>
          <cell r="K1120" t="str">
            <v xml:space="preserve"> =========</v>
          </cell>
          <cell r="L1120" t="str">
            <v xml:space="preserve"> =========</v>
          </cell>
          <cell r="M1120" t="str">
            <v xml:space="preserve"> =========</v>
          </cell>
          <cell r="N1120" t="str">
            <v xml:space="preserve"> =========</v>
          </cell>
          <cell r="O1120" t="str">
            <v xml:space="preserve"> =========</v>
          </cell>
        </row>
        <row r="1121">
          <cell r="A1121" t="str">
            <v xml:space="preserve"> TOTAL COAL FIRED SALES TO ACE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3">
          <cell r="F1123" t="str">
            <v xml:space="preserve">                 ACE LOSSES              </v>
          </cell>
        </row>
        <row r="1124">
          <cell r="F1124" t="str">
            <v xml:space="preserve">                                 SALES TO ACE BY UNIT</v>
          </cell>
          <cell r="L1124" t="str">
            <v xml:space="preserve">                         </v>
          </cell>
        </row>
        <row r="1125">
          <cell r="F1125" t="str">
            <v xml:space="preserve">                 </v>
          </cell>
          <cell r="L1125" t="str">
            <v xml:space="preserve">                        </v>
          </cell>
        </row>
        <row r="1126">
          <cell r="F1126" t="str">
            <v xml:space="preserve">                                  (Millions of KWH)</v>
          </cell>
        </row>
        <row r="1128">
          <cell r="B1128" t="str">
            <v>LOSS %</v>
          </cell>
          <cell r="C1128" t="str">
            <v>JANUARY</v>
          </cell>
          <cell r="D1128" t="str">
            <v>FEBRUARY</v>
          </cell>
          <cell r="E1128" t="str">
            <v>MARCH</v>
          </cell>
          <cell r="F1128" t="str">
            <v>APRIL</v>
          </cell>
          <cell r="G1128" t="str">
            <v>MAY</v>
          </cell>
          <cell r="H1128" t="str">
            <v>JUNE</v>
          </cell>
          <cell r="I1128" t="str">
            <v>JULY</v>
          </cell>
          <cell r="J1128" t="str">
            <v>AUGUST</v>
          </cell>
          <cell r="K1128" t="str">
            <v>SEPTEMBER</v>
          </cell>
          <cell r="L1128" t="str">
            <v>OCTOBER</v>
          </cell>
          <cell r="M1128" t="str">
            <v>NOVEMBER</v>
          </cell>
          <cell r="N1128" t="str">
            <v>DECEMBER</v>
          </cell>
          <cell r="O1128" t="str">
            <v>TOTAL</v>
          </cell>
        </row>
        <row r="1130">
          <cell r="A1130" t="str">
            <v>ACE LOSSES (1.7% of 3.42%)</v>
          </cell>
          <cell r="B1130">
            <v>1.7000000000000001E-2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2">
          <cell r="F1132" t="str">
            <v xml:space="preserve">                             COST FOR COAL SALES TO ACE</v>
          </cell>
        </row>
        <row r="1133">
          <cell r="F1133" t="str">
            <v xml:space="preserve">                    </v>
          </cell>
        </row>
        <row r="1134">
          <cell r="F1134" t="str">
            <v xml:space="preserve">                               (Thousands of Dollars)     </v>
          </cell>
        </row>
        <row r="1136">
          <cell r="A1136" t="str">
            <v>ACE FUEL EXPENSE</v>
          </cell>
          <cell r="B1136" t="str">
            <v>% SHARE</v>
          </cell>
          <cell r="C1136" t="str">
            <v>JANUARY</v>
          </cell>
          <cell r="D1136" t="str">
            <v>FEBRUARY</v>
          </cell>
          <cell r="E1136" t="str">
            <v>MARCH</v>
          </cell>
          <cell r="F1136" t="str">
            <v>APRIL</v>
          </cell>
          <cell r="G1136" t="str">
            <v>MAY</v>
          </cell>
          <cell r="H1136" t="str">
            <v>JUNE</v>
          </cell>
          <cell r="I1136" t="str">
            <v>JULY</v>
          </cell>
          <cell r="J1136" t="str">
            <v>AUGUST</v>
          </cell>
          <cell r="K1136" t="str">
            <v>SEPTEMBER</v>
          </cell>
          <cell r="L1136" t="str">
            <v>OCTOBER</v>
          </cell>
          <cell r="M1136" t="str">
            <v>NOVEMBER</v>
          </cell>
          <cell r="N1136" t="str">
            <v>DECEMBER</v>
          </cell>
          <cell r="O1136" t="str">
            <v>TOTAL</v>
          </cell>
        </row>
        <row r="1137">
          <cell r="A1137" t="str">
            <v xml:space="preserve">                 </v>
          </cell>
          <cell r="B1137">
            <v>0</v>
          </cell>
        </row>
        <row r="1138">
          <cell r="A1138" t="str">
            <v xml:space="preserve">    Brunner Island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 xml:space="preserve">    Martins Creek 1-2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 xml:space="preserve">    Sunbury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 xml:space="preserve">    Holtwood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 xml:space="preserve">    Montour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 xml:space="preserve">    Retired Miner's Health Care Costs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 xml:space="preserve">    Conemaugh Scrubber Cost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C1145" t="str">
            <v xml:space="preserve"> ========</v>
          </cell>
          <cell r="D1145" t="str">
            <v xml:space="preserve"> ========</v>
          </cell>
          <cell r="E1145" t="str">
            <v xml:space="preserve"> ========</v>
          </cell>
          <cell r="F1145" t="str">
            <v xml:space="preserve"> ========</v>
          </cell>
          <cell r="G1145" t="str">
            <v xml:space="preserve"> ========</v>
          </cell>
          <cell r="H1145" t="str">
            <v xml:space="preserve"> ========</v>
          </cell>
          <cell r="I1145" t="str">
            <v xml:space="preserve"> ========</v>
          </cell>
          <cell r="J1145" t="str">
            <v xml:space="preserve"> ========</v>
          </cell>
          <cell r="K1145" t="str">
            <v xml:space="preserve"> ========</v>
          </cell>
          <cell r="L1145" t="str">
            <v xml:space="preserve"> ========</v>
          </cell>
          <cell r="M1145" t="str">
            <v xml:space="preserve"> ========</v>
          </cell>
          <cell r="N1145" t="str">
            <v xml:space="preserve"> ========</v>
          </cell>
          <cell r="O1145" t="str">
            <v xml:space="preserve"> ========</v>
          </cell>
        </row>
        <row r="1146">
          <cell r="A1146" t="str">
            <v xml:space="preserve"> TOTAL COAL EXPENSE FOR ACE SALE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8">
          <cell r="C1148" t="str">
            <v xml:space="preserve">                   </v>
          </cell>
          <cell r="F1148" t="str">
            <v xml:space="preserve">   CAPACITY FACTORS - %</v>
          </cell>
          <cell r="L1148" t="str">
            <v>CASE:2001 FORECAST</v>
          </cell>
          <cell r="P1148" t="str">
            <v>22</v>
          </cell>
        </row>
        <row r="1149">
          <cell r="C1149" t="str">
            <v xml:space="preserve">                 </v>
          </cell>
          <cell r="L1149">
            <v>36851</v>
          </cell>
        </row>
        <row r="1150">
          <cell r="B1150" t="str">
            <v>Winter</v>
          </cell>
        </row>
        <row r="1151">
          <cell r="B1151" t="str">
            <v>Rating</v>
          </cell>
        </row>
        <row r="1152">
          <cell r="A1152" t="str">
            <v>PP&amp;L GENERATING UNITS</v>
          </cell>
          <cell r="B1152" t="str">
            <v>(MW)</v>
          </cell>
          <cell r="C1152" t="str">
            <v>JANUARY</v>
          </cell>
          <cell r="D1152" t="str">
            <v>FEBRUARY</v>
          </cell>
          <cell r="E1152" t="str">
            <v>MARCH</v>
          </cell>
          <cell r="F1152" t="str">
            <v>APRIL</v>
          </cell>
          <cell r="G1152" t="str">
            <v>MAY</v>
          </cell>
          <cell r="H1152" t="str">
            <v>JUNE</v>
          </cell>
          <cell r="I1152" t="str">
            <v>JULY</v>
          </cell>
          <cell r="J1152" t="str">
            <v>AUGUST</v>
          </cell>
          <cell r="K1152" t="str">
            <v>SEPTEMBER</v>
          </cell>
          <cell r="L1152" t="str">
            <v>OCTOBER</v>
          </cell>
          <cell r="M1152" t="str">
            <v>NOVEMBER</v>
          </cell>
          <cell r="N1152" t="str">
            <v>DECEMBER</v>
          </cell>
          <cell r="O1152" t="str">
            <v>TOTAL</v>
          </cell>
        </row>
        <row r="1154">
          <cell r="A1154" t="str">
            <v xml:space="preserve">    Brunner Is. #1</v>
          </cell>
          <cell r="B1154">
            <v>334</v>
          </cell>
          <cell r="C1154">
            <v>74.44787843667504</v>
          </cell>
          <cell r="D1154">
            <v>75.741374394068998</v>
          </cell>
          <cell r="E1154">
            <v>72.435773614062199</v>
          </cell>
          <cell r="F1154">
            <v>66.533599467731207</v>
          </cell>
          <cell r="G1154">
            <v>51.50988345888868</v>
          </cell>
          <cell r="H1154">
            <v>69.860279441117768</v>
          </cell>
          <cell r="I1154">
            <v>74.44787843667504</v>
          </cell>
          <cell r="J1154">
            <v>76.459983259287881</v>
          </cell>
          <cell r="K1154">
            <v>64.87025948103792</v>
          </cell>
          <cell r="L1154">
            <v>73.119889253750557</v>
          </cell>
          <cell r="M1154">
            <v>40.460745176314035</v>
          </cell>
          <cell r="N1154">
            <v>66.359217049771431</v>
          </cell>
          <cell r="O1154">
            <v>67.19437836655456</v>
          </cell>
        </row>
        <row r="1155">
          <cell r="A1155" t="str">
            <v xml:space="preserve">    Brunner Is. #2</v>
          </cell>
          <cell r="B1155">
            <v>390</v>
          </cell>
          <cell r="C1155">
            <v>75.475599669148068</v>
          </cell>
          <cell r="D1155">
            <v>76.312576312576311</v>
          </cell>
          <cell r="E1155">
            <v>68.927488282326991</v>
          </cell>
          <cell r="F1155">
            <v>60.541310541310537</v>
          </cell>
          <cell r="G1155">
            <v>41.011855527984558</v>
          </cell>
          <cell r="H1155">
            <v>66.239316239316238</v>
          </cell>
          <cell r="I1155">
            <v>72.718500137854988</v>
          </cell>
          <cell r="J1155">
            <v>75.820237110559688</v>
          </cell>
          <cell r="K1155">
            <v>13.817663817663815</v>
          </cell>
          <cell r="L1155">
            <v>5.8933002481389583</v>
          </cell>
          <cell r="M1155">
            <v>57.90598290598291</v>
          </cell>
          <cell r="N1155">
            <v>66.066997518610421</v>
          </cell>
          <cell r="O1155">
            <v>56.638566912539517</v>
          </cell>
        </row>
        <row r="1156">
          <cell r="A1156" t="str">
            <v xml:space="preserve">    Brunner Is. #3</v>
          </cell>
          <cell r="B1156">
            <v>745</v>
          </cell>
          <cell r="C1156">
            <v>73.969834740564337</v>
          </cell>
          <cell r="D1156">
            <v>79.897730904442312</v>
          </cell>
          <cell r="E1156">
            <v>82.99054629429169</v>
          </cell>
          <cell r="F1156">
            <v>39.149888143176739</v>
          </cell>
          <cell r="G1156">
            <v>55.928411633109619</v>
          </cell>
          <cell r="H1156">
            <v>76.435495898583142</v>
          </cell>
          <cell r="I1156">
            <v>77.578119362055276</v>
          </cell>
          <cell r="J1156">
            <v>75.773977051309814</v>
          </cell>
          <cell r="K1156">
            <v>61.521252796420583</v>
          </cell>
          <cell r="L1156">
            <v>58.526376560583095</v>
          </cell>
          <cell r="M1156">
            <v>44.239373601789708</v>
          </cell>
          <cell r="N1156">
            <v>70.560005773255398</v>
          </cell>
          <cell r="O1156">
            <v>66.393919892127116</v>
          </cell>
        </row>
        <row r="1158">
          <cell r="A1158" t="str">
            <v xml:space="preserve">        TOTAL</v>
          </cell>
          <cell r="B1158">
            <v>1469</v>
          </cell>
          <cell r="C1158">
            <v>74.478286011257751</v>
          </cell>
          <cell r="D1158">
            <v>78.000907646925342</v>
          </cell>
          <cell r="E1158">
            <v>76.857199323656644</v>
          </cell>
          <cell r="F1158">
            <v>51.05513955071477</v>
          </cell>
          <cell r="G1158">
            <v>50.963642884853279</v>
          </cell>
          <cell r="H1158">
            <v>72.233567808789047</v>
          </cell>
          <cell r="I1158">
            <v>75.576246001595706</v>
          </cell>
          <cell r="J1158">
            <v>75.942232665041686</v>
          </cell>
          <cell r="K1158">
            <v>49.61803191891687</v>
          </cell>
          <cell r="L1158">
            <v>47.871055578734705</v>
          </cell>
          <cell r="M1158">
            <v>47.008547008547005</v>
          </cell>
          <cell r="N1158">
            <v>68.412057064640564</v>
          </cell>
          <cell r="O1158">
            <v>63.985999857014534</v>
          </cell>
        </row>
        <row r="1160">
          <cell r="A1160" t="str">
            <v xml:space="preserve">    Martins Creek #1</v>
          </cell>
          <cell r="B1160">
            <v>150</v>
          </cell>
          <cell r="C1160">
            <v>358.2437275985663</v>
          </cell>
          <cell r="D1160">
            <v>378.67063492063488</v>
          </cell>
          <cell r="E1160">
            <v>344.98207885304657</v>
          </cell>
          <cell r="F1160">
            <v>0</v>
          </cell>
          <cell r="G1160">
            <v>108.42293906810035</v>
          </cell>
          <cell r="H1160">
            <v>398.14814814814815</v>
          </cell>
          <cell r="I1160">
            <v>418.27956989247309</v>
          </cell>
          <cell r="J1160">
            <v>409.31899641577064</v>
          </cell>
          <cell r="K1160">
            <v>356.7592592592593</v>
          </cell>
          <cell r="L1160">
            <v>347.67025089605738</v>
          </cell>
          <cell r="M1160">
            <v>267.40740740740745</v>
          </cell>
          <cell r="N1160">
            <v>345.34050179211471</v>
          </cell>
          <cell r="O1160">
            <v>311.18721461187215</v>
          </cell>
        </row>
        <row r="1161">
          <cell r="A1161" t="str">
            <v xml:space="preserve">    Martins Creek #2</v>
          </cell>
          <cell r="B1161">
            <v>150</v>
          </cell>
          <cell r="C1161">
            <v>372.93906810035844</v>
          </cell>
          <cell r="D1161">
            <v>381.94444444444446</v>
          </cell>
          <cell r="E1161">
            <v>272.40143369175627</v>
          </cell>
          <cell r="F1161">
            <v>365.74074074074076</v>
          </cell>
          <cell r="G1161">
            <v>336.02150537634407</v>
          </cell>
          <cell r="H1161">
            <v>398.14814814814815</v>
          </cell>
          <cell r="I1161">
            <v>421.86379928315415</v>
          </cell>
          <cell r="J1161">
            <v>411.82795698924735</v>
          </cell>
          <cell r="K1161">
            <v>359.16666666666669</v>
          </cell>
          <cell r="L1161">
            <v>267.02508960573476</v>
          </cell>
          <cell r="M1161">
            <v>356.48148148148147</v>
          </cell>
          <cell r="N1161">
            <v>362.45519713261649</v>
          </cell>
          <cell r="O1161">
            <v>358.52359208523592</v>
          </cell>
        </row>
        <row r="1163">
          <cell r="A1163" t="str">
            <v xml:space="preserve">        TOTAL</v>
          </cell>
          <cell r="B1163">
            <v>300</v>
          </cell>
          <cell r="C1163">
            <v>55.555555555555557</v>
          </cell>
          <cell r="D1163">
            <v>58.035714285714285</v>
          </cell>
          <cell r="E1163">
            <v>41.666666666666671</v>
          </cell>
          <cell r="F1163">
            <v>45.370370370370374</v>
          </cell>
          <cell r="G1163">
            <v>27.598566308243729</v>
          </cell>
          <cell r="H1163">
            <v>40.833333333333336</v>
          </cell>
          <cell r="I1163">
            <v>40.90501792114695</v>
          </cell>
          <cell r="J1163">
            <v>44.220430107526887</v>
          </cell>
          <cell r="K1163">
            <v>16.168981481481481</v>
          </cell>
          <cell r="L1163">
            <v>60.08064516129032</v>
          </cell>
          <cell r="M1163">
            <v>34.768518518518512</v>
          </cell>
          <cell r="N1163">
            <v>42.11469534050179</v>
          </cell>
          <cell r="O1163">
            <v>334.85540334855403</v>
          </cell>
        </row>
        <row r="1165">
          <cell r="A1165" t="str">
            <v xml:space="preserve">    Sunbury #1,2,&amp;3</v>
          </cell>
          <cell r="B1165">
            <v>264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 xml:space="preserve">    Sunbury #4</v>
          </cell>
          <cell r="B1166">
            <v>134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8">
          <cell r="A1168" t="str">
            <v xml:space="preserve">        TOTAL</v>
          </cell>
          <cell r="B1168">
            <v>398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70">
          <cell r="A1170" t="str">
            <v xml:space="preserve">    Holtwood #17</v>
          </cell>
          <cell r="B1170">
            <v>73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2">
          <cell r="A1172" t="str">
            <v xml:space="preserve">    Keystone #1 (PL Share)</v>
          </cell>
          <cell r="B1172">
            <v>105</v>
          </cell>
          <cell r="C1172">
            <v>88.325652841781874</v>
          </cell>
          <cell r="D1172">
            <v>90.702947845804999</v>
          </cell>
          <cell r="E1172">
            <v>88.325652841781874</v>
          </cell>
          <cell r="F1172">
            <v>87.301587301587304</v>
          </cell>
          <cell r="G1172">
            <v>88.325652841781874</v>
          </cell>
          <cell r="H1172">
            <v>87.301587301587304</v>
          </cell>
          <cell r="I1172">
            <v>88.325652841781874</v>
          </cell>
          <cell r="J1172">
            <v>88.325652841781874</v>
          </cell>
          <cell r="K1172">
            <v>87.301587301587304</v>
          </cell>
          <cell r="L1172">
            <v>88.325652841781874</v>
          </cell>
          <cell r="M1172">
            <v>87.301587301587304</v>
          </cell>
          <cell r="N1172">
            <v>88.325652841781874</v>
          </cell>
          <cell r="O1172">
            <v>88.171341595999124</v>
          </cell>
        </row>
        <row r="1173">
          <cell r="A1173" t="str">
            <v xml:space="preserve">    Keystone #2 (PL Share)</v>
          </cell>
          <cell r="B1173">
            <v>105</v>
          </cell>
          <cell r="C1173">
            <v>88.325652841781874</v>
          </cell>
          <cell r="D1173">
            <v>90.702947845804999</v>
          </cell>
          <cell r="E1173">
            <v>88.325652841781874</v>
          </cell>
          <cell r="F1173">
            <v>64.417989417989418</v>
          </cell>
          <cell r="G1173">
            <v>0</v>
          </cell>
          <cell r="H1173">
            <v>87.301587301587304</v>
          </cell>
          <cell r="I1173">
            <v>88.325652841781874</v>
          </cell>
          <cell r="J1173">
            <v>88.325652841781874</v>
          </cell>
          <cell r="K1173">
            <v>87.301587301587304</v>
          </cell>
          <cell r="L1173">
            <v>88.325652841781874</v>
          </cell>
          <cell r="M1173">
            <v>87.301587301587304</v>
          </cell>
          <cell r="N1173">
            <v>88.325652841781874</v>
          </cell>
          <cell r="O1173">
            <v>78.821482931071969</v>
          </cell>
        </row>
        <row r="1175">
          <cell r="A1175" t="str">
            <v xml:space="preserve">        TOTAL</v>
          </cell>
          <cell r="B1175">
            <v>210</v>
          </cell>
          <cell r="C1175">
            <v>88.325652841781874</v>
          </cell>
          <cell r="D1175">
            <v>90.702947845804999</v>
          </cell>
          <cell r="E1175">
            <v>88.325652841781874</v>
          </cell>
          <cell r="F1175">
            <v>75.859788359788368</v>
          </cell>
          <cell r="G1175">
            <v>44.162826420890937</v>
          </cell>
          <cell r="H1175">
            <v>87.301587301587304</v>
          </cell>
          <cell r="I1175">
            <v>88.325652841781874</v>
          </cell>
          <cell r="J1175">
            <v>88.325652841781874</v>
          </cell>
          <cell r="K1175">
            <v>87.301587301587304</v>
          </cell>
          <cell r="L1175">
            <v>88.325652841781874</v>
          </cell>
          <cell r="M1175">
            <v>87.301587301587304</v>
          </cell>
          <cell r="N1175">
            <v>88.325652841781874</v>
          </cell>
          <cell r="O1175">
            <v>83.496412263535547</v>
          </cell>
        </row>
        <row r="1177">
          <cell r="A1177" t="str">
            <v xml:space="preserve">    Conemaugh #1 (PL Share)</v>
          </cell>
          <cell r="B1177">
            <v>97</v>
          </cell>
          <cell r="C1177">
            <v>116.94934042789048</v>
          </cell>
          <cell r="D1177">
            <v>121.0419734904271</v>
          </cell>
          <cell r="E1177">
            <v>116.94934042789048</v>
          </cell>
          <cell r="F1177">
            <v>116.83848797250859</v>
          </cell>
          <cell r="G1177">
            <v>116.94934042789048</v>
          </cell>
          <cell r="H1177">
            <v>116.83848797250859</v>
          </cell>
          <cell r="I1177">
            <v>116.94934042789048</v>
          </cell>
          <cell r="J1177">
            <v>116.94934042789048</v>
          </cell>
          <cell r="K1177">
            <v>31.214203894616265</v>
          </cell>
          <cell r="L1177">
            <v>0</v>
          </cell>
          <cell r="M1177">
            <v>38.946162657502867</v>
          </cell>
          <cell r="N1177">
            <v>116.94934042789048</v>
          </cell>
          <cell r="O1177">
            <v>93.913289083462786</v>
          </cell>
        </row>
        <row r="1178">
          <cell r="A1178" t="str">
            <v xml:space="preserve">    Conemaugh #2 (PL Share)</v>
          </cell>
          <cell r="B1178">
            <v>97</v>
          </cell>
          <cell r="C1178">
            <v>116.53364372020839</v>
          </cell>
          <cell r="D1178">
            <v>121.0419734904271</v>
          </cell>
          <cell r="E1178">
            <v>116.94934042789048</v>
          </cell>
          <cell r="F1178">
            <v>116.83848797250859</v>
          </cell>
          <cell r="G1178">
            <v>116.94934042789048</v>
          </cell>
          <cell r="H1178">
            <v>116.83848797250859</v>
          </cell>
          <cell r="I1178">
            <v>116.94934042789048</v>
          </cell>
          <cell r="J1178">
            <v>116.94934042789048</v>
          </cell>
          <cell r="K1178">
            <v>116.83848797250859</v>
          </cell>
          <cell r="L1178">
            <v>116.94934042789048</v>
          </cell>
          <cell r="M1178">
            <v>116.83848797250859</v>
          </cell>
          <cell r="N1178">
            <v>89.374792151646162</v>
          </cell>
          <cell r="O1178">
            <v>114.86136609706726</v>
          </cell>
        </row>
        <row r="1179">
          <cell r="B1179" t="str">
            <v xml:space="preserve"> --------</v>
          </cell>
          <cell r="C1179" t="str">
            <v xml:space="preserve"> --------</v>
          </cell>
          <cell r="D1179" t="str">
            <v xml:space="preserve"> --------</v>
          </cell>
          <cell r="E1179" t="str">
            <v xml:space="preserve"> --------</v>
          </cell>
          <cell r="F1179" t="str">
            <v xml:space="preserve"> --------</v>
          </cell>
          <cell r="G1179" t="str">
            <v xml:space="preserve"> --------</v>
          </cell>
          <cell r="H1179" t="str">
            <v xml:space="preserve"> --------</v>
          </cell>
          <cell r="I1179" t="str">
            <v xml:space="preserve"> --------</v>
          </cell>
          <cell r="J1179" t="str">
            <v xml:space="preserve"> --------</v>
          </cell>
          <cell r="K1179" t="str">
            <v xml:space="preserve"> --------</v>
          </cell>
          <cell r="L1179" t="str">
            <v xml:space="preserve"> --------</v>
          </cell>
          <cell r="M1179" t="str">
            <v xml:space="preserve"> --------</v>
          </cell>
          <cell r="N1179" t="str">
            <v xml:space="preserve"> --------</v>
          </cell>
          <cell r="O1179" t="str">
            <v xml:space="preserve">  --------</v>
          </cell>
        </row>
        <row r="1180">
          <cell r="A1180" t="str">
            <v xml:space="preserve">        TOTAL</v>
          </cell>
          <cell r="B1180">
            <v>194</v>
          </cell>
          <cell r="C1180">
            <v>116.74149207404943</v>
          </cell>
          <cell r="D1180">
            <v>121.0419734904271</v>
          </cell>
          <cell r="E1180">
            <v>116.94934042789048</v>
          </cell>
          <cell r="F1180">
            <v>116.83848797250859</v>
          </cell>
          <cell r="G1180">
            <v>116.94934042789048</v>
          </cell>
          <cell r="H1180">
            <v>116.83848797250859</v>
          </cell>
          <cell r="I1180">
            <v>116.94934042789048</v>
          </cell>
          <cell r="J1180">
            <v>116.94934042789048</v>
          </cell>
          <cell r="K1180">
            <v>74.026345933562425</v>
          </cell>
          <cell r="L1180">
            <v>58.474670213945238</v>
          </cell>
          <cell r="M1180">
            <v>77.892325315005735</v>
          </cell>
          <cell r="N1180">
            <v>103.16206628976832</v>
          </cell>
          <cell r="O1180">
            <v>104.38732759026502</v>
          </cell>
        </row>
        <row r="1182">
          <cell r="A1182" t="str">
            <v xml:space="preserve">    Montour #1</v>
          </cell>
          <cell r="B1182">
            <v>770</v>
          </cell>
          <cell r="C1182">
            <v>69.787739142577863</v>
          </cell>
          <cell r="D1182">
            <v>73.767006802721085</v>
          </cell>
          <cell r="E1182">
            <v>67.204301075268816</v>
          </cell>
          <cell r="F1182">
            <v>0</v>
          </cell>
          <cell r="G1182">
            <v>21.121351766513058</v>
          </cell>
          <cell r="H1182">
            <v>77.561327561327573</v>
          </cell>
          <cell r="I1182">
            <v>81.483033095936321</v>
          </cell>
          <cell r="J1182">
            <v>79.737466834241033</v>
          </cell>
          <cell r="K1182">
            <v>69.498556998556992</v>
          </cell>
          <cell r="L1182">
            <v>67.727970953777401</v>
          </cell>
          <cell r="M1182">
            <v>52.092352092352094</v>
          </cell>
          <cell r="N1182">
            <v>67.274123725736629</v>
          </cell>
          <cell r="O1182">
            <v>60.620885963351718</v>
          </cell>
        </row>
        <row r="1183">
          <cell r="A1183" t="str">
            <v xml:space="preserve">    Montour #2</v>
          </cell>
          <cell r="B1183">
            <v>755</v>
          </cell>
          <cell r="C1183">
            <v>74.093854589475185</v>
          </cell>
          <cell r="D1183">
            <v>75.883002207505513</v>
          </cell>
          <cell r="E1183">
            <v>54.119490137435022</v>
          </cell>
          <cell r="F1183">
            <v>72.663723325974985</v>
          </cell>
          <cell r="G1183">
            <v>66.759239478743865</v>
          </cell>
          <cell r="H1183">
            <v>79.102281089036055</v>
          </cell>
          <cell r="I1183">
            <v>83.813999857580285</v>
          </cell>
          <cell r="J1183">
            <v>81.820123905148478</v>
          </cell>
          <cell r="K1183">
            <v>71.357615894039739</v>
          </cell>
          <cell r="L1183">
            <v>53.051342305775123</v>
          </cell>
          <cell r="M1183">
            <v>70.824135393671824</v>
          </cell>
          <cell r="N1183">
            <v>72.010966317738379</v>
          </cell>
          <cell r="O1183">
            <v>71.229852732166066</v>
          </cell>
        </row>
        <row r="1184">
          <cell r="B1184" t="str">
            <v xml:space="preserve"> --------</v>
          </cell>
          <cell r="C1184" t="str">
            <v xml:space="preserve"> --------</v>
          </cell>
          <cell r="D1184" t="str">
            <v xml:space="preserve"> --------</v>
          </cell>
          <cell r="E1184" t="str">
            <v xml:space="preserve"> --------</v>
          </cell>
          <cell r="F1184" t="str">
            <v xml:space="preserve"> --------</v>
          </cell>
          <cell r="G1184" t="str">
            <v xml:space="preserve"> --------</v>
          </cell>
          <cell r="H1184" t="str">
            <v xml:space="preserve"> --------</v>
          </cell>
          <cell r="I1184" t="str">
            <v xml:space="preserve"> --------</v>
          </cell>
          <cell r="J1184" t="str">
            <v xml:space="preserve"> --------</v>
          </cell>
          <cell r="K1184" t="str">
            <v xml:space="preserve"> --------</v>
          </cell>
          <cell r="L1184" t="str">
            <v xml:space="preserve"> --------</v>
          </cell>
          <cell r="M1184" t="str">
            <v xml:space="preserve"> --------</v>
          </cell>
          <cell r="N1184" t="str">
            <v xml:space="preserve"> --------</v>
          </cell>
          <cell r="O1184" t="str">
            <v xml:space="preserve">  --------</v>
          </cell>
        </row>
        <row r="1185">
          <cell r="A1185" t="str">
            <v xml:space="preserve">        TOTAL</v>
          </cell>
          <cell r="B1185">
            <v>1525</v>
          </cell>
          <cell r="C1185">
            <v>71.919619249074557</v>
          </cell>
          <cell r="D1185">
            <v>74.814597970335683</v>
          </cell>
          <cell r="E1185">
            <v>60.726247135554381</v>
          </cell>
          <cell r="F1185">
            <v>35.974499089253186</v>
          </cell>
          <cell r="G1185">
            <v>43.715846994535518</v>
          </cell>
          <cell r="H1185">
            <v>78.32422586520947</v>
          </cell>
          <cell r="I1185">
            <v>82.637052705799405</v>
          </cell>
          <cell r="J1185">
            <v>80.768552793936195</v>
          </cell>
          <cell r="K1185">
            <v>70.418943533697629</v>
          </cell>
          <cell r="L1185">
            <v>60.461836770668079</v>
          </cell>
          <cell r="M1185">
            <v>61.366120218579233</v>
          </cell>
          <cell r="N1185">
            <v>69.619249074563726</v>
          </cell>
          <cell r="O1185">
            <v>65.873194101354898</v>
          </cell>
        </row>
        <row r="1186">
          <cell r="B1186" t="str">
            <v xml:space="preserve"> =========</v>
          </cell>
          <cell r="C1186" t="str">
            <v xml:space="preserve"> =========</v>
          </cell>
          <cell r="D1186" t="str">
            <v xml:space="preserve"> =========</v>
          </cell>
          <cell r="E1186" t="str">
            <v xml:space="preserve"> =========</v>
          </cell>
          <cell r="F1186" t="str">
            <v xml:space="preserve"> =========</v>
          </cell>
          <cell r="G1186" t="str">
            <v xml:space="preserve"> =========</v>
          </cell>
          <cell r="H1186" t="str">
            <v xml:space="preserve"> =========</v>
          </cell>
          <cell r="I1186" t="str">
            <v xml:space="preserve"> =========</v>
          </cell>
          <cell r="J1186" t="str">
            <v xml:space="preserve"> =========</v>
          </cell>
          <cell r="K1186" t="str">
            <v xml:space="preserve"> =========</v>
          </cell>
          <cell r="L1186" t="str">
            <v xml:space="preserve"> =========</v>
          </cell>
          <cell r="M1186" t="str">
            <v xml:space="preserve"> =========</v>
          </cell>
          <cell r="N1186" t="str">
            <v xml:space="preserve"> =========</v>
          </cell>
          <cell r="O1186" t="str">
            <v xml:space="preserve"> =========</v>
          </cell>
        </row>
        <row r="1187">
          <cell r="A1187" t="str">
            <v xml:space="preserve"> TOTAL COAL FIRED</v>
          </cell>
          <cell r="B1187">
            <v>4169</v>
          </cell>
          <cell r="C1187">
            <v>66.430540832617609</v>
          </cell>
          <cell r="D1187">
            <v>69.229088853099398</v>
          </cell>
          <cell r="E1187">
            <v>62.184531501069081</v>
          </cell>
          <cell r="F1187">
            <v>43.672210228938468</v>
          </cell>
          <cell r="G1187">
            <v>43.601389673395808</v>
          </cell>
          <cell r="H1187">
            <v>66.875882838943525</v>
          </cell>
          <cell r="I1187">
            <v>69.693229855796872</v>
          </cell>
          <cell r="J1187">
            <v>69.377277756714307</v>
          </cell>
          <cell r="K1187">
            <v>52.247408118120518</v>
          </cell>
          <cell r="L1187">
            <v>50.478183829958454</v>
          </cell>
          <cell r="M1187">
            <v>49.535593401028756</v>
          </cell>
          <cell r="N1187">
            <v>61.852459396931273</v>
          </cell>
          <cell r="O1187">
            <v>79.801886286145503</v>
          </cell>
        </row>
        <row r="1189">
          <cell r="A1189" t="str">
            <v xml:space="preserve">    Martins Creek #3</v>
          </cell>
          <cell r="B1189">
            <v>820</v>
          </cell>
          <cell r="C1189">
            <v>7.8514293207448205</v>
          </cell>
          <cell r="D1189">
            <v>8.6926538908246229</v>
          </cell>
          <cell r="E1189">
            <v>2.8520849724626274</v>
          </cell>
          <cell r="F1189">
            <v>2.0155826558265586</v>
          </cell>
          <cell r="G1189">
            <v>5.9992132179386308</v>
          </cell>
          <cell r="H1189">
            <v>21.189024390243901</v>
          </cell>
          <cell r="I1189">
            <v>32.815368476265405</v>
          </cell>
          <cell r="J1189">
            <v>32.815368476265405</v>
          </cell>
          <cell r="K1189">
            <v>12.398373983739839</v>
          </cell>
          <cell r="L1189">
            <v>0</v>
          </cell>
          <cell r="M1189">
            <v>2.9471544715447151</v>
          </cell>
          <cell r="N1189">
            <v>6.6056910569105689</v>
          </cell>
          <cell r="O1189">
            <v>11.387682369974385</v>
          </cell>
        </row>
        <row r="1190">
          <cell r="A1190" t="str">
            <v xml:space="preserve">    Martins Creek #4</v>
          </cell>
          <cell r="B1190">
            <v>820</v>
          </cell>
          <cell r="C1190">
            <v>7.8514293207448205</v>
          </cell>
          <cell r="D1190">
            <v>8.6926538908246229</v>
          </cell>
          <cell r="E1190">
            <v>2.8520849724626274</v>
          </cell>
          <cell r="F1190">
            <v>2.0155826558265586</v>
          </cell>
          <cell r="G1190">
            <v>5.9992132179386308</v>
          </cell>
          <cell r="H1190">
            <v>21.189024390243901</v>
          </cell>
          <cell r="I1190">
            <v>32.815368476265405</v>
          </cell>
          <cell r="J1190">
            <v>32.815368476265405</v>
          </cell>
          <cell r="K1190">
            <v>12.398373983739839</v>
          </cell>
          <cell r="L1190">
            <v>5.2943876212955674</v>
          </cell>
          <cell r="M1190">
            <v>2.9471544715447151</v>
          </cell>
          <cell r="N1190">
            <v>6.6056910569105689</v>
          </cell>
          <cell r="O1190">
            <v>11.833166276868248</v>
          </cell>
        </row>
        <row r="1191">
          <cell r="B1191" t="str">
            <v xml:space="preserve"> --------</v>
          </cell>
          <cell r="C1191" t="str">
            <v xml:space="preserve"> --------</v>
          </cell>
          <cell r="D1191" t="str">
            <v xml:space="preserve"> --------</v>
          </cell>
          <cell r="E1191" t="str">
            <v xml:space="preserve"> --------</v>
          </cell>
          <cell r="F1191" t="str">
            <v xml:space="preserve"> --------</v>
          </cell>
          <cell r="G1191" t="str">
            <v xml:space="preserve"> --------</v>
          </cell>
          <cell r="H1191" t="str">
            <v xml:space="preserve"> --------</v>
          </cell>
          <cell r="I1191" t="str">
            <v xml:space="preserve"> --------</v>
          </cell>
          <cell r="J1191" t="str">
            <v xml:space="preserve"> --------</v>
          </cell>
          <cell r="K1191" t="str">
            <v xml:space="preserve"> --------</v>
          </cell>
          <cell r="L1191" t="str">
            <v xml:space="preserve"> --------</v>
          </cell>
          <cell r="M1191" t="str">
            <v xml:space="preserve"> --------</v>
          </cell>
          <cell r="N1191" t="str">
            <v xml:space="preserve"> --------</v>
          </cell>
          <cell r="O1191" t="str">
            <v xml:space="preserve">  --------</v>
          </cell>
        </row>
        <row r="1192">
          <cell r="A1192" t="str">
            <v xml:space="preserve"> TOTAL HEAVY OIL FIRED</v>
          </cell>
          <cell r="B1192">
            <v>1640</v>
          </cell>
          <cell r="C1192">
            <v>7.8514293207448205</v>
          </cell>
          <cell r="D1192">
            <v>8.6926538908246229</v>
          </cell>
          <cell r="E1192">
            <v>2.8520849724626274</v>
          </cell>
          <cell r="F1192">
            <v>2.0155826558265586</v>
          </cell>
          <cell r="G1192">
            <v>5.9992132179386308</v>
          </cell>
          <cell r="H1192">
            <v>21.189024390243901</v>
          </cell>
          <cell r="I1192">
            <v>32.815368476265405</v>
          </cell>
          <cell r="J1192">
            <v>32.815368476265405</v>
          </cell>
          <cell r="K1192">
            <v>12.398373983739839</v>
          </cell>
          <cell r="L1192">
            <v>2.6471938106477837</v>
          </cell>
          <cell r="M1192">
            <v>2.9471544715447151</v>
          </cell>
          <cell r="N1192">
            <v>6.6056910569105689</v>
          </cell>
          <cell r="O1192">
            <v>11.610424323421316</v>
          </cell>
        </row>
        <row r="1193">
          <cell r="B1193">
            <v>990</v>
          </cell>
        </row>
        <row r="1194">
          <cell r="A1194" t="str">
            <v xml:space="preserve">    Susquehanna #1 (PL Share)</v>
          </cell>
          <cell r="B1194">
            <v>990</v>
          </cell>
          <cell r="C1194">
            <v>96.814923427826656</v>
          </cell>
          <cell r="D1194">
            <v>87.447051156728591</v>
          </cell>
          <cell r="E1194">
            <v>96.814923427826656</v>
          </cell>
          <cell r="F1194">
            <v>93.692299337460625</v>
          </cell>
          <cell r="G1194">
            <v>60.714673617899422</v>
          </cell>
          <cell r="H1194">
            <v>96.815375982042653</v>
          </cell>
          <cell r="I1194">
            <v>96.814923427826656</v>
          </cell>
          <cell r="J1194">
            <v>96.814923427826656</v>
          </cell>
          <cell r="K1194">
            <v>96.815375982042653</v>
          </cell>
          <cell r="L1194">
            <v>96.814923427826656</v>
          </cell>
          <cell r="M1194">
            <v>96.815375982042653</v>
          </cell>
          <cell r="N1194">
            <v>96.814923427826656</v>
          </cell>
          <cell r="O1194">
            <v>93.745675937456767</v>
          </cell>
        </row>
        <row r="1195">
          <cell r="A1195" t="str">
            <v xml:space="preserve">    Susquehanna #2 (PL Share)</v>
          </cell>
          <cell r="B1195">
            <v>990</v>
          </cell>
          <cell r="C1195">
            <v>97.072879330943849</v>
          </cell>
          <cell r="D1195">
            <v>95.719095719095719</v>
          </cell>
          <cell r="E1195">
            <v>23.922015857499726</v>
          </cell>
          <cell r="F1195">
            <v>5.808080808080808</v>
          </cell>
          <cell r="G1195">
            <v>96.516237645269896</v>
          </cell>
          <cell r="H1195">
            <v>98.035914702581366</v>
          </cell>
          <cell r="I1195">
            <v>98.036819811013373</v>
          </cell>
          <cell r="J1195">
            <v>98.036819811013373</v>
          </cell>
          <cell r="K1195">
            <v>98.035914702581366</v>
          </cell>
          <cell r="L1195">
            <v>98.036819811013373</v>
          </cell>
          <cell r="M1195">
            <v>98.035914702581366</v>
          </cell>
          <cell r="N1195">
            <v>98.036819811013373</v>
          </cell>
          <cell r="O1195">
            <v>83.771505004381709</v>
          </cell>
        </row>
        <row r="1196">
          <cell r="B1196" t="str">
            <v xml:space="preserve"> --------</v>
          </cell>
          <cell r="C1196" t="str">
            <v xml:space="preserve"> --------</v>
          </cell>
          <cell r="D1196" t="str">
            <v xml:space="preserve"> --------</v>
          </cell>
          <cell r="E1196" t="str">
            <v xml:space="preserve"> --------</v>
          </cell>
          <cell r="F1196" t="str">
            <v xml:space="preserve"> --------</v>
          </cell>
          <cell r="G1196" t="str">
            <v xml:space="preserve"> --------</v>
          </cell>
          <cell r="H1196" t="str">
            <v xml:space="preserve"> --------</v>
          </cell>
          <cell r="I1196" t="str">
            <v xml:space="preserve"> --------</v>
          </cell>
          <cell r="J1196" t="str">
            <v xml:space="preserve"> --------</v>
          </cell>
          <cell r="K1196" t="str">
            <v xml:space="preserve"> --------</v>
          </cell>
          <cell r="L1196" t="str">
            <v xml:space="preserve"> --------</v>
          </cell>
          <cell r="M1196" t="str">
            <v xml:space="preserve"> --------</v>
          </cell>
          <cell r="N1196" t="str">
            <v xml:space="preserve"> --------</v>
          </cell>
          <cell r="O1196" t="str">
            <v xml:space="preserve">  --------</v>
          </cell>
        </row>
        <row r="1197">
          <cell r="A1197" t="str">
            <v xml:space="preserve"> TOTAL PL SHARE NUCLEAR</v>
          </cell>
          <cell r="B1197">
            <v>1980</v>
          </cell>
          <cell r="C1197">
            <v>96.943901379385238</v>
          </cell>
          <cell r="D1197">
            <v>96.267736892736906</v>
          </cell>
          <cell r="E1197">
            <v>60.368469642663193</v>
          </cell>
          <cell r="F1197">
            <v>51.311728395061728</v>
          </cell>
          <cell r="G1197">
            <v>78.615455631584652</v>
          </cell>
          <cell r="H1197">
            <v>97.425645342312023</v>
          </cell>
          <cell r="I1197">
            <v>97.425871619420008</v>
          </cell>
          <cell r="J1197">
            <v>97.425871619420008</v>
          </cell>
          <cell r="K1197">
            <v>97.425645342312023</v>
          </cell>
          <cell r="L1197">
            <v>97.425871619420008</v>
          </cell>
          <cell r="M1197">
            <v>97.425645342312023</v>
          </cell>
          <cell r="N1197">
            <v>97.425871619420008</v>
          </cell>
          <cell r="O1197">
            <v>88.758590470919245</v>
          </cell>
        </row>
        <row r="1199">
          <cell r="A1199" t="str">
            <v xml:space="preserve"> COMBUSTION TURBINES</v>
          </cell>
          <cell r="B1199">
            <v>486</v>
          </cell>
          <cell r="C1199">
            <v>0.13828045488738439</v>
          </cell>
          <cell r="D1199">
            <v>0.27557319223985893</v>
          </cell>
          <cell r="E1199">
            <v>2.7656090977476882E-2</v>
          </cell>
          <cell r="F1199">
            <v>5.7155921353452217E-2</v>
          </cell>
          <cell r="G1199">
            <v>0.13828045488738439</v>
          </cell>
          <cell r="H1199">
            <v>0.14288980338363055</v>
          </cell>
          <cell r="I1199">
            <v>1.3828045488738439</v>
          </cell>
          <cell r="J1199">
            <v>0.44249745563963011</v>
          </cell>
          <cell r="K1199">
            <v>0.68587105624142664</v>
          </cell>
          <cell r="L1199">
            <v>5.5312181954953764E-2</v>
          </cell>
          <cell r="M1199">
            <v>5.7155921353452217E-2</v>
          </cell>
          <cell r="N1199">
            <v>5.5312181954953764E-2</v>
          </cell>
          <cell r="O1199">
            <v>0.28186481763346299</v>
          </cell>
        </row>
        <row r="1200">
          <cell r="A1200" t="str">
            <v xml:space="preserve"> </v>
          </cell>
        </row>
        <row r="1201">
          <cell r="A1201" t="str">
            <v xml:space="preserve"> DIESELS</v>
          </cell>
          <cell r="B1201">
            <v>22</v>
          </cell>
          <cell r="C1201">
            <v>0.6109481915933529</v>
          </cell>
          <cell r="D1201">
            <v>0.67640692640692646</v>
          </cell>
          <cell r="E1201">
            <v>0.6109481915933529</v>
          </cell>
          <cell r="F1201">
            <v>0.63131313131313127</v>
          </cell>
          <cell r="G1201">
            <v>1.2218963831867058</v>
          </cell>
          <cell r="H1201">
            <v>1.2626262626262625</v>
          </cell>
          <cell r="I1201">
            <v>0.6109481915933529</v>
          </cell>
          <cell r="J1201">
            <v>0.6109481915933529</v>
          </cell>
          <cell r="K1201">
            <v>0.63131313131313127</v>
          </cell>
          <cell r="L1201">
            <v>0.6109481915933529</v>
          </cell>
          <cell r="M1201">
            <v>0.63131313131313127</v>
          </cell>
          <cell r="N1201">
            <v>0.6109481915933529</v>
          </cell>
          <cell r="O1201">
            <v>0.51888750518887505</v>
          </cell>
        </row>
        <row r="1203">
          <cell r="A1203" t="str">
            <v xml:space="preserve">    Holtwood Hydro</v>
          </cell>
          <cell r="B1203">
            <v>102</v>
          </cell>
          <cell r="C1203">
            <v>69.839763862534255</v>
          </cell>
          <cell r="D1203">
            <v>75.863678804855283</v>
          </cell>
          <cell r="E1203">
            <v>92.241197554290522</v>
          </cell>
          <cell r="F1203">
            <v>91.230936819172115</v>
          </cell>
          <cell r="G1203">
            <v>85.652540586126918</v>
          </cell>
          <cell r="H1203">
            <v>65.359477124183002</v>
          </cell>
          <cell r="I1203">
            <v>47.438330170777988</v>
          </cell>
          <cell r="J1203">
            <v>36.896479021716218</v>
          </cell>
          <cell r="K1203">
            <v>34.449891067538132</v>
          </cell>
          <cell r="L1203">
            <v>40.849673202614383</v>
          </cell>
          <cell r="M1203">
            <v>61.274509803921568</v>
          </cell>
          <cell r="N1203">
            <v>71.157495256166982</v>
          </cell>
          <cell r="O1203">
            <v>64.240307995344253</v>
          </cell>
        </row>
        <row r="1204">
          <cell r="A1204" t="str">
            <v xml:space="preserve">    Wallenpaupack</v>
          </cell>
          <cell r="B1204">
            <v>44</v>
          </cell>
          <cell r="C1204">
            <v>25.048875855327466</v>
          </cell>
          <cell r="D1204">
            <v>25.027056277056275</v>
          </cell>
          <cell r="E1204">
            <v>22.299608993157378</v>
          </cell>
          <cell r="F1204">
            <v>26.199494949494952</v>
          </cell>
          <cell r="G1204">
            <v>18.939393939393938</v>
          </cell>
          <cell r="H1204">
            <v>21.1489898989899</v>
          </cell>
          <cell r="I1204">
            <v>19.244868035190613</v>
          </cell>
          <cell r="J1204">
            <v>17.412023460410559</v>
          </cell>
          <cell r="K1204">
            <v>18.623737373737374</v>
          </cell>
          <cell r="L1204">
            <v>15.579178885630498</v>
          </cell>
          <cell r="M1204">
            <v>14.835858585858587</v>
          </cell>
          <cell r="N1204">
            <v>20.161290322580644</v>
          </cell>
          <cell r="O1204">
            <v>20.236612702366127</v>
          </cell>
        </row>
        <row r="1205">
          <cell r="B1205" t="str">
            <v xml:space="preserve"> --------</v>
          </cell>
          <cell r="C1205" t="str">
            <v xml:space="preserve"> --------</v>
          </cell>
          <cell r="D1205" t="str">
            <v xml:space="preserve"> --------</v>
          </cell>
          <cell r="E1205" t="str">
            <v xml:space="preserve"> --------</v>
          </cell>
          <cell r="F1205" t="str">
            <v xml:space="preserve"> --------</v>
          </cell>
          <cell r="G1205" t="str">
            <v xml:space="preserve"> --------</v>
          </cell>
          <cell r="H1205" t="str">
            <v xml:space="preserve"> --------</v>
          </cell>
          <cell r="I1205" t="str">
            <v xml:space="preserve"> --------</v>
          </cell>
          <cell r="J1205" t="str">
            <v xml:space="preserve"> --------</v>
          </cell>
          <cell r="K1205" t="str">
            <v xml:space="preserve"> --------</v>
          </cell>
          <cell r="L1205" t="str">
            <v xml:space="preserve"> --------</v>
          </cell>
          <cell r="M1205" t="str">
            <v xml:space="preserve"> --------</v>
          </cell>
          <cell r="N1205" t="str">
            <v xml:space="preserve"> --------</v>
          </cell>
          <cell r="O1205" t="str">
            <v xml:space="preserve">  --------</v>
          </cell>
        </row>
        <row r="1206">
          <cell r="A1206" t="str">
            <v xml:space="preserve"> TOTAL HYDRO</v>
          </cell>
          <cell r="B1206">
            <v>146</v>
          </cell>
          <cell r="C1206">
            <v>56.341140079540438</v>
          </cell>
          <cell r="D1206">
            <v>60.543052837573377</v>
          </cell>
          <cell r="E1206">
            <v>71.162910590661369</v>
          </cell>
          <cell r="F1206">
            <v>71.632420091324192</v>
          </cell>
          <cell r="G1206">
            <v>65.54720871998822</v>
          </cell>
          <cell r="H1206">
            <v>52.035768645357685</v>
          </cell>
          <cell r="I1206">
            <v>38.941670349094117</v>
          </cell>
          <cell r="J1206">
            <v>31.02445131830903</v>
          </cell>
          <cell r="K1206">
            <v>29.680365296803657</v>
          </cell>
          <cell r="L1206">
            <v>33.233907792016495</v>
          </cell>
          <cell r="M1206">
            <v>47.279299847793006</v>
          </cell>
          <cell r="N1206">
            <v>55.788775961113565</v>
          </cell>
          <cell r="O1206">
            <v>50.978920372802897</v>
          </cell>
        </row>
        <row r="1207">
          <cell r="B1207" t="str">
            <v xml:space="preserve"> =========</v>
          </cell>
          <cell r="C1207" t="str">
            <v xml:space="preserve"> =========</v>
          </cell>
          <cell r="D1207" t="str">
            <v xml:space="preserve"> =========</v>
          </cell>
          <cell r="E1207" t="str">
            <v xml:space="preserve"> =========</v>
          </cell>
          <cell r="F1207" t="str">
            <v xml:space="preserve"> =========</v>
          </cell>
          <cell r="G1207" t="str">
            <v xml:space="preserve"> =========</v>
          </cell>
          <cell r="H1207" t="str">
            <v xml:space="preserve"> =========</v>
          </cell>
          <cell r="I1207" t="str">
            <v xml:space="preserve"> =========</v>
          </cell>
          <cell r="J1207" t="str">
            <v xml:space="preserve"> =========</v>
          </cell>
          <cell r="K1207" t="str">
            <v xml:space="preserve"> =========</v>
          </cell>
          <cell r="L1207" t="str">
            <v xml:space="preserve"> =========</v>
          </cell>
          <cell r="M1207" t="str">
            <v xml:space="preserve"> =========</v>
          </cell>
          <cell r="N1207" t="str">
            <v xml:space="preserve"> =========</v>
          </cell>
          <cell r="O1207" t="str">
            <v xml:space="preserve"> =========</v>
          </cell>
        </row>
        <row r="1208">
          <cell r="A1208" t="str">
            <v>TOTAL PP&amp;L GENERATION</v>
          </cell>
          <cell r="B1208">
            <v>8443</v>
          </cell>
          <cell r="C1208">
            <v>58.045794760309164</v>
          </cell>
          <cell r="D1208">
            <v>59.513234406637224</v>
          </cell>
          <cell r="E1208">
            <v>46.650594307939762</v>
          </cell>
          <cell r="F1208">
            <v>35.233000381644224</v>
          </cell>
          <cell r="G1208">
            <v>42.27590712672837</v>
          </cell>
          <cell r="H1208">
            <v>60.896929737981488</v>
          </cell>
          <cell r="I1208">
            <v>64.389727954314765</v>
          </cell>
          <cell r="J1208">
            <v>64.042682173563634</v>
          </cell>
          <cell r="K1208">
            <v>51.609156829457675</v>
          </cell>
          <cell r="L1208">
            <v>48.866593054754269</v>
          </cell>
          <cell r="M1208">
            <v>48.702409622698617</v>
          </cell>
          <cell r="N1208">
            <v>55.641945545014707</v>
          </cell>
          <cell r="O1208">
            <v>63.374214515063954</v>
          </cell>
        </row>
        <row r="1214">
          <cell r="A1214" t="str">
            <v xml:space="preserve">         </v>
          </cell>
          <cell r="B1214" t="str">
            <v xml:space="preserve"> </v>
          </cell>
          <cell r="F1214" t="str">
            <v>QUARTERLY SUMMARY SHEET</v>
          </cell>
          <cell r="L1214" t="str">
            <v>CASE:2001 FORECAST</v>
          </cell>
          <cell r="P1214" t="str">
            <v>1A</v>
          </cell>
        </row>
        <row r="1215">
          <cell r="F1215" t="str">
            <v xml:space="preserve">                                   TOTAL GENERATION</v>
          </cell>
          <cell r="L1215">
            <v>36851</v>
          </cell>
        </row>
        <row r="1216">
          <cell r="F1216" t="str">
            <v xml:space="preserve">                      (OUTPUT &amp; INTERCHANGE - MILLIONS OF KWH)</v>
          </cell>
          <cell r="M1216" t="str">
            <v xml:space="preserve">    </v>
          </cell>
        </row>
        <row r="1217">
          <cell r="L1217" t="str">
            <v xml:space="preserve">        YEAR TO DATE</v>
          </cell>
        </row>
        <row r="1218">
          <cell r="K1218" t="str">
            <v>==================================================</v>
          </cell>
        </row>
        <row r="1219">
          <cell r="A1219" t="str">
            <v>STEAM STATIONS</v>
          </cell>
          <cell r="C1219" t="str">
            <v>1st Qtr</v>
          </cell>
          <cell r="E1219" t="str">
            <v>2nd Qtr</v>
          </cell>
          <cell r="G1219" t="str">
            <v>3rd Qtr</v>
          </cell>
          <cell r="I1219" t="str">
            <v>4th Qtr</v>
          </cell>
          <cell r="K1219" t="str">
            <v>2nd Qtr</v>
          </cell>
          <cell r="M1219" t="str">
            <v>3rd Qtr</v>
          </cell>
          <cell r="O1219" t="str">
            <v>4th Qtr</v>
          </cell>
        </row>
        <row r="1220">
          <cell r="A1220" t="str">
            <v xml:space="preserve">  COAL-FIRED</v>
          </cell>
        </row>
        <row r="1221">
          <cell r="A1221" t="str">
            <v xml:space="preserve">    Brunner Island</v>
          </cell>
          <cell r="C1221">
            <v>2424</v>
          </cell>
          <cell r="E1221">
            <v>1861</v>
          </cell>
          <cell r="G1221">
            <v>2180.8000000000002</v>
          </cell>
          <cell r="I1221">
            <v>1768.1</v>
          </cell>
          <cell r="K1221">
            <v>4285</v>
          </cell>
          <cell r="M1221">
            <v>6465.8</v>
          </cell>
          <cell r="O1221">
            <v>8233.9</v>
          </cell>
        </row>
        <row r="1222">
          <cell r="A1222" t="str">
            <v xml:space="preserve">    Martins Creek 1-2</v>
          </cell>
          <cell r="C1222">
            <v>334</v>
          </cell>
          <cell r="E1222">
            <v>247.8</v>
          </cell>
          <cell r="G1222">
            <v>224.92500000000001</v>
          </cell>
          <cell r="I1222">
            <v>303.2</v>
          </cell>
          <cell r="K1222">
            <v>581.79999999999995</v>
          </cell>
          <cell r="M1222">
            <v>806.72499999999991</v>
          </cell>
          <cell r="O1222">
            <v>1109.925</v>
          </cell>
        </row>
        <row r="1223">
          <cell r="A1223" t="str">
            <v xml:space="preserve">    Sunbury</v>
          </cell>
          <cell r="C1223">
            <v>0</v>
          </cell>
          <cell r="E1223">
            <v>0</v>
          </cell>
          <cell r="G1223">
            <v>0</v>
          </cell>
          <cell r="I1223">
            <v>0</v>
          </cell>
          <cell r="K1223">
            <v>0</v>
          </cell>
          <cell r="M1223">
            <v>0</v>
          </cell>
          <cell r="O1223">
            <v>0</v>
          </cell>
        </row>
        <row r="1224">
          <cell r="A1224" t="str">
            <v xml:space="preserve">    Holtwood</v>
          </cell>
          <cell r="C1224">
            <v>0</v>
          </cell>
          <cell r="E1224">
            <v>0</v>
          </cell>
          <cell r="G1224">
            <v>0</v>
          </cell>
          <cell r="I1224">
            <v>0</v>
          </cell>
          <cell r="K1224">
            <v>0</v>
          </cell>
          <cell r="M1224">
            <v>0</v>
          </cell>
          <cell r="O1224">
            <v>0</v>
          </cell>
        </row>
        <row r="1225">
          <cell r="A1225" t="str">
            <v xml:space="preserve">    Keystone</v>
          </cell>
          <cell r="C1225">
            <v>404</v>
          </cell>
          <cell r="E1225">
            <v>315.7</v>
          </cell>
          <cell r="G1225">
            <v>408</v>
          </cell>
          <cell r="I1225">
            <v>408</v>
          </cell>
          <cell r="K1225">
            <v>719.7</v>
          </cell>
          <cell r="M1225">
            <v>1127.7</v>
          </cell>
          <cell r="O1225">
            <v>1535.7</v>
          </cell>
        </row>
        <row r="1226">
          <cell r="A1226" t="str">
            <v xml:space="preserve">    Conemaugh</v>
          </cell>
          <cell r="C1226">
            <v>495.1</v>
          </cell>
          <cell r="E1226">
            <v>495.2</v>
          </cell>
          <cell r="G1226">
            <v>441</v>
          </cell>
          <cell r="I1226">
            <v>342.1</v>
          </cell>
          <cell r="K1226">
            <v>990.3</v>
          </cell>
          <cell r="M1226">
            <v>1431.3</v>
          </cell>
          <cell r="O1226">
            <v>1773.4</v>
          </cell>
        </row>
        <row r="1227">
          <cell r="A1227" t="str">
            <v xml:space="preserve">    Montour</v>
          </cell>
          <cell r="C1227">
            <v>2271.6999999999998</v>
          </cell>
          <cell r="E1227">
            <v>1751</v>
          </cell>
          <cell r="G1227">
            <v>2627.2</v>
          </cell>
          <cell r="I1227">
            <v>2149.65</v>
          </cell>
          <cell r="K1227">
            <v>4022.7</v>
          </cell>
          <cell r="M1227">
            <v>6649.9</v>
          </cell>
          <cell r="O1227">
            <v>8799.5499999999993</v>
          </cell>
        </row>
        <row r="1228">
          <cell r="A1228" t="str">
            <v xml:space="preserve">    TOTAL COAL FIRED</v>
          </cell>
          <cell r="C1228">
            <v>5928.7999999999993</v>
          </cell>
          <cell r="E1228">
            <v>4670.7</v>
          </cell>
          <cell r="G1228">
            <v>5881.9</v>
          </cell>
          <cell r="I1228">
            <v>4971.0999999999995</v>
          </cell>
          <cell r="K1228">
            <v>10599.5</v>
          </cell>
          <cell r="M1228">
            <v>16481.400000000001</v>
          </cell>
          <cell r="O1228">
            <v>21452.5</v>
          </cell>
        </row>
        <row r="1229">
          <cell r="A1229" t="str">
            <v xml:space="preserve">    Martins Creek 3-4</v>
          </cell>
          <cell r="C1229">
            <v>226.39999999999998</v>
          </cell>
          <cell r="E1229">
            <v>347.2</v>
          </cell>
          <cell r="G1229">
            <v>947.19999999999993</v>
          </cell>
          <cell r="I1229">
            <v>147.69999999999999</v>
          </cell>
          <cell r="K1229">
            <v>573.59999999999991</v>
          </cell>
          <cell r="M1229">
            <v>1520.7999999999997</v>
          </cell>
          <cell r="O1229">
            <v>1668.4999999999998</v>
          </cell>
        </row>
        <row r="1230">
          <cell r="A1230" t="str">
            <v xml:space="preserve">      TOTAL FOSSIL STEAM</v>
          </cell>
          <cell r="C1230">
            <v>6155.2</v>
          </cell>
          <cell r="E1230">
            <v>5017.8999999999996</v>
          </cell>
          <cell r="G1230">
            <v>6829.0999999999995</v>
          </cell>
          <cell r="I1230">
            <v>5118.8</v>
          </cell>
          <cell r="K1230">
            <v>11173.1</v>
          </cell>
          <cell r="M1230">
            <v>18002.2</v>
          </cell>
          <cell r="O1230">
            <v>23121</v>
          </cell>
        </row>
        <row r="1231">
          <cell r="A1231" t="str">
            <v xml:space="preserve">  NUCLEAR</v>
          </cell>
        </row>
        <row r="1232">
          <cell r="A1232" t="str">
            <v xml:space="preserve">    Susquehanna 1 (PL 90% Share)</v>
          </cell>
          <cell r="C1232">
            <v>2070.3000000000002</v>
          </cell>
          <cell r="E1232">
            <v>1827.4</v>
          </cell>
          <cell r="G1232">
            <v>2116.3000000000002</v>
          </cell>
          <cell r="I1232">
            <v>2116.3000000000002</v>
          </cell>
          <cell r="K1232">
            <v>3897.7000000000003</v>
          </cell>
          <cell r="M1232">
            <v>6014</v>
          </cell>
          <cell r="O1232">
            <v>8130.3</v>
          </cell>
        </row>
        <row r="1233">
          <cell r="A1233" t="str">
            <v xml:space="preserve">    Susquehanna 2 (PL 90% Share)</v>
          </cell>
          <cell r="C1233">
            <v>1528</v>
          </cell>
          <cell r="E1233">
            <v>1451.1</v>
          </cell>
          <cell r="G1233">
            <v>2143</v>
          </cell>
          <cell r="I1233">
            <v>2143</v>
          </cell>
          <cell r="K1233">
            <v>2979.1</v>
          </cell>
          <cell r="M1233">
            <v>5122.1000000000004</v>
          </cell>
          <cell r="O1233">
            <v>7265.1</v>
          </cell>
        </row>
        <row r="1234">
          <cell r="A1234" t="str">
            <v xml:space="preserve">    TOTAL NUCLEAR</v>
          </cell>
          <cell r="C1234">
            <v>3598.3</v>
          </cell>
          <cell r="E1234">
            <v>3278.5</v>
          </cell>
          <cell r="G1234">
            <v>4259.3</v>
          </cell>
          <cell r="I1234">
            <v>4259.3</v>
          </cell>
          <cell r="K1234">
            <v>6876.7999999999993</v>
          </cell>
          <cell r="M1234">
            <v>11136.1</v>
          </cell>
          <cell r="O1234">
            <v>15395.400000000001</v>
          </cell>
        </row>
        <row r="1235">
          <cell r="A1235" t="str">
            <v>COMBUSTION TURBINES</v>
          </cell>
          <cell r="C1235">
            <v>1.5</v>
          </cell>
          <cell r="E1235">
            <v>1.2</v>
          </cell>
          <cell r="G1235">
            <v>9</v>
          </cell>
          <cell r="I1235">
            <v>0.60000000000000009</v>
          </cell>
          <cell r="K1235">
            <v>2.7</v>
          </cell>
          <cell r="M1235">
            <v>11.7</v>
          </cell>
          <cell r="O1235">
            <v>12.299999999999999</v>
          </cell>
        </row>
        <row r="1237">
          <cell r="A1237" t="str">
            <v>DIESELS</v>
          </cell>
          <cell r="C1237">
            <v>0.30000000000000004</v>
          </cell>
          <cell r="E1237">
            <v>0.5</v>
          </cell>
          <cell r="G1237">
            <v>0.30000000000000004</v>
          </cell>
          <cell r="I1237">
            <v>0.30000000000000004</v>
          </cell>
          <cell r="K1237">
            <v>0.8</v>
          </cell>
          <cell r="M1237">
            <v>1.1000000000000001</v>
          </cell>
          <cell r="O1237">
            <v>1.4000000000000001</v>
          </cell>
        </row>
        <row r="1239">
          <cell r="A1239" t="str">
            <v>HYDRO STATIONS</v>
          </cell>
        </row>
        <row r="1240">
          <cell r="A1240" t="str">
            <v xml:space="preserve">  Holtwood</v>
          </cell>
          <cell r="C1240">
            <v>175</v>
          </cell>
          <cell r="E1240">
            <v>180</v>
          </cell>
          <cell r="G1240">
            <v>89.3</v>
          </cell>
          <cell r="I1240">
            <v>130</v>
          </cell>
          <cell r="K1240">
            <v>355</v>
          </cell>
          <cell r="M1240">
            <v>444.3</v>
          </cell>
          <cell r="O1240">
            <v>574.29999999999995</v>
          </cell>
        </row>
        <row r="1241">
          <cell r="A1241" t="str">
            <v xml:space="preserve">  Wallenpaupack</v>
          </cell>
          <cell r="C1241">
            <v>22.9</v>
          </cell>
          <cell r="E1241">
            <v>21.2</v>
          </cell>
          <cell r="G1241">
            <v>17.899999999999999</v>
          </cell>
          <cell r="I1241">
            <v>16.399999999999999</v>
          </cell>
          <cell r="K1241">
            <v>44.099999999999994</v>
          </cell>
          <cell r="M1241">
            <v>61.999999999999993</v>
          </cell>
          <cell r="O1241">
            <v>78.399999999999991</v>
          </cell>
        </row>
        <row r="1242">
          <cell r="A1242" t="str">
            <v xml:space="preserve">    TOTAL HYDRO</v>
          </cell>
          <cell r="C1242">
            <v>197.9</v>
          </cell>
          <cell r="E1242">
            <v>201.2</v>
          </cell>
          <cell r="G1242">
            <v>107.19999999999999</v>
          </cell>
          <cell r="I1242">
            <v>146.4</v>
          </cell>
          <cell r="K1242">
            <v>399.1</v>
          </cell>
          <cell r="M1242">
            <v>506.3</v>
          </cell>
          <cell r="O1242">
            <v>652.69999999999993</v>
          </cell>
        </row>
        <row r="1243">
          <cell r="A1243" t="str">
            <v xml:space="preserve">    TOTAL GENERATION</v>
          </cell>
          <cell r="C1243">
            <v>9953.1999999999989</v>
          </cell>
          <cell r="E1243">
            <v>8499.3000000000011</v>
          </cell>
          <cell r="G1243">
            <v>11204.900000000001</v>
          </cell>
          <cell r="I1243">
            <v>9525.4</v>
          </cell>
          <cell r="K1243">
            <v>18452.5</v>
          </cell>
          <cell r="M1243">
            <v>29657.4</v>
          </cell>
          <cell r="O1243">
            <v>39182.800000000003</v>
          </cell>
        </row>
        <row r="1244">
          <cell r="A1244" t="str">
            <v>POWER PURCHASES</v>
          </cell>
        </row>
        <row r="1245">
          <cell r="A1245" t="str">
            <v xml:space="preserve">  Short-term - Other Utilities</v>
          </cell>
          <cell r="C1245">
            <v>7659.9973555338565</v>
          </cell>
          <cell r="E1245">
            <v>9769.0381242813528</v>
          </cell>
          <cell r="G1245">
            <v>12859.406717819325</v>
          </cell>
          <cell r="I1245">
            <v>7351.12347086102</v>
          </cell>
          <cell r="K1245">
            <v>17429.035479815211</v>
          </cell>
          <cell r="M1245">
            <v>30288.442197634537</v>
          </cell>
          <cell r="O1245">
            <v>37639.565668495554</v>
          </cell>
        </row>
        <row r="1246">
          <cell r="A1246" t="str">
            <v xml:space="preserve">  Non-utility Generation</v>
          </cell>
          <cell r="C1246">
            <v>646.20000000000005</v>
          </cell>
          <cell r="E1246">
            <v>639.4</v>
          </cell>
          <cell r="G1246">
            <v>597.59999999999991</v>
          </cell>
          <cell r="I1246">
            <v>654.09999999999991</v>
          </cell>
          <cell r="K1246">
            <v>1285.5999999999999</v>
          </cell>
          <cell r="M1246">
            <v>1883.1999999999998</v>
          </cell>
          <cell r="O1246">
            <v>2537.2999999999997</v>
          </cell>
        </row>
        <row r="1247">
          <cell r="A1247" t="str">
            <v xml:space="preserve">  Safe Harbor(1/3)</v>
          </cell>
          <cell r="C1247">
            <v>121.6</v>
          </cell>
          <cell r="E1247">
            <v>122.19999999999999</v>
          </cell>
          <cell r="G1247">
            <v>37.099999999999994</v>
          </cell>
          <cell r="I1247">
            <v>74.400000000000006</v>
          </cell>
          <cell r="K1247">
            <v>243.79999999999998</v>
          </cell>
          <cell r="M1247">
            <v>280.89999999999998</v>
          </cell>
          <cell r="O1247">
            <v>355.29999999999995</v>
          </cell>
        </row>
        <row r="1248">
          <cell r="A1248" t="str">
            <v xml:space="preserve">  PJM Interchange</v>
          </cell>
          <cell r="C1248">
            <v>0</v>
          </cell>
          <cell r="E1248">
            <v>0</v>
          </cell>
          <cell r="G1248">
            <v>0</v>
          </cell>
          <cell r="I1248">
            <v>0</v>
          </cell>
          <cell r="K1248">
            <v>0</v>
          </cell>
          <cell r="M1248">
            <v>0</v>
          </cell>
          <cell r="O1248">
            <v>0</v>
          </cell>
        </row>
        <row r="1249">
          <cell r="A1249" t="str">
            <v xml:space="preserve">  PASNY </v>
          </cell>
          <cell r="C1249">
            <v>7.1999999999999993</v>
          </cell>
          <cell r="E1249">
            <v>7.1999999999999993</v>
          </cell>
          <cell r="G1249">
            <v>7.1999999999999993</v>
          </cell>
          <cell r="I1249">
            <v>7.1999999999999993</v>
          </cell>
          <cell r="K1249">
            <v>14.399999999999999</v>
          </cell>
          <cell r="M1249">
            <v>21.599999999999998</v>
          </cell>
          <cell r="O1249">
            <v>28.799999999999997</v>
          </cell>
        </row>
        <row r="1250">
          <cell r="A1250" t="str">
            <v xml:space="preserve">  Borderlines</v>
          </cell>
          <cell r="C1250">
            <v>0.30000000000000004</v>
          </cell>
          <cell r="E1250">
            <v>0.30000000000000004</v>
          </cell>
          <cell r="G1250">
            <v>0.30000000000000004</v>
          </cell>
          <cell r="I1250">
            <v>0.30000000000000004</v>
          </cell>
          <cell r="K1250">
            <v>0.60000000000000009</v>
          </cell>
          <cell r="M1250">
            <v>0.90000000000000013</v>
          </cell>
          <cell r="O1250">
            <v>1.2000000000000002</v>
          </cell>
        </row>
        <row r="1251">
          <cell r="A1251" t="str">
            <v xml:space="preserve">    TOTAL POWER PURCHASES</v>
          </cell>
          <cell r="C1251">
            <v>8435.2999999999993</v>
          </cell>
          <cell r="E1251">
            <v>10538.1</v>
          </cell>
          <cell r="G1251">
            <v>13501.6</v>
          </cell>
          <cell r="I1251">
            <v>8087.1</v>
          </cell>
          <cell r="K1251">
            <v>18973.400000000001</v>
          </cell>
          <cell r="M1251">
            <v>32475</v>
          </cell>
          <cell r="O1251">
            <v>40562.199999999997</v>
          </cell>
        </row>
        <row r="1252">
          <cell r="A1252" t="str">
            <v>TOTAL ENERGY AVAILABLE</v>
          </cell>
          <cell r="C1252">
            <v>18388.5</v>
          </cell>
          <cell r="E1252">
            <v>19037.400000000001</v>
          </cell>
          <cell r="G1252">
            <v>24706.5</v>
          </cell>
          <cell r="I1252">
            <v>17612.5</v>
          </cell>
          <cell r="K1252">
            <v>37425.9</v>
          </cell>
          <cell r="M1252">
            <v>62132.4</v>
          </cell>
          <cell r="O1252">
            <v>79745</v>
          </cell>
        </row>
        <row r="1253">
          <cell r="A1253" t="str">
            <v>NON-SYSTEM ENERGY SALES</v>
          </cell>
        </row>
        <row r="1254">
          <cell r="A1254" t="str">
            <v xml:space="preserve">  Sales to ACE </v>
          </cell>
          <cell r="C1254">
            <v>0</v>
          </cell>
          <cell r="E1254">
            <v>0</v>
          </cell>
          <cell r="G1254">
            <v>0</v>
          </cell>
          <cell r="I1254">
            <v>0</v>
          </cell>
          <cell r="K1254">
            <v>0</v>
          </cell>
          <cell r="M1254">
            <v>0</v>
          </cell>
          <cell r="O1254">
            <v>0</v>
          </cell>
        </row>
        <row r="1255">
          <cell r="A1255" t="str">
            <v xml:space="preserve">  Sales to JCP&amp;L </v>
          </cell>
          <cell r="C1255">
            <v>0</v>
          </cell>
          <cell r="E1255">
            <v>0</v>
          </cell>
          <cell r="G1255">
            <v>0</v>
          </cell>
          <cell r="I1255">
            <v>0</v>
          </cell>
          <cell r="K1255">
            <v>0</v>
          </cell>
          <cell r="M1255">
            <v>0</v>
          </cell>
          <cell r="O1255">
            <v>0</v>
          </cell>
        </row>
        <row r="1256">
          <cell r="A1256" t="str">
            <v xml:space="preserve">  Sales to BG&amp;E</v>
          </cell>
          <cell r="C1256">
            <v>-233.5</v>
          </cell>
          <cell r="E1256">
            <v>-122.5</v>
          </cell>
          <cell r="G1256">
            <v>0</v>
          </cell>
          <cell r="I1256">
            <v>0</v>
          </cell>
          <cell r="K1256">
            <v>-356</v>
          </cell>
          <cell r="M1256">
            <v>-356</v>
          </cell>
          <cell r="O1256">
            <v>-356</v>
          </cell>
        </row>
        <row r="1257">
          <cell r="A1257" t="str">
            <v xml:space="preserve">  Sales to GPU</v>
          </cell>
          <cell r="C1257">
            <v>-648</v>
          </cell>
          <cell r="E1257">
            <v>-654.9</v>
          </cell>
          <cell r="G1257">
            <v>-662.4</v>
          </cell>
          <cell r="I1257">
            <v>-662.7</v>
          </cell>
          <cell r="K1257">
            <v>-1302.9000000000001</v>
          </cell>
          <cell r="M1257">
            <v>-1965.3000000000002</v>
          </cell>
          <cell r="O1257">
            <v>-2628</v>
          </cell>
        </row>
        <row r="1258">
          <cell r="A1258" t="str">
            <v xml:space="preserve">  PJM Interchange </v>
          </cell>
          <cell r="C1258">
            <v>-2140.7026444661442</v>
          </cell>
          <cell r="E1258">
            <v>-2072.3618757186468</v>
          </cell>
          <cell r="G1258">
            <v>-4250.8932821806748</v>
          </cell>
          <cell r="I1258">
            <v>-2377.8765291389805</v>
          </cell>
          <cell r="K1258">
            <v>-4213.064520184791</v>
          </cell>
          <cell r="M1258">
            <v>-8463.9578023654649</v>
          </cell>
          <cell r="O1258">
            <v>-10841.834331504446</v>
          </cell>
        </row>
        <row r="1259">
          <cell r="A1259" t="str">
            <v xml:space="preserve">  Sales to Other</v>
          </cell>
          <cell r="C1259">
            <v>-7959.9973555338565</v>
          </cell>
          <cell r="E1259">
            <v>-10069.038124281353</v>
          </cell>
          <cell r="G1259">
            <v>-13159.406717819325</v>
          </cell>
          <cell r="I1259">
            <v>-7651.12347086102</v>
          </cell>
          <cell r="K1259">
            <v>-18029.035479815211</v>
          </cell>
          <cell r="M1259">
            <v>-31188.442197634537</v>
          </cell>
          <cell r="O1259">
            <v>-38839.565668495554</v>
          </cell>
        </row>
        <row r="1260">
          <cell r="A1260" t="str">
            <v xml:space="preserve">  TOTAL NON-SYSTEM ENERGY SALES</v>
          </cell>
          <cell r="C1260">
            <v>-10982.2</v>
          </cell>
          <cell r="E1260">
            <v>-12918.8</v>
          </cell>
          <cell r="G1260">
            <v>-18072.7</v>
          </cell>
          <cell r="I1260">
            <v>-10691.7</v>
          </cell>
          <cell r="K1260">
            <v>-23901</v>
          </cell>
          <cell r="M1260">
            <v>-41973.7</v>
          </cell>
          <cell r="O1260">
            <v>-52665.4</v>
          </cell>
        </row>
        <row r="1261">
          <cell r="A1261" t="str">
            <v xml:space="preserve">SYSTEM OUTPUT (incl supply to UGI      </v>
          </cell>
          <cell r="C1261">
            <v>7406.2999999999993</v>
          </cell>
          <cell r="E1261">
            <v>6118.6000000000022</v>
          </cell>
          <cell r="G1261">
            <v>6633.7999999999993</v>
          </cell>
          <cell r="I1261">
            <v>6920.7999999999993</v>
          </cell>
          <cell r="K1261">
            <v>13524.900000000001</v>
          </cell>
          <cell r="M1261">
            <v>20158.700000000004</v>
          </cell>
          <cell r="O1261">
            <v>27079.599999999999</v>
          </cell>
        </row>
        <row r="1262">
          <cell r="A1262" t="str">
            <v xml:space="preserve">             and ACE &amp; AE losses) </v>
          </cell>
          <cell r="C1262" t="str">
            <v xml:space="preserve"> =========</v>
          </cell>
          <cell r="E1262" t="str">
            <v xml:space="preserve"> =========</v>
          </cell>
          <cell r="G1262" t="str">
            <v xml:space="preserve"> =========</v>
          </cell>
          <cell r="I1262" t="str">
            <v xml:space="preserve"> =========</v>
          </cell>
          <cell r="K1262" t="str">
            <v xml:space="preserve"> =========</v>
          </cell>
          <cell r="M1262" t="str">
            <v xml:space="preserve"> =========</v>
          </cell>
          <cell r="O1262" t="str">
            <v xml:space="preserve"> ==========</v>
          </cell>
        </row>
        <row r="1263">
          <cell r="G1263" t="str">
            <v xml:space="preserve">                               QUARTERLY SUMMARY SHEET</v>
          </cell>
          <cell r="L1263" t="str">
            <v>CASE:2001 FORECAST</v>
          </cell>
          <cell r="P1263" t="str">
            <v>9A</v>
          </cell>
        </row>
        <row r="1264">
          <cell r="G1264" t="str">
            <v xml:space="preserve">                                SYSTEM COST OF POWER</v>
          </cell>
          <cell r="L1264">
            <v>36851</v>
          </cell>
        </row>
        <row r="1265">
          <cell r="G1265" t="str">
            <v xml:space="preserve">                               (Thousands of Dollars)</v>
          </cell>
        </row>
        <row r="1266">
          <cell r="L1266" t="str">
            <v xml:space="preserve">        YEAR TO DATE</v>
          </cell>
        </row>
        <row r="1267">
          <cell r="K1267" t="str">
            <v>==================================================</v>
          </cell>
        </row>
        <row r="1268">
          <cell r="A1268" t="str">
            <v>STEAM STATIONS</v>
          </cell>
          <cell r="C1268" t="str">
            <v>1st Qtr</v>
          </cell>
          <cell r="E1268" t="str">
            <v>2nd Qtr</v>
          </cell>
          <cell r="G1268" t="str">
            <v>3rd Qtr</v>
          </cell>
          <cell r="I1268" t="str">
            <v>4th Qtr</v>
          </cell>
          <cell r="K1268" t="str">
            <v>2nd Qtr</v>
          </cell>
          <cell r="M1268" t="str">
            <v>3rd Qtr</v>
          </cell>
          <cell r="O1268" t="str">
            <v>4th Qtr</v>
          </cell>
        </row>
        <row r="1269">
          <cell r="A1269" t="str">
            <v xml:space="preserve">  COAL-FIRED</v>
          </cell>
        </row>
        <row r="1270">
          <cell r="A1270" t="str">
            <v xml:space="preserve">    Brunner Island</v>
          </cell>
          <cell r="C1270">
            <v>36011.984390439997</v>
          </cell>
          <cell r="E1270">
            <v>27608.854079830002</v>
          </cell>
          <cell r="G1270">
            <v>30414.877604890004</v>
          </cell>
          <cell r="I1270">
            <v>24325.365417600005</v>
          </cell>
          <cell r="K1270">
            <v>63620.838470269999</v>
          </cell>
          <cell r="M1270">
            <v>94035.716075160002</v>
          </cell>
          <cell r="O1270">
            <v>118361.08149276001</v>
          </cell>
        </row>
        <row r="1271">
          <cell r="A1271" t="str">
            <v xml:space="preserve">    Martins Creek 1-2</v>
          </cell>
          <cell r="C1271">
            <v>5277.3150620000006</v>
          </cell>
          <cell r="E1271">
            <v>3951.4133239999992</v>
          </cell>
          <cell r="G1271">
            <v>3494.792645</v>
          </cell>
          <cell r="I1271">
            <v>4809.5474560000002</v>
          </cell>
          <cell r="K1271">
            <v>9228.7283859999989</v>
          </cell>
          <cell r="M1271">
            <v>12723.521030999998</v>
          </cell>
          <cell r="O1271">
            <v>17533.068486999997</v>
          </cell>
        </row>
        <row r="1272">
          <cell r="A1272" t="str">
            <v xml:space="preserve">    Sunbury</v>
          </cell>
          <cell r="C1272">
            <v>0</v>
          </cell>
          <cell r="E1272">
            <v>0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0</v>
          </cell>
        </row>
        <row r="1273">
          <cell r="A1273" t="str">
            <v xml:space="preserve">    Holtwood</v>
          </cell>
          <cell r="C1273">
            <v>0</v>
          </cell>
          <cell r="E1273">
            <v>0</v>
          </cell>
          <cell r="G1273">
            <v>0</v>
          </cell>
          <cell r="I1273">
            <v>0</v>
          </cell>
          <cell r="K1273">
            <v>0</v>
          </cell>
          <cell r="M1273">
            <v>0</v>
          </cell>
          <cell r="O1273">
            <v>0</v>
          </cell>
        </row>
        <row r="1274">
          <cell r="A1274" t="str">
            <v xml:space="preserve">    Keystone</v>
          </cell>
          <cell r="C1274">
            <v>3914.8237959999997</v>
          </cell>
          <cell r="E1274">
            <v>3731.8031770000002</v>
          </cell>
          <cell r="G1274">
            <v>4095.1670749999994</v>
          </cell>
          <cell r="I1274">
            <v>4076.91446</v>
          </cell>
          <cell r="K1274">
            <v>7646.6269730000004</v>
          </cell>
          <cell r="M1274">
            <v>11741.794048</v>
          </cell>
          <cell r="O1274">
            <v>15818.708508</v>
          </cell>
        </row>
        <row r="1275">
          <cell r="A1275" t="str">
            <v xml:space="preserve">    Conemaugh</v>
          </cell>
          <cell r="C1275">
            <v>5657.6895183999995</v>
          </cell>
          <cell r="E1275">
            <v>5145.7607250000001</v>
          </cell>
          <cell r="G1275">
            <v>5218.9836452000009</v>
          </cell>
          <cell r="I1275">
            <v>3890.8557584</v>
          </cell>
          <cell r="K1275">
            <v>10803.450243399999</v>
          </cell>
          <cell r="M1275">
            <v>16022.433888600001</v>
          </cell>
          <cell r="O1275">
            <v>19913.289647000001</v>
          </cell>
        </row>
        <row r="1276">
          <cell r="A1276" t="str">
            <v xml:space="preserve">    Montour</v>
          </cell>
          <cell r="C1276">
            <v>29080.252889600008</v>
          </cell>
          <cell r="E1276">
            <v>23611.480983199999</v>
          </cell>
          <cell r="G1276">
            <v>33397.596159200002</v>
          </cell>
          <cell r="I1276">
            <v>27766.484226399996</v>
          </cell>
          <cell r="K1276">
            <v>52691.733872800003</v>
          </cell>
          <cell r="M1276">
            <v>86089.330031999998</v>
          </cell>
          <cell r="O1276">
            <v>113855.8142584</v>
          </cell>
        </row>
        <row r="1277">
          <cell r="A1277" t="str">
            <v xml:space="preserve">    TOTAL COAL-FIRED</v>
          </cell>
          <cell r="C1277">
            <v>79942.100000000006</v>
          </cell>
          <cell r="E1277">
            <v>64049.400000000009</v>
          </cell>
          <cell r="G1277">
            <v>76621.5</v>
          </cell>
          <cell r="I1277">
            <v>64869.200000000004</v>
          </cell>
          <cell r="K1277">
            <v>143991.29999999999</v>
          </cell>
          <cell r="M1277">
            <v>220612.7</v>
          </cell>
          <cell r="O1277">
            <v>285482</v>
          </cell>
        </row>
        <row r="1278">
          <cell r="A1278" t="str">
            <v xml:space="preserve">  OIL-FIRED</v>
          </cell>
        </row>
        <row r="1279">
          <cell r="A1279" t="str">
            <v xml:space="preserve">    Martins Creek 3-4</v>
          </cell>
          <cell r="C1279">
            <v>11920.430262</v>
          </cell>
          <cell r="E1279">
            <v>15258.018</v>
          </cell>
          <cell r="G1279">
            <v>37849.993559999995</v>
          </cell>
          <cell r="I1279">
            <v>6463.7316319999991</v>
          </cell>
          <cell r="K1279">
            <v>27178.448261999998</v>
          </cell>
          <cell r="M1279">
            <v>65028.441821999993</v>
          </cell>
          <cell r="O1279">
            <v>71492.173453999989</v>
          </cell>
        </row>
        <row r="1280">
          <cell r="A1280" t="str">
            <v xml:space="preserve">    Sun Oil Adjustment</v>
          </cell>
          <cell r="B1280" t="str">
            <v>.</v>
          </cell>
          <cell r="C1280">
            <v>0</v>
          </cell>
          <cell r="E1280">
            <v>0</v>
          </cell>
          <cell r="G1280">
            <v>0</v>
          </cell>
          <cell r="I1280">
            <v>0</v>
          </cell>
          <cell r="K1280">
            <v>0</v>
          </cell>
          <cell r="M1280">
            <v>0</v>
          </cell>
          <cell r="O1280">
            <v>0</v>
          </cell>
        </row>
        <row r="1281">
          <cell r="A1281" t="str">
            <v xml:space="preserve">    TOTAL OIL-FIRED</v>
          </cell>
          <cell r="C1281">
            <v>11920.4</v>
          </cell>
          <cell r="E1281">
            <v>15258</v>
          </cell>
          <cell r="G1281">
            <v>37850</v>
          </cell>
          <cell r="I1281">
            <v>6463.7</v>
          </cell>
          <cell r="K1281">
            <v>27178.400000000001</v>
          </cell>
          <cell r="M1281">
            <v>65028.4</v>
          </cell>
          <cell r="O1281">
            <v>71492.2</v>
          </cell>
        </row>
        <row r="1283">
          <cell r="A1283" t="str">
            <v xml:space="preserve"> TOTAL FOSSIL STEAM EXPENSE</v>
          </cell>
          <cell r="C1283">
            <v>91862.5</v>
          </cell>
          <cell r="E1283">
            <v>79307.399999999994</v>
          </cell>
          <cell r="G1283">
            <v>114471.5</v>
          </cell>
          <cell r="I1283">
            <v>71332.899999999994</v>
          </cell>
          <cell r="K1283">
            <v>171169.69999999998</v>
          </cell>
          <cell r="M1283">
            <v>285641.10000000003</v>
          </cell>
          <cell r="O1283">
            <v>356974.2</v>
          </cell>
        </row>
        <row r="1284">
          <cell r="A1284" t="str">
            <v xml:space="preserve">  NUCLEAR</v>
          </cell>
        </row>
        <row r="1285">
          <cell r="A1285" t="str">
            <v xml:space="preserve">    Susq. #1 (PL 90% Share)</v>
          </cell>
          <cell r="B1285" t="str">
            <v>.</v>
          </cell>
          <cell r="C1285">
            <v>7494.2470800000001</v>
          </cell>
          <cell r="E1285">
            <v>6615.0432000000001</v>
          </cell>
          <cell r="G1285">
            <v>7660.7634600000001</v>
          </cell>
          <cell r="I1285">
            <v>7660.7634600000001</v>
          </cell>
          <cell r="K1285">
            <v>14109.290280000001</v>
          </cell>
          <cell r="M1285">
            <v>21770.053740000003</v>
          </cell>
          <cell r="O1285">
            <v>29430.817200000005</v>
          </cell>
        </row>
        <row r="1286">
          <cell r="A1286" t="str">
            <v xml:space="preserve">    Susq. #2 (PL 90% Share)</v>
          </cell>
          <cell r="B1286" t="str">
            <v>.</v>
          </cell>
          <cell r="C1286">
            <v>5775.9496199999994</v>
          </cell>
          <cell r="E1286">
            <v>5209.5351599999995</v>
          </cell>
          <cell r="G1286">
            <v>7693.3664100000005</v>
          </cell>
          <cell r="I1286">
            <v>7693.3664099999996</v>
          </cell>
          <cell r="K1286">
            <v>10985.484779999999</v>
          </cell>
          <cell r="M1286">
            <v>18678.851190000001</v>
          </cell>
          <cell r="O1286">
            <v>26372.2176</v>
          </cell>
        </row>
        <row r="1287">
          <cell r="A1287" t="str">
            <v xml:space="preserve">    D&amp;D Expense</v>
          </cell>
          <cell r="C1287">
            <v>628.91370000000006</v>
          </cell>
          <cell r="E1287">
            <v>629.63639999999998</v>
          </cell>
          <cell r="G1287">
            <v>631.08179999999993</v>
          </cell>
          <cell r="I1287">
            <v>631.08179999999993</v>
          </cell>
          <cell r="K1287">
            <v>1258.5500999999999</v>
          </cell>
          <cell r="M1287">
            <v>1889.6318999999999</v>
          </cell>
          <cell r="O1287">
            <v>2520.7136999999998</v>
          </cell>
        </row>
        <row r="1288">
          <cell r="A1288" t="str">
            <v xml:space="preserve">    TOTAL NUCLEAR</v>
          </cell>
          <cell r="C1288">
            <v>13899.0137</v>
          </cell>
          <cell r="E1288">
            <v>12454.136399999999</v>
          </cell>
          <cell r="G1288">
            <v>15985.281800000001</v>
          </cell>
          <cell r="I1288">
            <v>15985.281800000001</v>
          </cell>
          <cell r="K1288">
            <v>26353.3501</v>
          </cell>
          <cell r="M1288">
            <v>42338.6319</v>
          </cell>
          <cell r="O1288">
            <v>58323.7137</v>
          </cell>
        </row>
        <row r="1289">
          <cell r="A1289" t="str">
            <v xml:space="preserve">                          </v>
          </cell>
        </row>
        <row r="1290">
          <cell r="A1290" t="str">
            <v>COMBUSTION TURBINES</v>
          </cell>
          <cell r="C1290">
            <v>122.1</v>
          </cell>
          <cell r="E1290">
            <v>45.5</v>
          </cell>
          <cell r="G1290">
            <v>437</v>
          </cell>
          <cell r="I1290">
            <v>35.700000000000003</v>
          </cell>
          <cell r="K1290">
            <v>167.6</v>
          </cell>
          <cell r="M1290">
            <v>604.6</v>
          </cell>
          <cell r="O1290">
            <v>640.30000000000007</v>
          </cell>
        </row>
        <row r="1292">
          <cell r="A1292" t="str">
            <v>DIESELS</v>
          </cell>
          <cell r="C1292">
            <v>17.5</v>
          </cell>
          <cell r="E1292">
            <v>25.700000000000003</v>
          </cell>
          <cell r="G1292">
            <v>15.399999999999999</v>
          </cell>
          <cell r="I1292">
            <v>16.7</v>
          </cell>
          <cell r="K1292">
            <v>43.2</v>
          </cell>
          <cell r="M1292">
            <v>58.6</v>
          </cell>
          <cell r="O1292">
            <v>75.3</v>
          </cell>
        </row>
        <row r="1293">
          <cell r="A1293" t="str">
            <v xml:space="preserve">    TOTAL GENERATION</v>
          </cell>
          <cell r="C1293">
            <v>105901.1</v>
          </cell>
          <cell r="E1293">
            <v>91832.7</v>
          </cell>
          <cell r="G1293">
            <v>130909.2</v>
          </cell>
          <cell r="I1293">
            <v>87370.599999999991</v>
          </cell>
          <cell r="K1293">
            <v>197733.90000000002</v>
          </cell>
          <cell r="M1293">
            <v>328642.89999999991</v>
          </cell>
          <cell r="O1293">
            <v>416013.5</v>
          </cell>
        </row>
        <row r="1294">
          <cell r="A1294" t="str">
            <v>POWER PURCHASES</v>
          </cell>
        </row>
        <row r="1295">
          <cell r="A1295" t="str">
            <v xml:space="preserve">  Short-term - Other Utilities</v>
          </cell>
          <cell r="C1295">
            <v>221786.4</v>
          </cell>
          <cell r="E1295">
            <v>317220.2</v>
          </cell>
          <cell r="G1295">
            <v>716345.2</v>
          </cell>
          <cell r="I1295">
            <v>192261.9</v>
          </cell>
          <cell r="K1295">
            <v>539006.6</v>
          </cell>
          <cell r="M1295">
            <v>1255351.7999999998</v>
          </cell>
          <cell r="O1295">
            <v>1447613.6999999997</v>
          </cell>
        </row>
        <row r="1296">
          <cell r="A1296" t="str">
            <v xml:space="preserve">  Non-utility Generation</v>
          </cell>
          <cell r="C1296">
            <v>42132.3</v>
          </cell>
          <cell r="E1296">
            <v>41688.899999999994</v>
          </cell>
          <cell r="G1296">
            <v>38963.5</v>
          </cell>
          <cell r="I1296">
            <v>42647.199999999997</v>
          </cell>
          <cell r="K1296">
            <v>83821.2</v>
          </cell>
          <cell r="M1296">
            <v>122784.7</v>
          </cell>
          <cell r="O1296">
            <v>165431.9</v>
          </cell>
        </row>
        <row r="1297">
          <cell r="A1297" t="str">
            <v xml:space="preserve">  Safe Harbor</v>
          </cell>
          <cell r="C1297">
            <v>3354</v>
          </cell>
          <cell r="E1297">
            <v>3370.5</v>
          </cell>
          <cell r="G1297">
            <v>1023.3000000000001</v>
          </cell>
          <cell r="I1297">
            <v>2052.1000000000004</v>
          </cell>
          <cell r="K1297">
            <v>6724.5</v>
          </cell>
          <cell r="M1297">
            <v>7747.8</v>
          </cell>
          <cell r="O1297">
            <v>9799.9000000000015</v>
          </cell>
        </row>
        <row r="1298">
          <cell r="A1298" t="str">
            <v xml:space="preserve">  PJM Interchange</v>
          </cell>
          <cell r="C1298">
            <v>0</v>
          </cell>
          <cell r="E1298">
            <v>0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</row>
        <row r="1299">
          <cell r="A1299" t="str">
            <v xml:space="preserve">  PASNY </v>
          </cell>
          <cell r="C1299">
            <v>143.69999999999999</v>
          </cell>
          <cell r="E1299">
            <v>143.69999999999999</v>
          </cell>
          <cell r="G1299">
            <v>143.69999999999999</v>
          </cell>
          <cell r="I1299">
            <v>143.69999999999999</v>
          </cell>
          <cell r="K1299">
            <v>287.39999999999998</v>
          </cell>
          <cell r="M1299">
            <v>431.09999999999997</v>
          </cell>
          <cell r="O1299">
            <v>574.79999999999995</v>
          </cell>
        </row>
        <row r="1300">
          <cell r="A1300" t="str">
            <v xml:space="preserve">  Borderline</v>
          </cell>
          <cell r="C1300">
            <v>31.5</v>
          </cell>
          <cell r="E1300">
            <v>31.5</v>
          </cell>
          <cell r="G1300">
            <v>31.5</v>
          </cell>
          <cell r="I1300">
            <v>31.5</v>
          </cell>
          <cell r="K1300">
            <v>63</v>
          </cell>
          <cell r="M1300">
            <v>94.5</v>
          </cell>
          <cell r="O1300">
            <v>126</v>
          </cell>
        </row>
        <row r="1301">
          <cell r="A1301" t="str">
            <v xml:space="preserve">    TOTAL POWER PURCHASES </v>
          </cell>
          <cell r="C1301">
            <v>267447.90000000002</v>
          </cell>
          <cell r="E1301">
            <v>362454.80000000005</v>
          </cell>
          <cell r="G1301">
            <v>756507.2</v>
          </cell>
          <cell r="I1301">
            <v>237136.4</v>
          </cell>
          <cell r="K1301">
            <v>629902.69999999995</v>
          </cell>
          <cell r="M1301">
            <v>1386409.9000000001</v>
          </cell>
          <cell r="O1301">
            <v>1623546.3</v>
          </cell>
        </row>
        <row r="1302">
          <cell r="A1302" t="str">
            <v>TOTAL ENERGY AVAILABLE</v>
          </cell>
          <cell r="C1302">
            <v>376817.1</v>
          </cell>
          <cell r="E1302">
            <v>457471.5</v>
          </cell>
          <cell r="G1302">
            <v>891584.20000000007</v>
          </cell>
          <cell r="I1302">
            <v>328698.09999999998</v>
          </cell>
          <cell r="K1302">
            <v>834288.6</v>
          </cell>
          <cell r="M1302">
            <v>1725872.8</v>
          </cell>
          <cell r="O1302">
            <v>2054570.9</v>
          </cell>
        </row>
        <row r="1303">
          <cell r="A1303" t="str">
            <v>NON-SYSTEM ENERGY SALES</v>
          </cell>
        </row>
        <row r="1304">
          <cell r="A1304" t="str">
            <v xml:space="preserve">  Sales to ACE </v>
          </cell>
          <cell r="C1304">
            <v>0</v>
          </cell>
          <cell r="E1304">
            <v>0</v>
          </cell>
          <cell r="G1304">
            <v>0</v>
          </cell>
          <cell r="I1304">
            <v>0</v>
          </cell>
          <cell r="K1304">
            <v>0</v>
          </cell>
          <cell r="M1304">
            <v>0</v>
          </cell>
          <cell r="O1304">
            <v>0</v>
          </cell>
        </row>
        <row r="1305">
          <cell r="A1305" t="str">
            <v xml:space="preserve">  Sales to JCP&amp;L </v>
          </cell>
          <cell r="C1305">
            <v>0</v>
          </cell>
          <cell r="E1305">
            <v>0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0</v>
          </cell>
        </row>
        <row r="1306">
          <cell r="A1306" t="str">
            <v xml:space="preserve">  Sales to BG&amp;E</v>
          </cell>
          <cell r="C1306">
            <v>-1142.9000000000001</v>
          </cell>
          <cell r="E1306">
            <v>-1027.5</v>
          </cell>
          <cell r="G1306">
            <v>-1322.3</v>
          </cell>
          <cell r="I1306">
            <v>-1322.3</v>
          </cell>
          <cell r="K1306">
            <v>-2170.4</v>
          </cell>
          <cell r="M1306">
            <v>-3492.7</v>
          </cell>
          <cell r="O1306">
            <v>-4815</v>
          </cell>
        </row>
        <row r="1307">
          <cell r="A1307" t="str">
            <v xml:space="preserve">  Sales to GPU</v>
          </cell>
          <cell r="C1307">
            <v>-6992.7971039999993</v>
          </cell>
          <cell r="E1307">
            <v>-7108.4316239999989</v>
          </cell>
          <cell r="G1307">
            <v>-7700.5173599999998</v>
          </cell>
          <cell r="I1307">
            <v>-6115.0562010000003</v>
          </cell>
          <cell r="K1307">
            <v>-14101.228727999998</v>
          </cell>
          <cell r="M1307">
            <v>-21801.746088</v>
          </cell>
          <cell r="O1307">
            <v>-27916.802288999999</v>
          </cell>
        </row>
        <row r="1308">
          <cell r="A1308" t="str">
            <v xml:space="preserve">  PJM Interchange </v>
          </cell>
          <cell r="C1308">
            <v>-56802.700000000004</v>
          </cell>
          <cell r="E1308">
            <v>-62051.6</v>
          </cell>
          <cell r="G1308">
            <v>-158747.5</v>
          </cell>
          <cell r="I1308">
            <v>-53215.199999999997</v>
          </cell>
          <cell r="K1308">
            <v>-118854.3</v>
          </cell>
          <cell r="M1308">
            <v>-277601.8</v>
          </cell>
          <cell r="O1308">
            <v>-330817</v>
          </cell>
        </row>
        <row r="1309">
          <cell r="A1309" t="str">
            <v xml:space="preserve">  Sales to Other</v>
          </cell>
          <cell r="C1309">
            <v>-235209.60000000001</v>
          </cell>
          <cell r="E1309">
            <v>-332599.3</v>
          </cell>
          <cell r="G1309">
            <v>-740135.9</v>
          </cell>
          <cell r="I1309">
            <v>-204611.5</v>
          </cell>
          <cell r="K1309">
            <v>-567808.9</v>
          </cell>
          <cell r="M1309">
            <v>-1307944.8</v>
          </cell>
          <cell r="O1309">
            <v>-1512556.3</v>
          </cell>
        </row>
        <row r="1310">
          <cell r="A1310" t="str">
            <v xml:space="preserve">    TOTAL NON-SYSTEM ENERGY SALES</v>
          </cell>
          <cell r="C1310">
            <v>-300147.99710400001</v>
          </cell>
          <cell r="E1310">
            <v>-402786.83162399998</v>
          </cell>
          <cell r="G1310">
            <v>-907906.21736000001</v>
          </cell>
          <cell r="I1310">
            <v>-265264.056201</v>
          </cell>
          <cell r="K1310">
            <v>-702934.82872800005</v>
          </cell>
          <cell r="M1310">
            <v>-1610841.0460880001</v>
          </cell>
          <cell r="O1310">
            <v>-1876105.1022890001</v>
          </cell>
        </row>
        <row r="1311">
          <cell r="A1311" t="str">
            <v>SYSTEM COST OF POWER</v>
          </cell>
          <cell r="C1311">
            <v>76669.099999999977</v>
          </cell>
          <cell r="E1311">
            <v>54684.700000000012</v>
          </cell>
          <cell r="G1311">
            <v>-16322</v>
          </cell>
          <cell r="I1311">
            <v>63434</v>
          </cell>
          <cell r="K1311">
            <v>131353.79999999993</v>
          </cell>
          <cell r="M1311">
            <v>115031.80000000005</v>
          </cell>
          <cell r="O1311">
            <v>178465.79999999981</v>
          </cell>
        </row>
        <row r="1312">
          <cell r="C1312" t="str">
            <v xml:space="preserve"> ========</v>
          </cell>
          <cell r="E1312" t="str">
            <v xml:space="preserve"> ========</v>
          </cell>
          <cell r="G1312" t="str">
            <v xml:space="preserve"> ========</v>
          </cell>
          <cell r="I1312" t="str">
            <v xml:space="preserve"> ========</v>
          </cell>
          <cell r="K1312" t="str">
            <v xml:space="preserve"> ========</v>
          </cell>
          <cell r="M1312" t="str">
            <v xml:space="preserve"> ========</v>
          </cell>
          <cell r="O1312" t="str">
            <v xml:space="preserve"> =========</v>
          </cell>
        </row>
        <row r="1313">
          <cell r="A1313" t="str">
            <v xml:space="preserve">    MILLS/KWH</v>
          </cell>
          <cell r="C1313">
            <v>10.351876105477766</v>
          </cell>
          <cell r="E1313">
            <v>8.9374530121269551</v>
          </cell>
          <cell r="G1313">
            <v>-2.4604299195031509</v>
          </cell>
          <cell r="I1313">
            <v>9.1657033868916891</v>
          </cell>
          <cell r="K1313">
            <v>9.7119978705942316</v>
          </cell>
          <cell r="M1313">
            <v>5.7063104267636318</v>
          </cell>
          <cell r="O1313">
            <v>6.5904149248881012</v>
          </cell>
        </row>
        <row r="1314">
          <cell r="G1314" t="str">
            <v xml:space="preserve">                               QUARTERLY SUMMARY SHEET</v>
          </cell>
          <cell r="L1314" t="str">
            <v>CASE:2001 FORECAST</v>
          </cell>
        </row>
        <row r="1315">
          <cell r="G1315" t="str">
            <v xml:space="preserve">                         ENERGY COST RECOVERED THROUGH ECR</v>
          </cell>
          <cell r="L1315">
            <v>36851</v>
          </cell>
          <cell r="O1315" t="str">
            <v xml:space="preserve">        10A</v>
          </cell>
        </row>
        <row r="1316">
          <cell r="G1316" t="str">
            <v xml:space="preserve">                               (Thousands of Dollars)</v>
          </cell>
        </row>
        <row r="1317">
          <cell r="L1317" t="str">
            <v xml:space="preserve">        YEAR TO DATE</v>
          </cell>
        </row>
        <row r="1318">
          <cell r="K1318" t="str">
            <v>==================================================</v>
          </cell>
        </row>
        <row r="1319">
          <cell r="A1319" t="str">
            <v>STEAM STATIONS</v>
          </cell>
          <cell r="C1319" t="str">
            <v>1st Qtr</v>
          </cell>
          <cell r="E1319" t="str">
            <v>2nd Qtr</v>
          </cell>
          <cell r="G1319" t="str">
            <v>3rd Qtr</v>
          </cell>
          <cell r="I1319" t="str">
            <v>4th Qtr</v>
          </cell>
          <cell r="K1319" t="str">
            <v>2nd Qtr</v>
          </cell>
          <cell r="M1319" t="str">
            <v>3rd Qtr</v>
          </cell>
          <cell r="O1319" t="str">
            <v>4th Qtr</v>
          </cell>
        </row>
        <row r="1320">
          <cell r="A1320" t="str">
            <v xml:space="preserve">                 </v>
          </cell>
        </row>
        <row r="1321">
          <cell r="A1321" t="str">
            <v xml:space="preserve">    TOTAL COAL-FIRED</v>
          </cell>
          <cell r="C1321">
            <v>79991.8</v>
          </cell>
          <cell r="E1321">
            <v>64118.6</v>
          </cell>
          <cell r="G1321">
            <v>76743.199999999997</v>
          </cell>
          <cell r="I1321">
            <v>65014.2</v>
          </cell>
          <cell r="K1321">
            <v>144110.39999999999</v>
          </cell>
          <cell r="M1321">
            <v>220853.59999999998</v>
          </cell>
          <cell r="O1321">
            <v>285867.8</v>
          </cell>
        </row>
        <row r="1323">
          <cell r="A1323" t="str">
            <v xml:space="preserve">    Martins Creek 3-4</v>
          </cell>
          <cell r="C1323">
            <v>11920.430262</v>
          </cell>
          <cell r="E1323">
            <v>15258.018</v>
          </cell>
          <cell r="G1323">
            <v>37849.993559999995</v>
          </cell>
          <cell r="I1323">
            <v>6463.7316319999991</v>
          </cell>
          <cell r="K1323">
            <v>27178.448261999998</v>
          </cell>
          <cell r="M1323">
            <v>65028.441821999993</v>
          </cell>
          <cell r="O1323">
            <v>71492.173453999989</v>
          </cell>
        </row>
        <row r="1324">
          <cell r="A1324" t="str">
            <v xml:space="preserve">    Sun Oil Adjustment</v>
          </cell>
          <cell r="C1324">
            <v>0</v>
          </cell>
          <cell r="E1324">
            <v>0</v>
          </cell>
          <cell r="G1324">
            <v>0</v>
          </cell>
          <cell r="I1324">
            <v>0</v>
          </cell>
          <cell r="K1324">
            <v>0</v>
          </cell>
          <cell r="M1324">
            <v>0</v>
          </cell>
          <cell r="O1324">
            <v>0</v>
          </cell>
        </row>
        <row r="1325">
          <cell r="A1325" t="str">
            <v xml:space="preserve">    TOTAL OIL-FIRED</v>
          </cell>
          <cell r="C1325">
            <v>11920.4</v>
          </cell>
          <cell r="E1325">
            <v>15258</v>
          </cell>
          <cell r="G1325">
            <v>37850</v>
          </cell>
          <cell r="I1325">
            <v>6463.7</v>
          </cell>
          <cell r="K1325">
            <v>27178.400000000001</v>
          </cell>
          <cell r="M1325">
            <v>65028.4</v>
          </cell>
          <cell r="O1325">
            <v>71492.2</v>
          </cell>
        </row>
        <row r="1327">
          <cell r="A1327" t="str">
            <v xml:space="preserve">    TOTAL FOSSIL STEAM EXPENSE</v>
          </cell>
          <cell r="C1327">
            <v>91912.2</v>
          </cell>
          <cell r="E1327">
            <v>79376.600000000006</v>
          </cell>
          <cell r="G1327">
            <v>114593.2</v>
          </cell>
          <cell r="I1327">
            <v>71477.899999999994</v>
          </cell>
          <cell r="K1327">
            <v>171288.8</v>
          </cell>
          <cell r="M1327">
            <v>285882</v>
          </cell>
          <cell r="O1327">
            <v>357360</v>
          </cell>
        </row>
        <row r="1328">
          <cell r="A1328" t="str">
            <v xml:space="preserve">  NUCLEAR</v>
          </cell>
        </row>
        <row r="1329">
          <cell r="A1329" t="str">
            <v xml:space="preserve">    Susquehanna 1 (PL 90% Share)</v>
          </cell>
          <cell r="C1329">
            <v>7494.2470800000001</v>
          </cell>
          <cell r="E1329">
            <v>6615.0432000000001</v>
          </cell>
          <cell r="G1329">
            <v>7660.7634600000001</v>
          </cell>
          <cell r="I1329">
            <v>7660.7634600000001</v>
          </cell>
          <cell r="K1329">
            <v>14109.290280000001</v>
          </cell>
          <cell r="M1329">
            <v>21770.053740000003</v>
          </cell>
          <cell r="O1329">
            <v>29430.817200000005</v>
          </cell>
        </row>
        <row r="1330">
          <cell r="A1330" t="str">
            <v xml:space="preserve">    Susquehanna 2 (PL 90% Share)</v>
          </cell>
          <cell r="C1330">
            <v>5775.9496199999994</v>
          </cell>
          <cell r="E1330">
            <v>5209.5351599999995</v>
          </cell>
          <cell r="G1330">
            <v>7693.3664100000005</v>
          </cell>
          <cell r="I1330">
            <v>7693.3664099999996</v>
          </cell>
          <cell r="K1330">
            <v>10985.484779999999</v>
          </cell>
          <cell r="M1330">
            <v>18678.851190000001</v>
          </cell>
          <cell r="O1330">
            <v>26372.2176</v>
          </cell>
        </row>
        <row r="1331">
          <cell r="A1331" t="str">
            <v xml:space="preserve">    D&amp;D Expense</v>
          </cell>
          <cell r="C1331">
            <v>628.91370000000006</v>
          </cell>
          <cell r="E1331">
            <v>629.63639999999998</v>
          </cell>
          <cell r="G1331">
            <v>631.08179999999993</v>
          </cell>
          <cell r="I1331">
            <v>631.08179999999993</v>
          </cell>
          <cell r="K1331">
            <v>1258.5500999999999</v>
          </cell>
          <cell r="M1331">
            <v>1889.6318999999999</v>
          </cell>
          <cell r="O1331">
            <v>2520.7136999999998</v>
          </cell>
        </row>
        <row r="1332">
          <cell r="A1332" t="str">
            <v xml:space="preserve">    TOTAL NUCLEAR</v>
          </cell>
          <cell r="C1332">
            <v>13899.0137</v>
          </cell>
          <cell r="E1332">
            <v>12454.136399999999</v>
          </cell>
          <cell r="G1332">
            <v>15985.281800000001</v>
          </cell>
          <cell r="I1332">
            <v>15985.281800000001</v>
          </cell>
          <cell r="K1332">
            <v>26353.3501</v>
          </cell>
          <cell r="M1332">
            <v>42338.6319</v>
          </cell>
          <cell r="O1332">
            <v>58323.7137</v>
          </cell>
        </row>
        <row r="1333">
          <cell r="A1333" t="str">
            <v xml:space="preserve">                          </v>
          </cell>
        </row>
        <row r="1334">
          <cell r="A1334" t="str">
            <v>COMBUSTION TURBINES</v>
          </cell>
          <cell r="C1334">
            <v>122.1</v>
          </cell>
          <cell r="E1334">
            <v>45.5</v>
          </cell>
          <cell r="G1334">
            <v>437</v>
          </cell>
          <cell r="I1334">
            <v>35.700000000000003</v>
          </cell>
          <cell r="K1334">
            <v>167.6</v>
          </cell>
          <cell r="M1334">
            <v>604.6</v>
          </cell>
          <cell r="O1334">
            <v>640.30000000000007</v>
          </cell>
        </row>
        <row r="1336">
          <cell r="A1336" t="str">
            <v>DIESELS</v>
          </cell>
          <cell r="C1336">
            <v>17.5</v>
          </cell>
          <cell r="E1336">
            <v>25.700000000000003</v>
          </cell>
          <cell r="G1336">
            <v>15.399999999999999</v>
          </cell>
          <cell r="I1336">
            <v>16.7</v>
          </cell>
          <cell r="K1336">
            <v>43.2</v>
          </cell>
          <cell r="M1336">
            <v>58.6</v>
          </cell>
          <cell r="O1336">
            <v>75.3</v>
          </cell>
        </row>
        <row r="1337">
          <cell r="A1337" t="str">
            <v xml:space="preserve">    TOTAL GENERATION</v>
          </cell>
          <cell r="C1337">
            <v>105950.8</v>
          </cell>
          <cell r="E1337">
            <v>91901.900000000009</v>
          </cell>
          <cell r="G1337">
            <v>131030.9</v>
          </cell>
          <cell r="I1337">
            <v>87515.599999999991</v>
          </cell>
          <cell r="K1337">
            <v>197853</v>
          </cell>
          <cell r="M1337">
            <v>328883.79999999993</v>
          </cell>
          <cell r="O1337">
            <v>416399.3</v>
          </cell>
        </row>
        <row r="1338">
          <cell r="A1338" t="str">
            <v>POWER PURCHASES</v>
          </cell>
        </row>
        <row r="1339">
          <cell r="A1339" t="str">
            <v xml:space="preserve">  Short-term - Other Utilities</v>
          </cell>
          <cell r="C1339">
            <v>221786.4</v>
          </cell>
          <cell r="E1339">
            <v>317220.2</v>
          </cell>
          <cell r="G1339">
            <v>716345.2</v>
          </cell>
          <cell r="I1339">
            <v>192261.9</v>
          </cell>
          <cell r="K1339">
            <v>539006.6</v>
          </cell>
          <cell r="M1339">
            <v>1255351.7999999998</v>
          </cell>
          <cell r="O1339">
            <v>1447613.6999999997</v>
          </cell>
        </row>
        <row r="1340">
          <cell r="A1340" t="str">
            <v xml:space="preserve">  Non-utility Generation</v>
          </cell>
          <cell r="C1340">
            <v>42132.240000000005</v>
          </cell>
          <cell r="E1340">
            <v>41688.880000000005</v>
          </cell>
          <cell r="G1340">
            <v>38963.520000000004</v>
          </cell>
          <cell r="I1340">
            <v>42647.32</v>
          </cell>
          <cell r="K1340">
            <v>83821.12000000001</v>
          </cell>
          <cell r="M1340">
            <v>122784.64000000001</v>
          </cell>
          <cell r="O1340">
            <v>165431.96000000002</v>
          </cell>
        </row>
        <row r="1341">
          <cell r="A1341" t="str">
            <v xml:space="preserve">  Safe Harbor</v>
          </cell>
          <cell r="C1341">
            <v>3354</v>
          </cell>
          <cell r="E1341">
            <v>3370.5</v>
          </cell>
          <cell r="G1341">
            <v>1023.3000000000001</v>
          </cell>
          <cell r="I1341">
            <v>2052.1000000000004</v>
          </cell>
          <cell r="K1341">
            <v>6724.5</v>
          </cell>
          <cell r="M1341">
            <v>7747.8</v>
          </cell>
          <cell r="O1341">
            <v>9799.9000000000015</v>
          </cell>
        </row>
        <row r="1342">
          <cell r="A1342" t="str">
            <v xml:space="preserve">  PJM Interchange</v>
          </cell>
          <cell r="C1342">
            <v>0</v>
          </cell>
          <cell r="E1342">
            <v>0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0</v>
          </cell>
        </row>
        <row r="1343">
          <cell r="A1343" t="str">
            <v xml:space="preserve">  PASNY </v>
          </cell>
          <cell r="C1343">
            <v>143.69999999999999</v>
          </cell>
          <cell r="E1343">
            <v>143.69999999999999</v>
          </cell>
          <cell r="G1343">
            <v>143.69999999999999</v>
          </cell>
          <cell r="I1343">
            <v>143.69999999999999</v>
          </cell>
          <cell r="K1343">
            <v>287.39999999999998</v>
          </cell>
          <cell r="M1343">
            <v>431.09999999999997</v>
          </cell>
          <cell r="O1343">
            <v>574.79999999999995</v>
          </cell>
        </row>
        <row r="1344">
          <cell r="A1344" t="str">
            <v xml:space="preserve">  Borderline</v>
          </cell>
          <cell r="C1344">
            <v>31.5</v>
          </cell>
          <cell r="E1344">
            <v>31.5</v>
          </cell>
          <cell r="G1344">
            <v>31.5</v>
          </cell>
          <cell r="I1344">
            <v>31.5</v>
          </cell>
          <cell r="K1344">
            <v>63</v>
          </cell>
          <cell r="M1344">
            <v>94.5</v>
          </cell>
          <cell r="O1344">
            <v>126</v>
          </cell>
        </row>
        <row r="1345">
          <cell r="A1345" t="str">
            <v xml:space="preserve">    TOTAL POWER PURCHASES</v>
          </cell>
          <cell r="C1345">
            <v>267447.8</v>
          </cell>
          <cell r="E1345">
            <v>362454.80000000005</v>
          </cell>
          <cell r="G1345">
            <v>756507.2</v>
          </cell>
          <cell r="I1345">
            <v>237136.5</v>
          </cell>
          <cell r="K1345">
            <v>629902.6</v>
          </cell>
          <cell r="M1345">
            <v>1386409.8</v>
          </cell>
          <cell r="O1345">
            <v>1623546.4</v>
          </cell>
        </row>
        <row r="1346">
          <cell r="A1346" t="str">
            <v>TOTAL ENERGY AVAILABLE</v>
          </cell>
          <cell r="C1346">
            <v>376817.1</v>
          </cell>
          <cell r="E1346">
            <v>457471.5</v>
          </cell>
          <cell r="G1346">
            <v>891584.20000000007</v>
          </cell>
          <cell r="I1346">
            <v>328698.09999999998</v>
          </cell>
          <cell r="K1346">
            <v>834288.6</v>
          </cell>
          <cell r="M1346">
            <v>1725872.8</v>
          </cell>
          <cell r="O1346">
            <v>2054570.9</v>
          </cell>
        </row>
        <row r="1347">
          <cell r="A1347" t="str">
            <v>NON-SYSTEM ENERGY SALES</v>
          </cell>
        </row>
        <row r="1348">
          <cell r="A1348" t="str">
            <v xml:space="preserve">  Sales to ACE </v>
          </cell>
          <cell r="C1348">
            <v>0</v>
          </cell>
          <cell r="E1348">
            <v>0</v>
          </cell>
          <cell r="G1348">
            <v>0</v>
          </cell>
          <cell r="I1348">
            <v>0</v>
          </cell>
          <cell r="K1348">
            <v>0</v>
          </cell>
          <cell r="M1348">
            <v>0</v>
          </cell>
          <cell r="O1348">
            <v>0</v>
          </cell>
        </row>
        <row r="1349">
          <cell r="A1349" t="str">
            <v xml:space="preserve">  Sales to JCP&amp;L </v>
          </cell>
          <cell r="C1349">
            <v>0</v>
          </cell>
          <cell r="E1349">
            <v>0</v>
          </cell>
          <cell r="G1349">
            <v>0</v>
          </cell>
          <cell r="I1349">
            <v>0</v>
          </cell>
          <cell r="K1349">
            <v>0</v>
          </cell>
          <cell r="M1349">
            <v>0</v>
          </cell>
          <cell r="O1349">
            <v>0</v>
          </cell>
        </row>
        <row r="1350">
          <cell r="A1350" t="str">
            <v xml:space="preserve">  Sales to BG&amp;E</v>
          </cell>
          <cell r="C1350">
            <v>-1142.9000000000001</v>
          </cell>
          <cell r="E1350">
            <v>-1027.5</v>
          </cell>
          <cell r="G1350">
            <v>-1322.3</v>
          </cell>
          <cell r="I1350">
            <v>-1322.3</v>
          </cell>
          <cell r="K1350">
            <v>-2170.4</v>
          </cell>
          <cell r="M1350">
            <v>-3492.7</v>
          </cell>
          <cell r="O1350">
            <v>-4815</v>
          </cell>
        </row>
        <row r="1351">
          <cell r="A1351" t="str">
            <v xml:space="preserve">  Sales to GPU</v>
          </cell>
          <cell r="C1351">
            <v>-6992.7971039999993</v>
          </cell>
          <cell r="E1351">
            <v>-7108.4316239999989</v>
          </cell>
          <cell r="G1351">
            <v>-7700.5173599999998</v>
          </cell>
          <cell r="I1351">
            <v>-6115.0562010000003</v>
          </cell>
          <cell r="K1351">
            <v>-14101.228727999998</v>
          </cell>
          <cell r="M1351">
            <v>-21801.746088</v>
          </cell>
          <cell r="O1351">
            <v>-27916.802288999999</v>
          </cell>
        </row>
        <row r="1352">
          <cell r="A1352" t="str">
            <v xml:space="preserve">  PJM Interchange </v>
          </cell>
          <cell r="C1352">
            <v>-56802.700000000004</v>
          </cell>
          <cell r="E1352">
            <v>-62051.6</v>
          </cell>
          <cell r="G1352">
            <v>-158747.5</v>
          </cell>
          <cell r="I1352">
            <v>-53215.199999999997</v>
          </cell>
          <cell r="K1352">
            <v>-118854.3</v>
          </cell>
          <cell r="M1352">
            <v>-277601.8</v>
          </cell>
          <cell r="O1352">
            <v>-330817</v>
          </cell>
        </row>
        <row r="1353">
          <cell r="A1353" t="str">
            <v xml:space="preserve">  Sales to Other</v>
          </cell>
          <cell r="C1353">
            <v>-235209.60000000001</v>
          </cell>
          <cell r="E1353">
            <v>-332599.3</v>
          </cell>
          <cell r="G1353">
            <v>-740135.9</v>
          </cell>
          <cell r="I1353">
            <v>-204611.5</v>
          </cell>
          <cell r="K1353">
            <v>-567808.9</v>
          </cell>
          <cell r="M1353">
            <v>-1307944.8</v>
          </cell>
          <cell r="O1353">
            <v>-1512556.3</v>
          </cell>
        </row>
        <row r="1354">
          <cell r="A1354" t="str">
            <v xml:space="preserve">    TOTAL NON-SYSTEM ENERGY SALES</v>
          </cell>
          <cell r="C1354">
            <v>-300147.99710400001</v>
          </cell>
          <cell r="E1354">
            <v>-402786.83162399998</v>
          </cell>
          <cell r="G1354">
            <v>-907906.21736000001</v>
          </cell>
          <cell r="I1354">
            <v>-265264.056201</v>
          </cell>
          <cell r="K1354">
            <v>-702934.82872800005</v>
          </cell>
          <cell r="M1354">
            <v>-1610841.0460880001</v>
          </cell>
          <cell r="O1354">
            <v>-1876105.1022890001</v>
          </cell>
        </row>
        <row r="1355">
          <cell r="A1355" t="str">
            <v>SYSTEM COST OF POWER</v>
          </cell>
          <cell r="C1355">
            <v>76669.102895999968</v>
          </cell>
          <cell r="E1355">
            <v>54684.668376000016</v>
          </cell>
          <cell r="G1355">
            <v>-16322.01735999994</v>
          </cell>
          <cell r="I1355">
            <v>63434.043798999977</v>
          </cell>
          <cell r="K1355">
            <v>131353.77127199993</v>
          </cell>
          <cell r="M1355">
            <v>115031.75391199999</v>
          </cell>
          <cell r="O1355">
            <v>178465.79771099985</v>
          </cell>
        </row>
        <row r="1357">
          <cell r="A1357" t="str">
            <v>TOTAL EHV CHARGES (Page 14)</v>
          </cell>
          <cell r="C1357">
            <v>4775.9984133203134</v>
          </cell>
          <cell r="E1357">
            <v>6041.4228745688115</v>
          </cell>
          <cell r="G1357">
            <v>7895.6440306915938</v>
          </cell>
          <cell r="I1357">
            <v>4590.6740825166116</v>
          </cell>
          <cell r="K1357">
            <v>10817.421287889125</v>
          </cell>
          <cell r="M1357">
            <v>18713.065318580717</v>
          </cell>
          <cell r="O1357">
            <v>23303.739401097329</v>
          </cell>
        </row>
        <row r="1359">
          <cell r="A1359" t="str">
            <v>EXPENSE NOT RECOVERED THROUGH ECR</v>
          </cell>
        </row>
        <row r="1360">
          <cell r="A1360" t="str">
            <v xml:space="preserve">    Sun Oil Adjustment</v>
          </cell>
          <cell r="C1360">
            <v>0</v>
          </cell>
          <cell r="E1360">
            <v>0</v>
          </cell>
          <cell r="G1360">
            <v>0</v>
          </cell>
          <cell r="I1360">
            <v>0</v>
          </cell>
          <cell r="K1360">
            <v>0</v>
          </cell>
          <cell r="M1360">
            <v>0</v>
          </cell>
          <cell r="O1360">
            <v>0</v>
          </cell>
        </row>
        <row r="1361">
          <cell r="A1361" t="str">
            <v xml:space="preserve">    Safe Harbor(1/3)</v>
          </cell>
          <cell r="C1361">
            <v>3354</v>
          </cell>
          <cell r="E1361">
            <v>3370.5</v>
          </cell>
          <cell r="G1361">
            <v>1023.3000000000001</v>
          </cell>
          <cell r="I1361">
            <v>2052.1000000000004</v>
          </cell>
          <cell r="K1361">
            <v>6724.5</v>
          </cell>
          <cell r="M1361">
            <v>7747.8</v>
          </cell>
          <cell r="O1361">
            <v>9799.9000000000015</v>
          </cell>
        </row>
        <row r="1362">
          <cell r="A1362" t="str">
            <v xml:space="preserve">    Installed Capacity Payments</v>
          </cell>
          <cell r="C1362">
            <v>0</v>
          </cell>
          <cell r="E1362">
            <v>0</v>
          </cell>
          <cell r="G1362">
            <v>0</v>
          </cell>
          <cell r="I1362">
            <v>0</v>
          </cell>
          <cell r="K1362">
            <v>0</v>
          </cell>
          <cell r="M1362">
            <v>0</v>
          </cell>
          <cell r="O1362">
            <v>0</v>
          </cell>
        </row>
        <row r="1363">
          <cell r="A1363" t="str">
            <v xml:space="preserve">  TOTAL NOT RECOVERED THROUGH ECR</v>
          </cell>
          <cell r="C1363">
            <v>3354</v>
          </cell>
          <cell r="E1363">
            <v>3370.5</v>
          </cell>
          <cell r="G1363">
            <v>1023.3</v>
          </cell>
          <cell r="I1363">
            <v>2052.1</v>
          </cell>
          <cell r="K1363">
            <v>6724.5</v>
          </cell>
          <cell r="M1363">
            <v>7747.8</v>
          </cell>
          <cell r="O1363">
            <v>9799.9</v>
          </cell>
        </row>
        <row r="1364">
          <cell r="A1364" t="str">
            <v>ENERGY COST APPLICABLE TO ECR</v>
          </cell>
          <cell r="C1364">
            <v>78091.101309320278</v>
          </cell>
          <cell r="E1364">
            <v>57355.591250568825</v>
          </cell>
          <cell r="G1364">
            <v>-9449.6733293083453</v>
          </cell>
          <cell r="I1364">
            <v>65972.617881516591</v>
          </cell>
          <cell r="K1364">
            <v>135446.69255988905</v>
          </cell>
          <cell r="M1364">
            <v>125997.0192305807</v>
          </cell>
          <cell r="O1364">
            <v>191969.63711209717</v>
          </cell>
        </row>
        <row r="1365">
          <cell r="A1365" t="str">
            <v xml:space="preserve">  PORTION FOR PPUC CUSTOMERS</v>
          </cell>
          <cell r="B1365">
            <v>1</v>
          </cell>
          <cell r="C1365">
            <v>78091.100000000006</v>
          </cell>
          <cell r="E1365">
            <v>57355.6</v>
          </cell>
          <cell r="G1365">
            <v>-9449.7000000000007</v>
          </cell>
          <cell r="I1365">
            <v>65972.600000000006</v>
          </cell>
          <cell r="K1365">
            <v>135446.70000000001</v>
          </cell>
          <cell r="M1365">
            <v>125997</v>
          </cell>
          <cell r="O1365">
            <v>191969.6</v>
          </cell>
        </row>
        <row r="1367">
          <cell r="G1367" t="str">
            <v xml:space="preserve">                               QUARTERLY SUMMARY SHEET</v>
          </cell>
          <cell r="L1367" t="str">
            <v>CASE:2001 FORECAST</v>
          </cell>
          <cell r="P1367" t="str">
            <v>9B</v>
          </cell>
        </row>
        <row r="1368">
          <cell r="G1368" t="str">
            <v xml:space="preserve">                                 PER UNIT ENERGY COST</v>
          </cell>
          <cell r="L1368">
            <v>36851</v>
          </cell>
        </row>
        <row r="1369">
          <cell r="G1369" t="str">
            <v xml:space="preserve">                                    (Mills / kwh)</v>
          </cell>
        </row>
        <row r="1370">
          <cell r="K1370" t="str">
            <v>==================================================</v>
          </cell>
        </row>
        <row r="1371">
          <cell r="A1371" t="str">
            <v>STEAM STATIONS</v>
          </cell>
          <cell r="C1371" t="str">
            <v>1st Qtr</v>
          </cell>
          <cell r="E1371" t="str">
            <v>2nd Qtr</v>
          </cell>
          <cell r="G1371" t="str">
            <v>3rd Qtr</v>
          </cell>
          <cell r="I1371" t="str">
            <v>4th Qtr</v>
          </cell>
          <cell r="K1371" t="str">
            <v>2nd Qtr</v>
          </cell>
          <cell r="M1371" t="str">
            <v>3rd Qtr</v>
          </cell>
          <cell r="O1371" t="str">
            <v>4th Qtr</v>
          </cell>
        </row>
        <row r="1372">
          <cell r="A1372" t="str">
            <v xml:space="preserve">  COAL-FIRED</v>
          </cell>
        </row>
        <row r="1373">
          <cell r="A1373" t="str">
            <v xml:space="preserve">    Brunner Island</v>
          </cell>
          <cell r="C1373">
            <v>14.856429197848007</v>
          </cell>
          <cell r="E1373">
            <v>14.835493855451105</v>
          </cell>
          <cell r="G1373">
            <v>13.946660670828752</v>
          </cell>
          <cell r="I1373">
            <v>13.757912676795483</v>
          </cell>
          <cell r="K1373">
            <v>14.847336862409021</v>
          </cell>
          <cell r="M1373">
            <v>14.54355471258258</v>
          </cell>
          <cell r="O1373">
            <v>14.374850493494597</v>
          </cell>
        </row>
        <row r="1374">
          <cell r="A1374" t="str">
            <v xml:space="preserve">    Martins Creek 1-2</v>
          </cell>
          <cell r="C1374">
            <v>15.800344449699569</v>
          </cell>
          <cell r="E1374">
            <v>15.945977837183298</v>
          </cell>
          <cell r="G1374">
            <v>15.53759088346075</v>
          </cell>
          <cell r="I1374">
            <v>15.862623483302695</v>
          </cell>
          <cell r="K1374">
            <v>15.862372585317338</v>
          </cell>
          <cell r="M1374">
            <v>15.771819412102241</v>
          </cell>
          <cell r="O1374">
            <v>15.796624520758945</v>
          </cell>
        </row>
        <row r="1375">
          <cell r="A1375" t="str">
            <v xml:space="preserve">    Sunbury</v>
          </cell>
          <cell r="C1375">
            <v>0</v>
          </cell>
          <cell r="E1375">
            <v>0</v>
          </cell>
          <cell r="G1375">
            <v>0</v>
          </cell>
          <cell r="I1375">
            <v>0</v>
          </cell>
          <cell r="K1375">
            <v>0</v>
          </cell>
          <cell r="M1375">
            <v>0</v>
          </cell>
          <cell r="O1375">
            <v>0</v>
          </cell>
        </row>
        <row r="1376">
          <cell r="A1376" t="str">
            <v xml:space="preserve">    Holtwood</v>
          </cell>
          <cell r="C1376">
            <v>0</v>
          </cell>
          <cell r="E1376">
            <v>0</v>
          </cell>
          <cell r="G1376">
            <v>0</v>
          </cell>
          <cell r="I1376">
            <v>0</v>
          </cell>
          <cell r="K1376">
            <v>0</v>
          </cell>
          <cell r="M1376">
            <v>0</v>
          </cell>
          <cell r="O1376">
            <v>0</v>
          </cell>
        </row>
        <row r="1377">
          <cell r="A1377" t="str">
            <v xml:space="preserve">    Keystone</v>
          </cell>
          <cell r="C1377">
            <v>9.6901578869055491</v>
          </cell>
          <cell r="E1377">
            <v>11.820725895404735</v>
          </cell>
          <cell r="G1377">
            <v>10.037174178830455</v>
          </cell>
          <cell r="I1377">
            <v>9.9924373774695159</v>
          </cell>
          <cell r="K1377">
            <v>10.624742201438456</v>
          </cell>
          <cell r="M1377">
            <v>10.412161069067871</v>
          </cell>
          <cell r="O1377">
            <v>10.300650190596697</v>
          </cell>
        </row>
        <row r="1378">
          <cell r="A1378" t="str">
            <v xml:space="preserve">    Conemaugh</v>
          </cell>
          <cell r="C1378">
            <v>11.427367212629029</v>
          </cell>
          <cell r="E1378">
            <v>10.391277695090313</v>
          </cell>
          <cell r="G1378">
            <v>11.83443000763168</v>
          </cell>
          <cell r="I1378">
            <v>11.373445621241023</v>
          </cell>
          <cell r="K1378">
            <v>10.909270152974582</v>
          </cell>
          <cell r="M1378">
            <v>11.194322558098007</v>
          </cell>
          <cell r="O1378">
            <v>11.228876528572867</v>
          </cell>
        </row>
        <row r="1379">
          <cell r="A1379" t="str">
            <v xml:space="preserve">    Montour</v>
          </cell>
          <cell r="C1379">
            <v>12.801097361799055</v>
          </cell>
          <cell r="E1379">
            <v>13.48456937162503</v>
          </cell>
          <cell r="G1379">
            <v>12.712239702530361</v>
          </cell>
          <cell r="I1379">
            <v>12.91674654640674</v>
          </cell>
          <cell r="K1379">
            <v>13.098598916076618</v>
          </cell>
          <cell r="M1379">
            <v>12.945958588708708</v>
          </cell>
          <cell r="O1379">
            <v>12.93882235403642</v>
          </cell>
        </row>
        <row r="1380">
          <cell r="A1380" t="str">
            <v xml:space="preserve">    TOTAL COAL-FIRED </v>
          </cell>
          <cell r="C1380">
            <v>13.483689783179788</v>
          </cell>
          <cell r="E1380">
            <v>13.71301945881495</v>
          </cell>
          <cell r="G1380">
            <v>13.026658050455353</v>
          </cell>
          <cell r="I1380">
            <v>13.049264747631458</v>
          </cell>
          <cell r="K1380">
            <v>13.584725693326597</v>
          </cell>
          <cell r="M1380">
            <v>13.385555837890861</v>
          </cell>
          <cell r="O1380">
            <v>13.307633142369998</v>
          </cell>
        </row>
        <row r="1381">
          <cell r="A1381" t="str">
            <v xml:space="preserve">  OIL-FIRED</v>
          </cell>
        </row>
        <row r="1382">
          <cell r="A1382" t="str">
            <v xml:space="preserve">    Martins Creek 3-4</v>
          </cell>
          <cell r="C1382">
            <v>52.652076896413092</v>
          </cell>
          <cell r="E1382">
            <v>43.94590425130788</v>
          </cell>
          <cell r="G1382">
            <v>39.959874915582901</v>
          </cell>
          <cell r="I1382">
            <v>43.76256999483703</v>
          </cell>
          <cell r="K1382">
            <v>47.382231894382443</v>
          </cell>
          <cell r="M1382">
            <v>42.759364662835765</v>
          </cell>
          <cell r="O1382">
            <v>42.848171058526717</v>
          </cell>
        </row>
        <row r="1383">
          <cell r="A1383" t="str">
            <v xml:space="preserve">    Sun Oil Adjustment</v>
          </cell>
          <cell r="B1383" t="str">
            <v>.</v>
          </cell>
          <cell r="C1383">
            <v>0</v>
          </cell>
          <cell r="E1383">
            <v>0</v>
          </cell>
          <cell r="G1383">
            <v>0</v>
          </cell>
          <cell r="I1383">
            <v>0</v>
          </cell>
          <cell r="K1383">
            <v>0</v>
          </cell>
          <cell r="M1383">
            <v>0</v>
          </cell>
          <cell r="O1383">
            <v>0</v>
          </cell>
        </row>
        <row r="1385">
          <cell r="A1385" t="str">
            <v xml:space="preserve">    TOTAL OIL-FIRED (Including</v>
          </cell>
          <cell r="C1385">
            <v>52.651943230335945</v>
          </cell>
          <cell r="E1385">
            <v>43.94585240799006</v>
          </cell>
          <cell r="G1385">
            <v>39.959881714569384</v>
          </cell>
          <cell r="I1385">
            <v>43.762355830992853</v>
          </cell>
          <cell r="K1385">
            <v>47.382147755609935</v>
          </cell>
          <cell r="M1385">
            <v>42.759337162835791</v>
          </cell>
          <cell r="O1385">
            <v>42.848186968625598</v>
          </cell>
        </row>
        <row r="1386">
          <cell r="A1386" t="str">
            <v xml:space="preserve">      Sun Oil Adjustment)</v>
          </cell>
        </row>
        <row r="1388">
          <cell r="A1388" t="str">
            <v xml:space="preserve">    TOTAL GENERATION</v>
          </cell>
          <cell r="C1388">
            <v>14.92437288553997</v>
          </cell>
          <cell r="E1388">
            <v>15.804898460350962</v>
          </cell>
          <cell r="G1388">
            <v>16.762311283073565</v>
          </cell>
          <cell r="I1388">
            <v>13.935473155048941</v>
          </cell>
          <cell r="K1388">
            <v>15.319803813147665</v>
          </cell>
          <cell r="M1388">
            <v>15.86701069781099</v>
          </cell>
          <cell r="O1388">
            <v>15.439392759160963</v>
          </cell>
        </row>
        <row r="1390">
          <cell r="A1390" t="str">
            <v xml:space="preserve">  NUCLEAR</v>
          </cell>
        </row>
        <row r="1391">
          <cell r="A1391" t="str">
            <v xml:space="preserve">    Susq. #1 (PL 90% Share)</v>
          </cell>
          <cell r="B1391" t="str">
            <v>.</v>
          </cell>
          <cell r="C1391">
            <v>3.6198845946868161</v>
          </cell>
          <cell r="E1391">
            <v>3.6199207597570751</v>
          </cell>
          <cell r="G1391">
            <v>3.6198853926097976</v>
          </cell>
          <cell r="I1391">
            <v>3.6198853926097976</v>
          </cell>
          <cell r="K1391">
            <v>3.6199015512687223</v>
          </cell>
          <cell r="M1391">
            <v>3.6198958657100277</v>
          </cell>
          <cell r="O1391">
            <v>3.6198931400292866</v>
          </cell>
        </row>
        <row r="1392">
          <cell r="A1392" t="str">
            <v xml:space="preserve">    Susq. #2 (PL 90% Share)</v>
          </cell>
          <cell r="B1392" t="str">
            <v>.</v>
          </cell>
          <cell r="C1392">
            <v>3.7800717383638269</v>
          </cell>
          <cell r="E1392">
            <v>3.5900593731720352</v>
          </cell>
          <cell r="G1392">
            <v>3.5899983231031278</v>
          </cell>
          <cell r="I1392">
            <v>3.5899983231031274</v>
          </cell>
          <cell r="K1392">
            <v>3.6875179672761846</v>
          </cell>
          <cell r="M1392">
            <v>3.646717398401687</v>
          </cell>
          <cell r="O1392">
            <v>3.6299868682289316</v>
          </cell>
        </row>
        <row r="1393">
          <cell r="A1393" t="str">
            <v xml:space="preserve">    D&amp;D Expense</v>
          </cell>
          <cell r="C1393">
            <v>0.17478078532229643</v>
          </cell>
          <cell r="E1393">
            <v>0.19205014482475213</v>
          </cell>
          <cell r="G1393">
            <v>0.14816561403325293</v>
          </cell>
          <cell r="I1393">
            <v>0.14816561403325293</v>
          </cell>
          <cell r="K1393">
            <v>0.18301391632983163</v>
          </cell>
          <cell r="M1393">
            <v>0.16968524886004208</v>
          </cell>
          <cell r="O1393">
            <v>0.16373161462750352</v>
          </cell>
        </row>
        <row r="1395">
          <cell r="A1395" t="str">
            <v xml:space="preserve">    TOTAL NUCLEAR (Including</v>
          </cell>
          <cell r="C1395">
            <v>3.8626611722583828</v>
          </cell>
          <cell r="E1395">
            <v>3.798730027817987</v>
          </cell>
          <cell r="G1395">
            <v>3.7530302623076488</v>
          </cell>
          <cell r="I1395">
            <v>3.7530302623076488</v>
          </cell>
          <cell r="K1395">
            <v>3.8322112168694438</v>
          </cell>
          <cell r="M1395">
            <v>3.801926338322938</v>
          </cell>
          <cell r="O1395">
            <v>3.7883857318557235</v>
          </cell>
        </row>
        <row r="1396">
          <cell r="A1396" t="str">
            <v xml:space="preserve">      D&amp;D Expense)</v>
          </cell>
        </row>
        <row r="1397">
          <cell r="A1397" t="str">
            <v xml:space="preserve">                          </v>
          </cell>
        </row>
        <row r="1398">
          <cell r="A1398" t="str">
            <v>COMBUSTION TURBINES</v>
          </cell>
          <cell r="C1398">
            <v>81.399945733369506</v>
          </cell>
          <cell r="E1398">
            <v>37.916635069470779</v>
          </cell>
          <cell r="G1398">
            <v>48.555550160494434</v>
          </cell>
          <cell r="I1398">
            <v>59.499900833498607</v>
          </cell>
          <cell r="K1398">
            <v>62.074051083684772</v>
          </cell>
          <cell r="M1398">
            <v>51.675209258529129</v>
          </cell>
          <cell r="O1398">
            <v>52.056906336836896</v>
          </cell>
        </row>
        <row r="1400">
          <cell r="A1400" t="str">
            <v>DIESELS</v>
          </cell>
          <cell r="C1400">
            <v>58.333138889537032</v>
          </cell>
          <cell r="E1400">
            <v>51.399897200205601</v>
          </cell>
          <cell r="G1400">
            <v>51.333162222792581</v>
          </cell>
          <cell r="I1400">
            <v>55.666481111729624</v>
          </cell>
          <cell r="K1400">
            <v>53.999932500084377</v>
          </cell>
          <cell r="M1400">
            <v>53.272678843019236</v>
          </cell>
          <cell r="O1400">
            <v>53.78567586737438</v>
          </cell>
        </row>
        <row r="1402">
          <cell r="A1402" t="str">
            <v>AVERAGE COST OF GEN (INCL HYDRO)</v>
          </cell>
          <cell r="C1402">
            <v>10.639904753180897</v>
          </cell>
          <cell r="E1402">
            <v>10.804736859411392</v>
          </cell>
          <cell r="G1402">
            <v>11.683210023143157</v>
          </cell>
          <cell r="I1402">
            <v>9.1723812113745993</v>
          </cell>
          <cell r="K1402">
            <v>10.715832542435127</v>
          </cell>
          <cell r="M1402">
            <v>11.081311915033636</v>
          </cell>
          <cell r="O1402">
            <v>10.617247873796225</v>
          </cell>
        </row>
        <row r="1404">
          <cell r="A1404" t="str">
            <v>POWER PURCHASES</v>
          </cell>
        </row>
        <row r="1405">
          <cell r="A1405" t="str">
            <v xml:space="preserve">  Short-term - Other Utilities</v>
          </cell>
          <cell r="C1405">
            <v>28.953848112077964</v>
          </cell>
          <cell r="E1405">
            <v>32.471999385391271</v>
          </cell>
          <cell r="G1405">
            <v>55.705929181915671</v>
          </cell>
          <cell r="I1405">
            <v>26.154083894244089</v>
          </cell>
          <cell r="K1405">
            <v>30.925784768371411</v>
          </cell>
          <cell r="M1405">
            <v>41.446562083559172</v>
          </cell>
          <cell r="O1405">
            <v>38.459893844449894</v>
          </cell>
        </row>
        <row r="1406">
          <cell r="A1406" t="str">
            <v xml:space="preserve">  Non-utility Generation</v>
          </cell>
          <cell r="C1406">
            <v>65.200092749612978</v>
          </cell>
          <cell r="E1406">
            <v>65.200031177353708</v>
          </cell>
          <cell r="G1406">
            <v>65.199966423694846</v>
          </cell>
          <cell r="I1406">
            <v>65.199816442134519</v>
          </cell>
          <cell r="K1406">
            <v>65.200062177037907</v>
          </cell>
          <cell r="M1406">
            <v>65.200031826040771</v>
          </cell>
          <cell r="O1406">
            <v>65.199976327119401</v>
          </cell>
        </row>
        <row r="1407">
          <cell r="A1407" t="str">
            <v xml:space="preserve">  Safe Harbor</v>
          </cell>
          <cell r="C1407">
            <v>27.582236615277662</v>
          </cell>
          <cell r="E1407">
            <v>27.581832834845887</v>
          </cell>
          <cell r="G1407">
            <v>27.582209499131828</v>
          </cell>
          <cell r="I1407">
            <v>27.581988876586173</v>
          </cell>
          <cell r="K1407">
            <v>27.582034341337025</v>
          </cell>
          <cell r="M1407">
            <v>27.582057573577583</v>
          </cell>
          <cell r="O1407">
            <v>27.582043266022964</v>
          </cell>
        </row>
        <row r="1408">
          <cell r="A1408" t="str">
            <v xml:space="preserve">  PJM Interchange</v>
          </cell>
          <cell r="C1408">
            <v>0</v>
          </cell>
          <cell r="E1408">
            <v>0</v>
          </cell>
          <cell r="G1408">
            <v>0</v>
          </cell>
          <cell r="I1408">
            <v>0</v>
          </cell>
          <cell r="K1408">
            <v>0</v>
          </cell>
          <cell r="M1408">
            <v>0</v>
          </cell>
          <cell r="O1408">
            <v>0</v>
          </cell>
        </row>
        <row r="1409">
          <cell r="A1409" t="str">
            <v xml:space="preserve">  PASNY </v>
          </cell>
          <cell r="C1409">
            <v>19.958330561342979</v>
          </cell>
          <cell r="E1409">
            <v>19.958330561342979</v>
          </cell>
          <cell r="G1409">
            <v>19.958330561342979</v>
          </cell>
          <cell r="I1409">
            <v>19.958330561342979</v>
          </cell>
          <cell r="K1409">
            <v>19.95833194733806</v>
          </cell>
          <cell r="M1409">
            <v>19.95833240933646</v>
          </cell>
          <cell r="O1409">
            <v>19.958332640335673</v>
          </cell>
        </row>
        <row r="1410">
          <cell r="A1410" t="str">
            <v xml:space="preserve">  Borderline</v>
          </cell>
          <cell r="C1410">
            <v>104.99965000116666</v>
          </cell>
          <cell r="E1410">
            <v>104.99965000116666</v>
          </cell>
          <cell r="G1410">
            <v>104.99965000116666</v>
          </cell>
          <cell r="I1410">
            <v>104.99965000116666</v>
          </cell>
          <cell r="K1410">
            <v>104.99982500029165</v>
          </cell>
          <cell r="M1410">
            <v>104.99988333346295</v>
          </cell>
          <cell r="O1410">
            <v>104.99991250007291</v>
          </cell>
        </row>
        <row r="1412">
          <cell r="A1412" t="str">
            <v xml:space="preserve">    TOTAL POWER PURCHASES</v>
          </cell>
          <cell r="C1412">
            <v>31.705795877834131</v>
          </cell>
          <cell r="E1412">
            <v>34.394701128818795</v>
          </cell>
          <cell r="G1412">
            <v>56.030929663445001</v>
          </cell>
          <cell r="I1412">
            <v>29.322798032753049</v>
          </cell>
          <cell r="K1412">
            <v>33.199252636153808</v>
          </cell>
          <cell r="M1412">
            <v>42.691605849339751</v>
          </cell>
          <cell r="O1412">
            <v>40.026090792905073</v>
          </cell>
        </row>
        <row r="1414">
          <cell r="A1414" t="str">
            <v>TOTAL ENERGY AVAILABLE</v>
          </cell>
          <cell r="C1414">
            <v>20.491997714849386</v>
          </cell>
          <cell r="E1414">
            <v>24.030145922025582</v>
          </cell>
          <cell r="G1414">
            <v>36.087029727558054</v>
          </cell>
          <cell r="I1414">
            <v>18.662773597237031</v>
          </cell>
          <cell r="K1414">
            <v>22.291744486510897</v>
          </cell>
          <cell r="M1414">
            <v>27.77734000251435</v>
          </cell>
          <cell r="O1414">
            <v>25.764259827879314</v>
          </cell>
        </row>
        <row r="1416">
          <cell r="A1416" t="str">
            <v>NON-SYSTEM ENERGY SALES</v>
          </cell>
        </row>
        <row r="1417">
          <cell r="A1417" t="str">
            <v xml:space="preserve">  Sales to ACE </v>
          </cell>
          <cell r="C1417">
            <v>0</v>
          </cell>
          <cell r="E1417">
            <v>0</v>
          </cell>
          <cell r="G1417">
            <v>0</v>
          </cell>
          <cell r="I1417">
            <v>0</v>
          </cell>
          <cell r="K1417">
            <v>0</v>
          </cell>
          <cell r="M1417">
            <v>0</v>
          </cell>
          <cell r="O1417">
            <v>0</v>
          </cell>
        </row>
        <row r="1418">
          <cell r="A1418" t="str">
            <v xml:space="preserve">  Sales to JCP&amp;L </v>
          </cell>
          <cell r="C1418">
            <v>0</v>
          </cell>
          <cell r="E1418">
            <v>0</v>
          </cell>
          <cell r="G1418">
            <v>0</v>
          </cell>
          <cell r="I1418">
            <v>0</v>
          </cell>
          <cell r="K1418">
            <v>0</v>
          </cell>
          <cell r="M1418">
            <v>0</v>
          </cell>
          <cell r="O1418">
            <v>0</v>
          </cell>
        </row>
        <row r="1419">
          <cell r="A1419" t="str">
            <v xml:space="preserve">  Sales to BG&amp;E</v>
          </cell>
          <cell r="C1419">
            <v>4.8946467019042688</v>
          </cell>
          <cell r="E1419">
            <v>8.3877551705122873</v>
          </cell>
          <cell r="G1419">
            <v>-1322300000</v>
          </cell>
          <cell r="I1419">
            <v>-1322300000</v>
          </cell>
          <cell r="K1419">
            <v>6.0966292306085093</v>
          </cell>
          <cell r="M1419">
            <v>9.8109550837386372</v>
          </cell>
          <cell r="O1419">
            <v>13.525280936868766</v>
          </cell>
        </row>
        <row r="1420">
          <cell r="A1420" t="str">
            <v xml:space="preserve">  Sales to GPU</v>
          </cell>
          <cell r="C1420">
            <v>10.791353572208878</v>
          </cell>
          <cell r="E1420">
            <v>10.854224514970566</v>
          </cell>
          <cell r="G1420">
            <v>11.625177191463131</v>
          </cell>
          <cell r="I1420">
            <v>9.2274878681567643</v>
          </cell>
          <cell r="K1420">
            <v>10.822955513717824</v>
          </cell>
          <cell r="M1420">
            <v>11.093342542661855</v>
          </cell>
          <cell r="O1420">
            <v>10.622831925275049</v>
          </cell>
        </row>
        <row r="1421">
          <cell r="A1421" t="str">
            <v xml:space="preserve">  PJM Interchange </v>
          </cell>
          <cell r="C1421">
            <v>26.534605435917634</v>
          </cell>
          <cell r="E1421">
            <v>29.942453949276789</v>
          </cell>
          <cell r="G1421">
            <v>37.344503731203595</v>
          </cell>
          <cell r="I1421">
            <v>22.379294875183575</v>
          </cell>
          <cell r="K1421">
            <v>28.210890067973082</v>
          </cell>
          <cell r="M1421">
            <v>32.798107754650587</v>
          </cell>
          <cell r="O1421">
            <v>30.513010060411784</v>
          </cell>
        </row>
        <row r="1422">
          <cell r="A1422" t="str">
            <v xml:space="preserve">  Sales to Other</v>
          </cell>
          <cell r="C1422">
            <v>29.548954544065179</v>
          </cell>
          <cell r="E1422">
            <v>33.031884071525468</v>
          </cell>
          <cell r="G1422">
            <v>56.243865390528292</v>
          </cell>
          <cell r="I1422">
            <v>26.742673910046925</v>
          </cell>
          <cell r="K1422">
            <v>31.494136259657189</v>
          </cell>
          <cell r="M1422">
            <v>41.936842877684249</v>
          </cell>
          <cell r="O1422">
            <v>38.943697593040888</v>
          </cell>
        </row>
        <row r="1424">
          <cell r="A1424" t="str">
            <v xml:space="preserve">    TOTAL NON-SYSTEM ENERGY SALES</v>
          </cell>
          <cell r="C1424">
            <v>27.330407125287319</v>
          </cell>
          <cell r="E1424">
            <v>31.17834718822014</v>
          </cell>
          <cell r="G1424">
            <v>50.236335324010042</v>
          </cell>
          <cell r="I1424">
            <v>24.810278648466593</v>
          </cell>
          <cell r="K1424">
            <v>29.410268556019009</v>
          </cell>
          <cell r="M1424">
            <v>38.377389797096221</v>
          </cell>
          <cell r="O1424">
            <v>35.62310553655005</v>
          </cell>
        </row>
        <row r="1425">
          <cell r="A1425" t="str">
            <v>SYSTEM COST OF POWER</v>
          </cell>
          <cell r="C1425">
            <v>10.351876104080054</v>
          </cell>
          <cell r="E1425">
            <v>8.9374530106662533</v>
          </cell>
          <cell r="G1425">
            <v>-2.4604299191322578</v>
          </cell>
          <cell r="I1425">
            <v>9.1657033855673191</v>
          </cell>
          <cell r="K1425">
            <v>9.7119978698761482</v>
          </cell>
          <cell r="M1425">
            <v>5.7063104264805622</v>
          </cell>
          <cell r="O1425">
            <v>6.5904149246447288</v>
          </cell>
        </row>
        <row r="1426">
          <cell r="C1426" t="str">
            <v xml:space="preserve"> ========</v>
          </cell>
          <cell r="E1426" t="str">
            <v xml:space="preserve"> ========</v>
          </cell>
          <cell r="G1426" t="str">
            <v xml:space="preserve"> ========</v>
          </cell>
          <cell r="I1426" t="str">
            <v xml:space="preserve"> ========</v>
          </cell>
          <cell r="K1426" t="str">
            <v xml:space="preserve"> ========</v>
          </cell>
          <cell r="M1426" t="str">
            <v xml:space="preserve"> ========</v>
          </cell>
          <cell r="O1426" t="str">
            <v xml:space="preserve"> =========</v>
          </cell>
        </row>
        <row r="1428">
          <cell r="G1428" t="str">
            <v xml:space="preserve">                          QUARTERLY SUMMARY SHEET OF</v>
          </cell>
          <cell r="L1428" t="str">
            <v>CASE:2001 FORECAST</v>
          </cell>
        </row>
        <row r="1429">
          <cell r="G1429" t="str">
            <v xml:space="preserve">                             SAVINGS ON PJM SALES</v>
          </cell>
          <cell r="L1429">
            <v>36851</v>
          </cell>
          <cell r="O1429" t="str">
            <v xml:space="preserve">        15A</v>
          </cell>
        </row>
        <row r="1430">
          <cell r="L1430" t="str">
            <v xml:space="preserve">        YEAR TO DATE</v>
          </cell>
        </row>
        <row r="1431">
          <cell r="K1431" t="str">
            <v>==================================================</v>
          </cell>
        </row>
        <row r="1432">
          <cell r="A1432" t="str">
            <v>COST OF INTERCHANGE MIX</v>
          </cell>
          <cell r="C1432" t="str">
            <v>1st Qtr</v>
          </cell>
          <cell r="E1432" t="str">
            <v>2nd Qtr</v>
          </cell>
          <cell r="G1432" t="str">
            <v>3rd Qtr</v>
          </cell>
          <cell r="I1432" t="str">
            <v>4th Qtr</v>
          </cell>
          <cell r="K1432" t="str">
            <v>2nd Qtr</v>
          </cell>
          <cell r="M1432" t="str">
            <v>3rd Qtr</v>
          </cell>
          <cell r="O1432" t="str">
            <v>4th Qtr</v>
          </cell>
        </row>
        <row r="1433">
          <cell r="A1433" t="str">
            <v xml:space="preserve">  MARTINS CREEK #3-4</v>
          </cell>
        </row>
        <row r="1434">
          <cell r="A1434" t="str">
            <v xml:space="preserve">    Output Interchanged (GWH)</v>
          </cell>
          <cell r="B1434" t="str">
            <v>.</v>
          </cell>
          <cell r="C1434">
            <v>17.3</v>
          </cell>
          <cell r="E1434">
            <v>20</v>
          </cell>
          <cell r="G1434">
            <v>60</v>
          </cell>
          <cell r="I1434">
            <v>3.5</v>
          </cell>
          <cell r="K1434">
            <v>37.299999999999997</v>
          </cell>
          <cell r="M1434">
            <v>97.3</v>
          </cell>
          <cell r="O1434">
            <v>100.8</v>
          </cell>
        </row>
        <row r="1435">
          <cell r="A1435" t="str">
            <v xml:space="preserve">    Fuel Cost Rate (Mills/KWH)</v>
          </cell>
          <cell r="C1435">
            <v>52.514447831534802</v>
          </cell>
          <cell r="E1435">
            <v>43.649997817500108</v>
          </cell>
          <cell r="G1435">
            <v>39.779999337000014</v>
          </cell>
          <cell r="I1435">
            <v>43.82855890612602</v>
          </cell>
          <cell r="K1435">
            <v>47.761392821410389</v>
          </cell>
          <cell r="M1435">
            <v>42.839670679962282</v>
          </cell>
          <cell r="O1435">
            <v>42.874007511170561</v>
          </cell>
        </row>
        <row r="1436">
          <cell r="A1436" t="str">
            <v xml:space="preserve">    Cost of Interchange ($1000)</v>
          </cell>
          <cell r="C1436">
            <v>908.5</v>
          </cell>
          <cell r="E1436">
            <v>873</v>
          </cell>
          <cell r="G1436">
            <v>2386.8000000000002</v>
          </cell>
          <cell r="I1436">
            <v>153.39999999999998</v>
          </cell>
          <cell r="K1436">
            <v>1781.5</v>
          </cell>
          <cell r="M1436">
            <v>4168.3</v>
          </cell>
          <cell r="O1436">
            <v>4321.7</v>
          </cell>
        </row>
        <row r="1438">
          <cell r="A1438" t="str">
            <v xml:space="preserve">  COAL</v>
          </cell>
        </row>
        <row r="1439">
          <cell r="A1439" t="str">
            <v xml:space="preserve">    Output For Interchange (GWH)</v>
          </cell>
          <cell r="C1439">
            <v>2122</v>
          </cell>
          <cell r="E1439">
            <v>2051.3000000000002</v>
          </cell>
          <cell r="G1439">
            <v>4184.9000000000005</v>
          </cell>
          <cell r="I1439">
            <v>2351.5</v>
          </cell>
          <cell r="K1439">
            <v>4173.3</v>
          </cell>
          <cell r="M1439">
            <v>8358.2000000000007</v>
          </cell>
          <cell r="O1439">
            <v>10709.7</v>
          </cell>
        </row>
        <row r="1440">
          <cell r="A1440" t="str">
            <v xml:space="preserve">    Fuel Cost Rate (Mills/KWH)</v>
          </cell>
          <cell r="C1440">
            <v>14.023327043344333</v>
          </cell>
          <cell r="E1440">
            <v>14.179593421645007</v>
          </cell>
          <cell r="G1440">
            <v>13.419412647035909</v>
          </cell>
          <cell r="I1440">
            <v>13.399021895216237</v>
          </cell>
          <cell r="K1440">
            <v>14.100136579181907</v>
          </cell>
          <cell r="M1440">
            <v>13.75930224046334</v>
          </cell>
          <cell r="O1440">
            <v>13.68019645613974</v>
          </cell>
        </row>
        <row r="1441">
          <cell r="A1441" t="str">
            <v xml:space="preserve">    Cost of Interchange ($1000)</v>
          </cell>
          <cell r="C1441">
            <v>29757.5</v>
          </cell>
          <cell r="E1441">
            <v>29086.6</v>
          </cell>
          <cell r="G1441">
            <v>56158.9</v>
          </cell>
          <cell r="I1441">
            <v>31507.8</v>
          </cell>
          <cell r="K1441">
            <v>58844.1</v>
          </cell>
          <cell r="M1441">
            <v>115003</v>
          </cell>
          <cell r="O1441">
            <v>146510.79999999999</v>
          </cell>
        </row>
        <row r="1443">
          <cell r="A1443" t="str">
            <v xml:space="preserve">  POOL PURCHASES RESOLD</v>
          </cell>
        </row>
        <row r="1444">
          <cell r="A1444" t="str">
            <v xml:space="preserve">    Quantity (GWH)</v>
          </cell>
          <cell r="B1444" t="str">
            <v>.</v>
          </cell>
          <cell r="C1444">
            <v>0</v>
          </cell>
          <cell r="E1444">
            <v>0</v>
          </cell>
          <cell r="G1444">
            <v>0</v>
          </cell>
          <cell r="I1444">
            <v>0</v>
          </cell>
          <cell r="K1444">
            <v>0</v>
          </cell>
          <cell r="M1444">
            <v>0</v>
          </cell>
          <cell r="O1444">
            <v>0</v>
          </cell>
        </row>
        <row r="1445">
          <cell r="A1445" t="str">
            <v xml:space="preserve">    Cost Rate (Mills/KWH)</v>
          </cell>
          <cell r="B1445" t="str">
            <v>.</v>
          </cell>
          <cell r="C1445">
            <v>0</v>
          </cell>
          <cell r="E1445">
            <v>0</v>
          </cell>
          <cell r="G1445">
            <v>0</v>
          </cell>
          <cell r="I1445">
            <v>0</v>
          </cell>
          <cell r="K1445">
            <v>0</v>
          </cell>
          <cell r="M1445">
            <v>0</v>
          </cell>
          <cell r="O1445">
            <v>0</v>
          </cell>
        </row>
        <row r="1446">
          <cell r="A1446" t="str">
            <v xml:space="preserve">    Cost of Purchases ($1000)</v>
          </cell>
          <cell r="C1446">
            <v>0</v>
          </cell>
          <cell r="E1446">
            <v>0</v>
          </cell>
          <cell r="G1446">
            <v>0</v>
          </cell>
          <cell r="I1446">
            <v>0</v>
          </cell>
          <cell r="K1446">
            <v>0</v>
          </cell>
          <cell r="M1446">
            <v>0</v>
          </cell>
          <cell r="O1446">
            <v>0</v>
          </cell>
        </row>
        <row r="1448">
          <cell r="A1448" t="str">
            <v xml:space="preserve">  OTHER PURCHASES RESOLD</v>
          </cell>
        </row>
        <row r="1449">
          <cell r="A1449" t="str">
            <v xml:space="preserve">    Quantity (GWH)</v>
          </cell>
          <cell r="B1449" t="str">
            <v>.</v>
          </cell>
          <cell r="C1449">
            <v>0</v>
          </cell>
          <cell r="E1449">
            <v>0</v>
          </cell>
          <cell r="G1449">
            <v>0</v>
          </cell>
          <cell r="I1449">
            <v>22.4</v>
          </cell>
          <cell r="K1449">
            <v>0</v>
          </cell>
          <cell r="M1449">
            <v>0</v>
          </cell>
          <cell r="O1449">
            <v>22.4</v>
          </cell>
        </row>
        <row r="1450">
          <cell r="A1450" t="str">
            <v xml:space="preserve">    Cost Rate (Mills/KWH)</v>
          </cell>
          <cell r="C1450">
            <v>0</v>
          </cell>
          <cell r="E1450">
            <v>0</v>
          </cell>
          <cell r="G1450">
            <v>0</v>
          </cell>
          <cell r="I1450">
            <v>26.508927387994312</v>
          </cell>
          <cell r="K1450">
            <v>0</v>
          </cell>
          <cell r="M1450">
            <v>0</v>
          </cell>
          <cell r="O1450">
            <v>26.508927387994312</v>
          </cell>
        </row>
        <row r="1451">
          <cell r="A1451" t="str">
            <v xml:space="preserve">    Cost of Purchases ($1000)</v>
          </cell>
          <cell r="C1451">
            <v>0</v>
          </cell>
          <cell r="E1451">
            <v>0</v>
          </cell>
          <cell r="G1451">
            <v>0</v>
          </cell>
          <cell r="I1451">
            <v>593.79999999999995</v>
          </cell>
          <cell r="K1451">
            <v>0</v>
          </cell>
          <cell r="M1451">
            <v>0</v>
          </cell>
          <cell r="O1451">
            <v>593.79999999999995</v>
          </cell>
        </row>
        <row r="1453">
          <cell r="A1453" t="str">
            <v xml:space="preserve">  COMBUSTION TURBINES &amp; DIESELS</v>
          </cell>
        </row>
        <row r="1454">
          <cell r="A1454" t="str">
            <v xml:space="preserve">    Output Interchanged (GWH)</v>
          </cell>
          <cell r="B1454" t="str">
            <v>.</v>
          </cell>
          <cell r="C1454">
            <v>1.4000000000000001</v>
          </cell>
          <cell r="E1454">
            <v>1</v>
          </cell>
          <cell r="G1454">
            <v>6</v>
          </cell>
          <cell r="I1454">
            <v>0.5</v>
          </cell>
          <cell r="K1454">
            <v>2.4000000000000004</v>
          </cell>
          <cell r="M1454">
            <v>8.4</v>
          </cell>
          <cell r="O1454">
            <v>8.9</v>
          </cell>
        </row>
        <row r="1455">
          <cell r="A1455" t="str">
            <v xml:space="preserve">    Fuel Cost Rate (Mills/KWH)</v>
          </cell>
          <cell r="C1455">
            <v>82.571369591878849</v>
          </cell>
          <cell r="E1455">
            <v>26.999973000027001</v>
          </cell>
          <cell r="G1455">
            <v>52.049991325001443</v>
          </cell>
          <cell r="I1455">
            <v>61.399877200245605</v>
          </cell>
          <cell r="K1455">
            <v>59.416641909732526</v>
          </cell>
          <cell r="M1455">
            <v>54.154755457767209</v>
          </cell>
          <cell r="O1455">
            <v>54.561791622270604</v>
          </cell>
        </row>
        <row r="1456">
          <cell r="A1456" t="str">
            <v xml:space="preserve">    Cost ($1000)</v>
          </cell>
          <cell r="C1456">
            <v>115.6</v>
          </cell>
          <cell r="E1456">
            <v>27</v>
          </cell>
          <cell r="G1456">
            <v>312.3</v>
          </cell>
          <cell r="I1456">
            <v>30.700000000000003</v>
          </cell>
          <cell r="K1456">
            <v>142.6</v>
          </cell>
          <cell r="M1456">
            <v>454.9</v>
          </cell>
          <cell r="O1456">
            <v>485.59999999999997</v>
          </cell>
        </row>
        <row r="1458">
          <cell r="A1458" t="str">
            <v xml:space="preserve">  COST OF PJM SALES</v>
          </cell>
        </row>
        <row r="1459">
          <cell r="A1459" t="str">
            <v xml:space="preserve">    Output For Interchange Sales (GWH)</v>
          </cell>
          <cell r="C1459">
            <v>2140.6999999999998</v>
          </cell>
          <cell r="E1459">
            <v>2072.3000000000002</v>
          </cell>
          <cell r="G1459">
            <v>4250.8999999999996</v>
          </cell>
          <cell r="I1459">
            <v>2377.8999999999996</v>
          </cell>
          <cell r="K1459">
            <v>4213</v>
          </cell>
          <cell r="M1459">
            <v>8463.9</v>
          </cell>
          <cell r="O1459">
            <v>10841.8</v>
          </cell>
        </row>
        <row r="1460">
          <cell r="A1460" t="str">
            <v xml:space="preserve">    Cost Rate (Mills/KWH)</v>
          </cell>
          <cell r="C1460">
            <v>14.379221743177832</v>
          </cell>
          <cell r="E1460">
            <v>14.470202183819811</v>
          </cell>
          <cell r="G1460">
            <v>13.846009077172832</v>
          </cell>
          <cell r="I1460">
            <v>13.577400221381305</v>
          </cell>
          <cell r="K1460">
            <v>14.423973412194639</v>
          </cell>
          <cell r="M1460">
            <v>14.133697230102706</v>
          </cell>
          <cell r="O1460">
            <v>14.011686250068099</v>
          </cell>
        </row>
        <row r="1461">
          <cell r="A1461" t="str">
            <v xml:space="preserve">    Cost of Interchange ($1000)</v>
          </cell>
          <cell r="C1461">
            <v>30781.600000000002</v>
          </cell>
          <cell r="E1461">
            <v>29986.6</v>
          </cell>
          <cell r="G1461">
            <v>58858</v>
          </cell>
          <cell r="I1461">
            <v>32285.7</v>
          </cell>
          <cell r="K1461">
            <v>60768.2</v>
          </cell>
          <cell r="M1461">
            <v>119626.2</v>
          </cell>
          <cell r="O1461">
            <v>151911.9</v>
          </cell>
        </row>
        <row r="1463">
          <cell r="A1463" t="str">
            <v xml:space="preserve">  PJM BILLING</v>
          </cell>
        </row>
        <row r="1464">
          <cell r="A1464" t="str">
            <v xml:space="preserve">    Interchange Sales (GWH)</v>
          </cell>
          <cell r="C1464">
            <v>2140.6999999999998</v>
          </cell>
          <cell r="E1464">
            <v>2072.3000000000002</v>
          </cell>
          <cell r="G1464">
            <v>4250.8999999999996</v>
          </cell>
          <cell r="I1464">
            <v>2377.8999999999996</v>
          </cell>
          <cell r="K1464">
            <v>4213</v>
          </cell>
          <cell r="M1464">
            <v>8463.9</v>
          </cell>
          <cell r="O1464">
            <v>10841.8</v>
          </cell>
        </row>
        <row r="1465">
          <cell r="A1465" t="str">
            <v xml:space="preserve">    Billing Rate (Mills/KWH)</v>
          </cell>
          <cell r="C1465">
            <v>26.534638190061838</v>
          </cell>
          <cell r="E1465">
            <v>29.94334795640431</v>
          </cell>
          <cell r="G1465">
            <v>37.344444697041936</v>
          </cell>
          <cell r="I1465">
            <v>22.379073963421899</v>
          </cell>
          <cell r="K1465">
            <v>28.211322091571013</v>
          </cell>
          <cell r="M1465">
            <v>32.798331734448851</v>
          </cell>
          <cell r="O1465">
            <v>30.513106676888238</v>
          </cell>
        </row>
        <row r="1466">
          <cell r="A1466" t="str">
            <v xml:space="preserve">    Interchange Bill ($1000)</v>
          </cell>
          <cell r="C1466">
            <v>56802.700000000004</v>
          </cell>
          <cell r="E1466">
            <v>62051.6</v>
          </cell>
          <cell r="G1466">
            <v>158747.5</v>
          </cell>
          <cell r="I1466">
            <v>53215.199999999997</v>
          </cell>
          <cell r="K1466">
            <v>118854.3</v>
          </cell>
          <cell r="M1466">
            <v>277601.8</v>
          </cell>
          <cell r="O1466">
            <v>330817</v>
          </cell>
        </row>
        <row r="1467">
          <cell r="A1467" t="str">
            <v>TOTAL PJM BILLING</v>
          </cell>
          <cell r="C1467">
            <v>56802.700000000004</v>
          </cell>
          <cell r="E1467">
            <v>62051.6</v>
          </cell>
          <cell r="G1467">
            <v>158747.5</v>
          </cell>
          <cell r="I1467">
            <v>53215.199999999997</v>
          </cell>
          <cell r="K1467">
            <v>118854.3</v>
          </cell>
          <cell r="M1467">
            <v>277601.8</v>
          </cell>
          <cell r="O1467">
            <v>330817</v>
          </cell>
        </row>
        <row r="1469">
          <cell r="A1469" t="str">
            <v xml:space="preserve">  SAVINGS ON PJM SALES</v>
          </cell>
        </row>
        <row r="1470">
          <cell r="A1470" t="str">
            <v xml:space="preserve">    Interchange Sales (GWH)</v>
          </cell>
          <cell r="C1470">
            <v>2140.6999999999998</v>
          </cell>
          <cell r="E1470">
            <v>2072.3000000000002</v>
          </cell>
          <cell r="G1470">
            <v>4250.8999999999996</v>
          </cell>
          <cell r="I1470">
            <v>2377.8999999999996</v>
          </cell>
          <cell r="K1470">
            <v>4213</v>
          </cell>
          <cell r="M1470">
            <v>8463.9</v>
          </cell>
          <cell r="O1470">
            <v>10841.8</v>
          </cell>
        </row>
        <row r="1471">
          <cell r="A1471" t="str">
            <v xml:space="preserve">    Savings Rate (Mills/KWH)</v>
          </cell>
          <cell r="C1471">
            <v>12.155416446884002</v>
          </cell>
          <cell r="E1471">
            <v>15.473145772584497</v>
          </cell>
          <cell r="G1471">
            <v>23.498435619869102</v>
          </cell>
          <cell r="I1471">
            <v>8.8016737420405953</v>
          </cell>
          <cell r="K1471">
            <v>13.78734867937637</v>
          </cell>
          <cell r="M1471">
            <v>18.66463450434615</v>
          </cell>
          <cell r="O1471">
            <v>16.50142042682014</v>
          </cell>
        </row>
        <row r="1472">
          <cell r="A1472" t="str">
            <v xml:space="preserve">    Interchange Savings ($1000)</v>
          </cell>
          <cell r="C1472">
            <v>26021.1</v>
          </cell>
          <cell r="E1472">
            <v>32065</v>
          </cell>
          <cell r="G1472">
            <v>99889.5</v>
          </cell>
          <cell r="I1472">
            <v>20929.5</v>
          </cell>
          <cell r="K1472">
            <v>58086.1</v>
          </cell>
          <cell r="M1472">
            <v>157975.6</v>
          </cell>
          <cell r="O1472">
            <v>178905.1</v>
          </cell>
        </row>
        <row r="1474">
          <cell r="A1474" t="str">
            <v xml:space="preserve">  PPUC CUST. SAVINGS ($1000)</v>
          </cell>
          <cell r="B1474">
            <v>1</v>
          </cell>
          <cell r="C1474">
            <v>26021.1</v>
          </cell>
          <cell r="E1474">
            <v>32065</v>
          </cell>
          <cell r="G1474">
            <v>99889.5</v>
          </cell>
          <cell r="I1474">
            <v>20929.5</v>
          </cell>
          <cell r="K1474">
            <v>58086.1</v>
          </cell>
          <cell r="M1474">
            <v>157975.6</v>
          </cell>
          <cell r="O1474">
            <v>178905.1</v>
          </cell>
        </row>
        <row r="1476">
          <cell r="G1476" t="str">
            <v xml:space="preserve">                              QUARTERLY SUMMARY OF THE</v>
          </cell>
          <cell r="L1476" t="str">
            <v>CASE:2001 FORECAST</v>
          </cell>
        </row>
        <row r="1477">
          <cell r="G1477" t="str">
            <v xml:space="preserve">                       COST TO SUPPLY SYSTEM OUTPUT (INC UGI)</v>
          </cell>
          <cell r="L1477">
            <v>36851</v>
          </cell>
          <cell r="O1477" t="str">
            <v xml:space="preserve">        16A</v>
          </cell>
        </row>
        <row r="1478">
          <cell r="G1478" t="str">
            <v xml:space="preserve">      '              (EXCLUDES ENERGY COSTS NOT APPLICABLE TO ECR)</v>
          </cell>
          <cell r="L1478" t="str">
            <v xml:space="preserve">        YEAR TO DATE</v>
          </cell>
        </row>
        <row r="1479">
          <cell r="K1479" t="str">
            <v>==================================================</v>
          </cell>
        </row>
        <row r="1480">
          <cell r="A1480" t="str">
            <v>COST TO SUPPLY INTERNAL LOAD</v>
          </cell>
          <cell r="C1480" t="str">
            <v>1st Qtr</v>
          </cell>
          <cell r="E1480" t="str">
            <v>2nd Qtr</v>
          </cell>
          <cell r="G1480" t="str">
            <v>3rd Qtr</v>
          </cell>
          <cell r="I1480" t="str">
            <v>4th Qtr</v>
          </cell>
          <cell r="K1480" t="str">
            <v>2nd Qtr</v>
          </cell>
          <cell r="M1480" t="str">
            <v>3rd Qtr</v>
          </cell>
          <cell r="O1480" t="str">
            <v>4th Qtr</v>
          </cell>
        </row>
        <row r="1482">
          <cell r="A1482" t="str">
            <v xml:space="preserve">  MARTINS CREEK #3-4</v>
          </cell>
        </row>
        <row r="1484">
          <cell r="A1484" t="str">
            <v xml:space="preserve">    Output For Load (GWH)</v>
          </cell>
          <cell r="C1484">
            <v>209.1</v>
          </cell>
          <cell r="E1484">
            <v>327.2</v>
          </cell>
          <cell r="G1484">
            <v>887.19999999999993</v>
          </cell>
          <cell r="I1484">
            <v>144.19999999999999</v>
          </cell>
          <cell r="K1484">
            <v>536.29999999999995</v>
          </cell>
          <cell r="M1484">
            <v>1423.5</v>
          </cell>
          <cell r="O1484">
            <v>1567.7</v>
          </cell>
        </row>
        <row r="1485">
          <cell r="A1485" t="str">
            <v xml:space="preserve">    Fuel Cost Rate (Mills/KWH)</v>
          </cell>
          <cell r="C1485">
            <v>52.663463459285204</v>
          </cell>
          <cell r="E1485">
            <v>43.963991308178514</v>
          </cell>
          <cell r="G1485">
            <v>39.972039585243422</v>
          </cell>
          <cell r="I1485">
            <v>43.760968018301192</v>
          </cell>
          <cell r="K1485">
            <v>47.355860926056572</v>
          </cell>
          <cell r="M1485">
            <v>42.75387550350974</v>
          </cell>
          <cell r="O1485">
            <v>42.846509798528722</v>
          </cell>
        </row>
        <row r="1486">
          <cell r="A1486" t="str">
            <v xml:space="preserve">    Cost To Carry Load ($1000)</v>
          </cell>
          <cell r="C1486">
            <v>11011.930262</v>
          </cell>
          <cell r="E1486">
            <v>14385.018</v>
          </cell>
          <cell r="G1486">
            <v>35463.19356</v>
          </cell>
          <cell r="I1486">
            <v>6310.3316319999994</v>
          </cell>
          <cell r="K1486">
            <v>25396.948261999998</v>
          </cell>
          <cell r="M1486">
            <v>60860.141821999998</v>
          </cell>
          <cell r="O1486">
            <v>67170.473453999992</v>
          </cell>
        </row>
        <row r="1488">
          <cell r="A1488" t="str">
            <v xml:space="preserve">  COAL</v>
          </cell>
        </row>
        <row r="1490">
          <cell r="A1490" t="str">
            <v xml:space="preserve">    Output For Load (GWH)</v>
          </cell>
          <cell r="C1490">
            <v>-2215.4973555338561</v>
          </cell>
          <cell r="E1490">
            <v>-5946.4381242813524</v>
          </cell>
          <cell r="G1490">
            <v>-9060.1067178193243</v>
          </cell>
          <cell r="I1490">
            <v>-3185.0234708610192</v>
          </cell>
          <cell r="K1490">
            <v>-8161.935479815209</v>
          </cell>
          <cell r="M1490">
            <v>-17222.042197634531</v>
          </cell>
          <cell r="O1490">
            <v>-20407.06566849555</v>
          </cell>
        </row>
        <row r="1491">
          <cell r="A1491" t="str">
            <v xml:space="preserve">    Fuel Cost Rate (Mills/KWH)</v>
          </cell>
          <cell r="C1491">
            <v>83.491546320947464</v>
          </cell>
          <cell r="E1491">
            <v>50.041267365580026</v>
          </cell>
          <cell r="G1491">
            <v>79.419770924354921</v>
          </cell>
          <cell r="I1491">
            <v>53.721770536110448</v>
          </cell>
          <cell r="K1491">
            <v>59.121099554446154</v>
          </cell>
          <cell r="M1491">
            <v>69.799747688163777</v>
          </cell>
          <cell r="O1491">
            <v>67.290384731168743</v>
          </cell>
        </row>
        <row r="1492">
          <cell r="A1492" t="str">
            <v xml:space="preserve">    Cost To Carry Load ($1000)</v>
          </cell>
          <cell r="C1492">
            <v>-184975.30000000002</v>
          </cell>
          <cell r="E1492">
            <v>-297567.30000000005</v>
          </cell>
          <cell r="G1492">
            <v>-719551.60000000009</v>
          </cell>
          <cell r="I1492">
            <v>-171105.09999999998</v>
          </cell>
          <cell r="K1492">
            <v>-482542.60000000009</v>
          </cell>
          <cell r="M1492">
            <v>-1202094.2000000002</v>
          </cell>
          <cell r="O1492">
            <v>-1373199.3000000003</v>
          </cell>
        </row>
        <row r="1494">
          <cell r="A1494" t="str">
            <v xml:space="preserve">  COST OF PL SHARE NUCLEAR</v>
          </cell>
        </row>
        <row r="1495">
          <cell r="A1495" t="str">
            <v xml:space="preserve">    (Including D&amp;D Expense)</v>
          </cell>
        </row>
        <row r="1496">
          <cell r="A1496" t="str">
            <v xml:space="preserve">    Output For Load (GWH)</v>
          </cell>
          <cell r="C1496">
            <v>3364.7999999999997</v>
          </cell>
          <cell r="E1496">
            <v>3156</v>
          </cell>
          <cell r="G1496">
            <v>4259.3</v>
          </cell>
          <cell r="I1496">
            <v>4259.3</v>
          </cell>
          <cell r="K1496">
            <v>6520.7999999999993</v>
          </cell>
          <cell r="M1496">
            <v>10780.099999999999</v>
          </cell>
          <cell r="O1496">
            <v>15039.399999999998</v>
          </cell>
        </row>
        <row r="1497">
          <cell r="A1497" t="str">
            <v xml:space="preserve">    Fuel Cost Rate (Mills/KWH)</v>
          </cell>
          <cell r="C1497">
            <v>4.806991067877143</v>
          </cell>
          <cell r="E1497">
            <v>4.6075399858657979</v>
          </cell>
          <cell r="G1497">
            <v>4.3925180653176525</v>
          </cell>
          <cell r="I1497">
            <v>4.3925180653176525</v>
          </cell>
          <cell r="K1497">
            <v>4.7104588003449788</v>
          </cell>
          <cell r="M1497">
            <v>4.5848379834523945</v>
          </cell>
          <cell r="O1497">
            <v>4.5303711680964422</v>
          </cell>
        </row>
        <row r="1498">
          <cell r="A1498" t="str">
            <v xml:space="preserve">    Cost To Carry Load ($1000)</v>
          </cell>
          <cell r="C1498">
            <v>16174.563549999999</v>
          </cell>
          <cell r="E1498">
            <v>14541.396199999997</v>
          </cell>
          <cell r="G1498">
            <v>18709.052199999998</v>
          </cell>
          <cell r="I1498">
            <v>18709.052199999998</v>
          </cell>
          <cell r="K1498">
            <v>30715.959749999995</v>
          </cell>
          <cell r="M1498">
            <v>49425.011949999993</v>
          </cell>
          <cell r="O1498">
            <v>68134.064149999991</v>
          </cell>
        </row>
        <row r="1500">
          <cell r="A1500" t="str">
            <v xml:space="preserve">  COMBUSTION TURBINES &amp; DIESELS</v>
          </cell>
        </row>
        <row r="1502">
          <cell r="A1502" t="str">
            <v xml:space="preserve">    Output For Load (GWH)</v>
          </cell>
          <cell r="C1502">
            <v>0.39999999999999991</v>
          </cell>
          <cell r="E1502">
            <v>0.7</v>
          </cell>
          <cell r="G1502">
            <v>3.3</v>
          </cell>
          <cell r="I1502">
            <v>0.40000000000000008</v>
          </cell>
          <cell r="K1502">
            <v>1.0999999999999999</v>
          </cell>
          <cell r="M1502">
            <v>4.3999999999999995</v>
          </cell>
          <cell r="O1502">
            <v>4.8</v>
          </cell>
        </row>
        <row r="1503">
          <cell r="A1503" t="str">
            <v xml:space="preserve">    Cost Rate (Mills/KWH)</v>
          </cell>
          <cell r="C1503">
            <v>59.84953037617408</v>
          </cell>
          <cell r="E1503">
            <v>63.041772797467431</v>
          </cell>
          <cell r="G1503">
            <v>42.444142895714272</v>
          </cell>
          <cell r="I1503">
            <v>54.000974997562501</v>
          </cell>
          <cell r="K1503">
            <v>61.881012835442888</v>
          </cell>
          <cell r="M1503">
            <v>47.303373340142421</v>
          </cell>
          <cell r="O1503">
            <v>47.861517945517093</v>
          </cell>
        </row>
        <row r="1504">
          <cell r="A1504" t="str">
            <v xml:space="preserve">    Cost To Carry Load ($1000)</v>
          </cell>
          <cell r="C1504">
            <v>23.939872000000001</v>
          </cell>
          <cell r="E1504">
            <v>44.129303999999998</v>
          </cell>
          <cell r="G1504">
            <v>140.06571399999999</v>
          </cell>
          <cell r="I1504">
            <v>21.600444</v>
          </cell>
          <cell r="K1504">
            <v>68.069175999999999</v>
          </cell>
          <cell r="M1504">
            <v>208.13488999999998</v>
          </cell>
          <cell r="O1504">
            <v>229.73533399999999</v>
          </cell>
        </row>
        <row r="1506">
          <cell r="A1506" t="str">
            <v xml:space="preserve">  HYDRO</v>
          </cell>
        </row>
        <row r="1508">
          <cell r="A1508" t="str">
            <v xml:space="preserve">    Output For Load (GWH)</v>
          </cell>
          <cell r="C1508">
            <v>197.89999999999998</v>
          </cell>
          <cell r="E1508">
            <v>201.2</v>
          </cell>
          <cell r="G1508">
            <v>107.2</v>
          </cell>
          <cell r="I1508">
            <v>146.4</v>
          </cell>
          <cell r="K1508">
            <v>399.09999999999997</v>
          </cell>
          <cell r="M1508">
            <v>506.29999999999995</v>
          </cell>
          <cell r="O1508">
            <v>652.69999999999993</v>
          </cell>
        </row>
        <row r="1509">
          <cell r="A1509" t="str">
            <v xml:space="preserve">    Cost Rate (Mills/KWH)</v>
          </cell>
          <cell r="C1509">
            <v>0</v>
          </cell>
          <cell r="E1509">
            <v>0</v>
          </cell>
          <cell r="G1509">
            <v>0</v>
          </cell>
          <cell r="I1509">
            <v>0</v>
          </cell>
          <cell r="K1509">
            <v>0</v>
          </cell>
          <cell r="M1509">
            <v>0</v>
          </cell>
          <cell r="O1509">
            <v>0</v>
          </cell>
        </row>
        <row r="1510">
          <cell r="A1510" t="str">
            <v xml:space="preserve">    Cost To Carry Load ($1000)</v>
          </cell>
          <cell r="C1510">
            <v>0</v>
          </cell>
          <cell r="E1510">
            <v>0</v>
          </cell>
          <cell r="G1510">
            <v>0</v>
          </cell>
          <cell r="I1510">
            <v>0</v>
          </cell>
          <cell r="K1510">
            <v>0</v>
          </cell>
          <cell r="M1510">
            <v>0</v>
          </cell>
          <cell r="O1510">
            <v>0</v>
          </cell>
        </row>
        <row r="1512">
          <cell r="A1512" t="str">
            <v xml:space="preserve">  COST OF SAFE HARBOR</v>
          </cell>
        </row>
        <row r="1514">
          <cell r="A1514" t="str">
            <v xml:space="preserve">    Quantity (GWH)</v>
          </cell>
          <cell r="C1514">
            <v>121.6</v>
          </cell>
          <cell r="E1514">
            <v>122.19999999999999</v>
          </cell>
          <cell r="G1514">
            <v>37.099999999999994</v>
          </cell>
          <cell r="I1514">
            <v>74.400000000000006</v>
          </cell>
          <cell r="K1514">
            <v>243.79999999999998</v>
          </cell>
          <cell r="M1514">
            <v>280.89999999999998</v>
          </cell>
          <cell r="O1514">
            <v>355.29999999999995</v>
          </cell>
        </row>
        <row r="1515">
          <cell r="A1515" t="str">
            <v xml:space="preserve">    Billing Rate (Mills/KWH)</v>
          </cell>
          <cell r="C1515">
            <v>0</v>
          </cell>
          <cell r="E1515">
            <v>0</v>
          </cell>
          <cell r="G1515">
            <v>0</v>
          </cell>
          <cell r="I1515">
            <v>0</v>
          </cell>
          <cell r="K1515">
            <v>0</v>
          </cell>
          <cell r="M1515">
            <v>0</v>
          </cell>
          <cell r="O1515">
            <v>0</v>
          </cell>
        </row>
        <row r="1516">
          <cell r="A1516" t="str">
            <v xml:space="preserve">    Cost ($1000)</v>
          </cell>
          <cell r="C1516">
            <v>0</v>
          </cell>
          <cell r="E1516">
            <v>0</v>
          </cell>
          <cell r="G1516">
            <v>0</v>
          </cell>
          <cell r="I1516">
            <v>0</v>
          </cell>
          <cell r="K1516">
            <v>0</v>
          </cell>
          <cell r="M1516">
            <v>0</v>
          </cell>
          <cell r="O1516">
            <v>0</v>
          </cell>
        </row>
        <row r="1518">
          <cell r="A1518" t="str">
            <v xml:space="preserve">  INTERCHANGE RETAINED FOR LOAD</v>
          </cell>
        </row>
        <row r="1520">
          <cell r="A1520" t="str">
            <v xml:space="preserve">    Retained Interchange (GWH)</v>
          </cell>
          <cell r="C1520">
            <v>0</v>
          </cell>
          <cell r="E1520">
            <v>0</v>
          </cell>
          <cell r="G1520">
            <v>0</v>
          </cell>
          <cell r="I1520">
            <v>0</v>
          </cell>
          <cell r="K1520">
            <v>0</v>
          </cell>
          <cell r="M1520">
            <v>0</v>
          </cell>
          <cell r="O1520">
            <v>0</v>
          </cell>
        </row>
        <row r="1521">
          <cell r="A1521" t="str">
            <v xml:space="preserve">    Billing Rate (Mills/KWH)</v>
          </cell>
          <cell r="C1521">
            <v>0</v>
          </cell>
          <cell r="E1521">
            <v>0</v>
          </cell>
          <cell r="G1521">
            <v>0</v>
          </cell>
          <cell r="I1521">
            <v>0</v>
          </cell>
          <cell r="K1521">
            <v>0</v>
          </cell>
          <cell r="M1521">
            <v>0</v>
          </cell>
          <cell r="O1521">
            <v>0</v>
          </cell>
        </row>
        <row r="1522">
          <cell r="A1522" t="str">
            <v xml:space="preserve">    Cost ($1000)</v>
          </cell>
          <cell r="C1522">
            <v>0</v>
          </cell>
          <cell r="E1522">
            <v>0</v>
          </cell>
          <cell r="G1522">
            <v>0</v>
          </cell>
          <cell r="I1522">
            <v>0</v>
          </cell>
          <cell r="K1522">
            <v>0</v>
          </cell>
          <cell r="M1522">
            <v>0</v>
          </cell>
          <cell r="O1522">
            <v>0</v>
          </cell>
        </row>
        <row r="1524">
          <cell r="A1524" t="str">
            <v xml:space="preserve">  OTHER PURCHASES FOR LOAD</v>
          </cell>
        </row>
        <row r="1526">
          <cell r="A1526" t="str">
            <v xml:space="preserve">    Other Purchases (GWH)</v>
          </cell>
          <cell r="C1526">
            <v>7660</v>
          </cell>
          <cell r="E1526">
            <v>9769.1</v>
          </cell>
          <cell r="G1526">
            <v>12859.4</v>
          </cell>
          <cell r="I1526">
            <v>7328.7</v>
          </cell>
          <cell r="K1526">
            <v>17429.099999999999</v>
          </cell>
          <cell r="M1526">
            <v>30288.5</v>
          </cell>
          <cell r="O1526">
            <v>37617.199999999997</v>
          </cell>
        </row>
        <row r="1527">
          <cell r="A1527" t="str">
            <v xml:space="preserve">    Billing Rate (Mills/KWH)</v>
          </cell>
          <cell r="C1527">
            <v>28.953832620289237</v>
          </cell>
          <cell r="E1527">
            <v>32.471802855944723</v>
          </cell>
          <cell r="G1527">
            <v>55.705954936953212</v>
          </cell>
          <cell r="I1527">
            <v>26.153069430811037</v>
          </cell>
          <cell r="K1527">
            <v>30.925672994126217</v>
          </cell>
          <cell r="M1527">
            <v>41.446483125389719</v>
          </cell>
          <cell r="O1527">
            <v>38.466972664368541</v>
          </cell>
        </row>
        <row r="1528">
          <cell r="A1528" t="str">
            <v xml:space="preserve">    Cost ($1000)</v>
          </cell>
          <cell r="C1528">
            <v>221786.35790036939</v>
          </cell>
          <cell r="E1528">
            <v>317220.28931248141</v>
          </cell>
          <cell r="G1528">
            <v>716345.15697196207</v>
          </cell>
          <cell r="I1528">
            <v>191667.99996373791</v>
          </cell>
          <cell r="K1528">
            <v>539006.64721285086</v>
          </cell>
          <cell r="M1528">
            <v>1255351.8041848131</v>
          </cell>
          <cell r="O1528">
            <v>1447019.8041485511</v>
          </cell>
        </row>
        <row r="1530">
          <cell r="A1530" t="str">
            <v xml:space="preserve">  NON-UTILITY GENERATION FOR LOAD</v>
          </cell>
        </row>
        <row r="1532">
          <cell r="A1532" t="str">
            <v xml:space="preserve">    Quantity (GWH)</v>
          </cell>
          <cell r="C1532">
            <v>646.20000000000005</v>
          </cell>
          <cell r="E1532">
            <v>639.4</v>
          </cell>
          <cell r="G1532">
            <v>597.59999999999991</v>
          </cell>
          <cell r="I1532">
            <v>654.09999999999991</v>
          </cell>
          <cell r="K1532">
            <v>1285.5999999999999</v>
          </cell>
          <cell r="M1532">
            <v>1883.1999999999998</v>
          </cell>
          <cell r="O1532">
            <v>2537.2999999999997</v>
          </cell>
        </row>
        <row r="1533">
          <cell r="A1533" t="str">
            <v xml:space="preserve">    Cost Rate (Mills/KWH)</v>
          </cell>
          <cell r="C1533">
            <v>65.199999899102451</v>
          </cell>
          <cell r="E1533">
            <v>65.199999898029418</v>
          </cell>
          <cell r="G1533">
            <v>65.199999890896933</v>
          </cell>
          <cell r="I1533">
            <v>65.19999990032106</v>
          </cell>
          <cell r="K1533">
            <v>65.19999994928439</v>
          </cell>
          <cell r="M1533">
            <v>65.199999965378083</v>
          </cell>
          <cell r="O1533">
            <v>65.19999997430341</v>
          </cell>
        </row>
        <row r="1534">
          <cell r="A1534" t="str">
            <v xml:space="preserve">    Cost ($1000)</v>
          </cell>
          <cell r="C1534">
            <v>42132.240000000005</v>
          </cell>
          <cell r="E1534">
            <v>41688.880000000005</v>
          </cell>
          <cell r="G1534">
            <v>38963.520000000004</v>
          </cell>
          <cell r="I1534">
            <v>42647.32</v>
          </cell>
          <cell r="K1534">
            <v>83821.12000000001</v>
          </cell>
          <cell r="M1534">
            <v>122784.64000000001</v>
          </cell>
          <cell r="O1534">
            <v>165431.96000000002</v>
          </cell>
        </row>
        <row r="1536">
          <cell r="A1536" t="str">
            <v xml:space="preserve">  PASNY AND BORDERLINES</v>
          </cell>
        </row>
        <row r="1538">
          <cell r="A1538" t="str">
            <v xml:space="preserve">    Quantity (GWH)</v>
          </cell>
          <cell r="C1538">
            <v>7.5</v>
          </cell>
          <cell r="E1538">
            <v>7.5</v>
          </cell>
          <cell r="G1538">
            <v>7.5</v>
          </cell>
          <cell r="I1538">
            <v>7.5</v>
          </cell>
          <cell r="K1538">
            <v>15</v>
          </cell>
          <cell r="M1538">
            <v>22.5</v>
          </cell>
          <cell r="O1538">
            <v>30</v>
          </cell>
        </row>
        <row r="1539">
          <cell r="A1539" t="str">
            <v xml:space="preserve">    Cost Rate (Mills/KWH)</v>
          </cell>
          <cell r="C1539">
            <v>23.359996885333747</v>
          </cell>
          <cell r="E1539">
            <v>23.359996885333747</v>
          </cell>
          <cell r="G1539">
            <v>23.359996885333747</v>
          </cell>
          <cell r="I1539">
            <v>23.359996885333747</v>
          </cell>
          <cell r="K1539">
            <v>23.359998442666772</v>
          </cell>
          <cell r="M1539">
            <v>23.359998961777819</v>
          </cell>
          <cell r="O1539">
            <v>23.359999221333357</v>
          </cell>
        </row>
        <row r="1540">
          <cell r="A1540" t="str">
            <v xml:space="preserve">    Cost ($1000)</v>
          </cell>
          <cell r="C1540">
            <v>175.2</v>
          </cell>
          <cell r="E1540">
            <v>175.2</v>
          </cell>
          <cell r="G1540">
            <v>175.2</v>
          </cell>
          <cell r="I1540">
            <v>175.2</v>
          </cell>
          <cell r="K1540">
            <v>350.4</v>
          </cell>
          <cell r="M1540">
            <v>525.59999999999991</v>
          </cell>
          <cell r="O1540">
            <v>700.8</v>
          </cell>
        </row>
        <row r="1542">
          <cell r="A1542" t="str">
            <v xml:space="preserve">  PP&amp;L SHARE OF EHV CHARGES (Page 14)</v>
          </cell>
          <cell r="C1542">
            <v>4775.9984133203134</v>
          </cell>
          <cell r="E1542">
            <v>6041.4228745688115</v>
          </cell>
          <cell r="G1542">
            <v>7895.6440306915938</v>
          </cell>
          <cell r="I1542">
            <v>4590.6740825166116</v>
          </cell>
          <cell r="K1542">
            <v>10817.421287889125</v>
          </cell>
          <cell r="M1542">
            <v>18713.065318580717</v>
          </cell>
          <cell r="O1542">
            <v>23303.739401097329</v>
          </cell>
        </row>
        <row r="1544">
          <cell r="A1544" t="str">
            <v xml:space="preserve">  TOTAL COST TO SUPPLY SYSTEM OUTPUT (INC UGI)</v>
          </cell>
        </row>
        <row r="1545">
          <cell r="A1545" t="str">
            <v xml:space="preserve">    Total To Supply System Output</v>
          </cell>
          <cell r="C1545" t="e">
            <v>#REF!</v>
          </cell>
          <cell r="E1545" t="e">
            <v>#REF!</v>
          </cell>
          <cell r="G1545" t="e">
            <v>#REF!</v>
          </cell>
          <cell r="I1545" t="e">
            <v>#REF!</v>
          </cell>
          <cell r="K1545" t="e">
            <v>#REF!</v>
          </cell>
          <cell r="M1545" t="e">
            <v>#REF!</v>
          </cell>
          <cell r="O1545" t="e">
            <v>#REF!</v>
          </cell>
        </row>
        <row r="1546">
          <cell r="A1546" t="str">
            <v xml:space="preserve">    System Output (inc UGI)</v>
          </cell>
          <cell r="C1546">
            <v>7406.3</v>
          </cell>
          <cell r="E1546">
            <v>6118.7</v>
          </cell>
          <cell r="G1546">
            <v>6633.7999999999993</v>
          </cell>
          <cell r="I1546">
            <v>6920.7999999999993</v>
          </cell>
          <cell r="K1546">
            <v>13525</v>
          </cell>
          <cell r="M1546">
            <v>20158.8</v>
          </cell>
          <cell r="O1546">
            <v>27079.599999999999</v>
          </cell>
        </row>
        <row r="1547">
          <cell r="A1547" t="str">
            <v xml:space="preserve">    Cost Rate (Mills/KWH)</v>
          </cell>
          <cell r="C1547">
            <v>15</v>
          </cell>
          <cell r="E1547">
            <v>15.78</v>
          </cell>
          <cell r="G1547">
            <v>14.79</v>
          </cell>
          <cell r="I1547">
            <v>13.44</v>
          </cell>
          <cell r="K1547">
            <v>15.35</v>
          </cell>
          <cell r="M1547">
            <v>15.17</v>
          </cell>
          <cell r="O1547">
            <v>14.73</v>
          </cell>
        </row>
        <row r="1548">
          <cell r="A1548" t="str">
            <v xml:space="preserve">    Cost ($1000)</v>
          </cell>
          <cell r="C1548">
            <v>111104.92999768967</v>
          </cell>
          <cell r="E1548">
            <v>96529.035691050231</v>
          </cell>
          <cell r="G1548">
            <v>98140.232476653633</v>
          </cell>
          <cell r="I1548">
            <v>93017.078322254514</v>
          </cell>
          <cell r="K1548">
            <v>207633.9656887399</v>
          </cell>
          <cell r="M1548">
            <v>305774.19816539355</v>
          </cell>
          <cell r="O1548">
            <v>398791.27648764808</v>
          </cell>
        </row>
        <row r="1550">
          <cell r="A1550" t="str">
            <v>COST FOR PPUC CUST. ($1000)</v>
          </cell>
          <cell r="B1550">
            <v>1</v>
          </cell>
          <cell r="C1550">
            <v>111104.9</v>
          </cell>
          <cell r="E1550">
            <v>96528.9</v>
          </cell>
          <cell r="G1550">
            <v>98140.2</v>
          </cell>
          <cell r="I1550">
            <v>93017.099999999991</v>
          </cell>
          <cell r="K1550">
            <v>207633.8</v>
          </cell>
          <cell r="M1550">
            <v>305774</v>
          </cell>
          <cell r="O1550">
            <v>398791.1</v>
          </cell>
        </row>
        <row r="1551">
          <cell r="A1551" t="str">
            <v xml:space="preserve">    ECR Cost Check ($1000)</v>
          </cell>
          <cell r="C1551">
            <v>117377.2</v>
          </cell>
          <cell r="E1551">
            <v>107032.6</v>
          </cell>
          <cell r="G1551">
            <v>116972.9</v>
          </cell>
          <cell r="I1551">
            <v>98387</v>
          </cell>
          <cell r="K1551">
            <v>224409.8</v>
          </cell>
          <cell r="M1551">
            <v>341382.69999999995</v>
          </cell>
          <cell r="O1551">
            <v>439769.69999999995</v>
          </cell>
        </row>
        <row r="1552">
          <cell r="F1552" t="str">
            <v xml:space="preserve">                            RECONCILIATION OF</v>
          </cell>
        </row>
        <row r="1553">
          <cell r="F1553" t="str">
            <v>ENERGY COST RECOVERED THROUGH ECR</v>
          </cell>
          <cell r="L1553" t="str">
            <v>CASE:2001 FORECAST</v>
          </cell>
          <cell r="O1553" t="str">
            <v xml:space="preserve">      10-R</v>
          </cell>
        </row>
        <row r="1554">
          <cell r="C1554" t="str">
            <v xml:space="preserve">                </v>
          </cell>
          <cell r="F1554" t="str">
            <v xml:space="preserve">                                    (Thousands of Dollars)</v>
          </cell>
          <cell r="L1554">
            <v>36851</v>
          </cell>
        </row>
        <row r="1557">
          <cell r="C1557" t="str">
            <v>JANUARY</v>
          </cell>
          <cell r="D1557" t="str">
            <v>FEBRUARY</v>
          </cell>
          <cell r="E1557" t="str">
            <v>MARCH</v>
          </cell>
          <cell r="F1557" t="str">
            <v>APRIL</v>
          </cell>
          <cell r="G1557" t="str">
            <v>MAY</v>
          </cell>
          <cell r="H1557" t="str">
            <v>JUNE</v>
          </cell>
          <cell r="I1557" t="str">
            <v>JULY</v>
          </cell>
          <cell r="J1557" t="str">
            <v>AUGUST</v>
          </cell>
          <cell r="K1557" t="str">
            <v>SEPTEMBER</v>
          </cell>
          <cell r="L1557" t="str">
            <v>OCTOBER</v>
          </cell>
          <cell r="M1557" t="str">
            <v>NOVEMBER</v>
          </cell>
          <cell r="N1557" t="str">
            <v>DECEMBER</v>
          </cell>
          <cell r="O1557" t="str">
            <v>TOTAL</v>
          </cell>
        </row>
        <row r="1558">
          <cell r="A1558" t="str">
            <v xml:space="preserve">          (1) COST OF</v>
          </cell>
        </row>
        <row r="1559">
          <cell r="A1559" t="str">
            <v>GENERATION AND PURCHASES FOR LOAD</v>
          </cell>
        </row>
        <row r="1560">
          <cell r="A1560" t="str">
            <v>(Cost to Supply System Output-Page 16)</v>
          </cell>
          <cell r="C1560">
            <v>37413.236370958999</v>
          </cell>
          <cell r="D1560">
            <v>36939.086065993448</v>
          </cell>
          <cell r="E1560">
            <v>36752.60756073724</v>
          </cell>
          <cell r="F1560">
            <v>32905.549747841636</v>
          </cell>
          <cell r="G1560">
            <v>30749.337183237018</v>
          </cell>
          <cell r="H1560">
            <v>32874.148759971577</v>
          </cell>
          <cell r="I1560">
            <v>36250.708350988891</v>
          </cell>
          <cell r="J1560">
            <v>33958.520197341219</v>
          </cell>
          <cell r="K1560">
            <v>27931.00392832352</v>
          </cell>
          <cell r="L1560">
            <v>27111.776745307216</v>
          </cell>
          <cell r="M1560">
            <v>29479.08092103331</v>
          </cell>
          <cell r="N1560">
            <v>36426.220655913989</v>
          </cell>
          <cell r="O1560">
            <v>398791.1</v>
          </cell>
        </row>
        <row r="1563">
          <cell r="A1563" t="str">
            <v xml:space="preserve">   (2) PJM INTERCHANGE SAVINGS</v>
          </cell>
        </row>
        <row r="1564">
          <cell r="A1564" t="str">
            <v>(Interchange Savings - Page 15)</v>
          </cell>
          <cell r="C1564">
            <v>11496.3</v>
          </cell>
          <cell r="D1564">
            <v>10772.699999999999</v>
          </cell>
          <cell r="E1564">
            <v>3752.0999999999995</v>
          </cell>
          <cell r="F1564">
            <v>4.4000000000000004</v>
          </cell>
          <cell r="G1564">
            <v>5959.1</v>
          </cell>
          <cell r="H1564">
            <v>26101.5</v>
          </cell>
          <cell r="I1564">
            <v>42878.100000000006</v>
          </cell>
          <cell r="J1564">
            <v>41807.599999999991</v>
          </cell>
          <cell r="K1564">
            <v>15203.800000000001</v>
          </cell>
          <cell r="L1564">
            <v>8109.7999999999993</v>
          </cell>
          <cell r="M1564">
            <v>5545.7000000000007</v>
          </cell>
          <cell r="N1564">
            <v>7274</v>
          </cell>
          <cell r="O1564">
            <v>178905.09999999998</v>
          </cell>
        </row>
        <row r="1567">
          <cell r="A1567" t="str">
            <v xml:space="preserve">    (3) 2-PARTY SAVINGS</v>
          </cell>
        </row>
        <row r="1568">
          <cell r="A1568" t="str">
            <v>(Total Savings for Customers - Pge 14)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70">
          <cell r="C1570" t="str">
            <v xml:space="preserve"> =========</v>
          </cell>
          <cell r="D1570" t="str">
            <v xml:space="preserve"> =========</v>
          </cell>
          <cell r="E1570" t="str">
            <v xml:space="preserve"> =========</v>
          </cell>
          <cell r="F1570" t="str">
            <v xml:space="preserve"> =========</v>
          </cell>
          <cell r="G1570" t="str">
            <v xml:space="preserve"> =========</v>
          </cell>
          <cell r="H1570" t="str">
            <v xml:space="preserve"> =========</v>
          </cell>
          <cell r="I1570" t="str">
            <v xml:space="preserve"> =========</v>
          </cell>
          <cell r="J1570" t="str">
            <v xml:space="preserve"> =========</v>
          </cell>
          <cell r="K1570" t="str">
            <v xml:space="preserve"> =========</v>
          </cell>
          <cell r="L1570" t="str">
            <v xml:space="preserve"> =========</v>
          </cell>
          <cell r="M1570" t="str">
            <v xml:space="preserve"> =========</v>
          </cell>
          <cell r="N1570" t="str">
            <v xml:space="preserve"> =========</v>
          </cell>
          <cell r="O1570" t="str">
            <v xml:space="preserve"> ==========</v>
          </cell>
        </row>
        <row r="1572">
          <cell r="A1572" t="str">
            <v>ENERGY COST APPLICABLE TO ECR</v>
          </cell>
          <cell r="C1572">
            <v>25916.936370959</v>
          </cell>
          <cell r="D1572">
            <v>26166.386065993451</v>
          </cell>
          <cell r="E1572">
            <v>33000.507560737242</v>
          </cell>
          <cell r="F1572">
            <v>32901.149747841635</v>
          </cell>
          <cell r="G1572">
            <v>24790.237183237019</v>
          </cell>
          <cell r="H1572">
            <v>6772.6487599715765</v>
          </cell>
          <cell r="I1572">
            <v>-6627.3916490111151</v>
          </cell>
          <cell r="J1572">
            <v>-7849.0798026587727</v>
          </cell>
          <cell r="K1572">
            <v>12727.203928323519</v>
          </cell>
          <cell r="L1572">
            <v>19001.976745307216</v>
          </cell>
          <cell r="M1572">
            <v>23933.380921033309</v>
          </cell>
          <cell r="N1572">
            <v>29152.220655913989</v>
          </cell>
          <cell r="O1572">
            <v>219886.00000000003</v>
          </cell>
        </row>
        <row r="1573">
          <cell r="A1573" t="str">
            <v xml:space="preserve">        (1)-(2)-(3)</v>
          </cell>
        </row>
        <row r="1575">
          <cell r="A1575" t="str">
            <v>------------------------------</v>
          </cell>
          <cell r="B1575" t="str">
            <v>------------------------------</v>
          </cell>
          <cell r="C1575" t="str">
            <v>------------------------------</v>
          </cell>
          <cell r="D1575" t="str">
            <v>------------------------------</v>
          </cell>
          <cell r="E1575" t="str">
            <v>------------------------------</v>
          </cell>
          <cell r="F1575" t="str">
            <v>------------------------------</v>
          </cell>
          <cell r="G1575" t="str">
            <v>------------------------------</v>
          </cell>
          <cell r="H1575" t="str">
            <v>------------------------------</v>
          </cell>
          <cell r="I1575" t="str">
            <v>------------------------------</v>
          </cell>
          <cell r="J1575" t="str">
            <v>------------------------------</v>
          </cell>
          <cell r="K1575" t="str">
            <v>------------------------------</v>
          </cell>
          <cell r="L1575" t="str">
            <v>------------------------------</v>
          </cell>
          <cell r="M1575" t="str">
            <v>------------------------------</v>
          </cell>
          <cell r="N1575" t="str">
            <v>------------------------------</v>
          </cell>
          <cell r="O1575" t="str">
            <v>-----------</v>
          </cell>
        </row>
        <row r="1577">
          <cell r="A1577" t="str">
            <v>ENERGY COST APPLICABLE TO ECR</v>
          </cell>
          <cell r="C1577">
            <v>28269.100854707976</v>
          </cell>
          <cell r="D1577">
            <v>28323.378132738319</v>
          </cell>
          <cell r="E1577">
            <v>34763.622321873991</v>
          </cell>
          <cell r="F1577">
            <v>33627.576922333974</v>
          </cell>
          <cell r="G1577">
            <v>28219.676244584785</v>
          </cell>
          <cell r="H1577">
            <v>13120.338083650049</v>
          </cell>
          <cell r="I1577">
            <v>439.15625209216751</v>
          </cell>
          <cell r="J1577">
            <v>-834.83136105593348</v>
          </cell>
          <cell r="K1577">
            <v>17479.00177965542</v>
          </cell>
          <cell r="L1577">
            <v>20596.549602539591</v>
          </cell>
          <cell r="M1577">
            <v>25517.945273212623</v>
          </cell>
          <cell r="N1577">
            <v>31343.123005764373</v>
          </cell>
          <cell r="O1577">
            <v>260864.60000000003</v>
          </cell>
        </row>
        <row r="1579">
          <cell r="B1579">
            <v>312.84699999999998</v>
          </cell>
          <cell r="C1579">
            <v>281.935</v>
          </cell>
          <cell r="D1579">
            <v>312.84699999999998</v>
          </cell>
          <cell r="E1579">
            <v>302.577</v>
          </cell>
          <cell r="F1579">
            <v>312.84699999999998</v>
          </cell>
          <cell r="G1579">
            <v>302.577</v>
          </cell>
          <cell r="H1579">
            <v>312.34699999999998</v>
          </cell>
          <cell r="I1579">
            <v>312.34699999999998</v>
          </cell>
          <cell r="J1579">
            <v>302.577</v>
          </cell>
          <cell r="K1579">
            <v>312.71899999999999</v>
          </cell>
          <cell r="L1579">
            <v>302.577</v>
          </cell>
          <cell r="M1579">
            <v>312.34699999999998</v>
          </cell>
        </row>
        <row r="1584">
          <cell r="A1584" t="str">
            <v>PROMOD INPUT DATA</v>
          </cell>
        </row>
        <row r="1586">
          <cell r="A1586" t="str">
            <v>SET CURSOR ON B2245 TO IMPORT</v>
          </cell>
          <cell r="B1586" t="str">
            <v xml:space="preserve">    \/   EXTRACT.PRN FILE AS NUMBERS</v>
          </cell>
        </row>
        <row r="1587">
          <cell r="A1587" t="str">
            <v>SAFEGEN1</v>
          </cell>
          <cell r="B1587">
            <v>1</v>
          </cell>
          <cell r="C1587">
            <v>31.4</v>
          </cell>
          <cell r="D1587">
            <v>32.700000000000003</v>
          </cell>
          <cell r="E1587">
            <v>57.5</v>
          </cell>
          <cell r="F1587">
            <v>56.9</v>
          </cell>
          <cell r="G1587">
            <v>41.8</v>
          </cell>
          <cell r="H1587">
            <v>23.5</v>
          </cell>
          <cell r="I1587">
            <v>15.6</v>
          </cell>
          <cell r="J1587">
            <v>11.2</v>
          </cell>
          <cell r="K1587">
            <v>10.3</v>
          </cell>
          <cell r="L1587">
            <v>15.8</v>
          </cell>
          <cell r="M1587">
            <v>25.4</v>
          </cell>
          <cell r="N1587">
            <v>33.200000000000003</v>
          </cell>
          <cell r="O1587" t="str">
            <v xml:space="preserve"> </v>
          </cell>
        </row>
        <row r="1588">
          <cell r="A1588" t="str">
            <v>NUGS</v>
          </cell>
          <cell r="B1588">
            <v>1</v>
          </cell>
          <cell r="C1588">
            <v>205.79067441015079</v>
          </cell>
          <cell r="D1588">
            <v>229.25095800973722</v>
          </cell>
          <cell r="E1588">
            <v>211.05760615924689</v>
          </cell>
          <cell r="F1588">
            <v>204.27769531000646</v>
          </cell>
          <cell r="G1588">
            <v>201.49096692499666</v>
          </cell>
          <cell r="H1588">
            <v>233.60819523653024</v>
          </cell>
          <cell r="I1588">
            <v>211.06774137713001</v>
          </cell>
          <cell r="J1588">
            <v>200.21554620168638</v>
          </cell>
          <cell r="K1588">
            <v>186.33708909955499</v>
          </cell>
          <cell r="L1588">
            <v>201.67597120228893</v>
          </cell>
          <cell r="M1588">
            <v>213.17303883425851</v>
          </cell>
          <cell r="N1588">
            <v>239.24151723441292</v>
          </cell>
        </row>
        <row r="1589">
          <cell r="A1589" t="str">
            <v>INTCHPCH1</v>
          </cell>
          <cell r="B1589">
            <v>1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 xml:space="preserve">BIONPK1 </v>
          </cell>
          <cell r="B1590">
            <v>1</v>
          </cell>
          <cell r="C1590">
            <v>8.6669999999999998</v>
          </cell>
          <cell r="D1590">
            <v>2.802</v>
          </cell>
          <cell r="E1590">
            <v>8.5090000000000003</v>
          </cell>
          <cell r="F1590">
            <v>4.0119999999999996</v>
          </cell>
          <cell r="G1590">
            <v>16.027999999999999</v>
          </cell>
          <cell r="H1590">
            <v>15.278</v>
          </cell>
          <cell r="I1590">
            <v>11.694000000000001</v>
          </cell>
          <cell r="J1590">
            <v>8.9220000000000006</v>
          </cell>
          <cell r="K1590">
            <v>7.7370000000000001</v>
          </cell>
          <cell r="L1590">
            <v>1.68</v>
          </cell>
          <cell r="M1590">
            <v>10.561999999999999</v>
          </cell>
          <cell r="N1590">
            <v>11.305999999999999</v>
          </cell>
        </row>
        <row r="1591">
          <cell r="A1591" t="str">
            <v>BIONPK2</v>
          </cell>
          <cell r="B1591">
            <v>2</v>
          </cell>
          <cell r="C1591">
            <v>9.2859999999999996</v>
          </cell>
          <cell r="D1591">
            <v>3.0579999999999998</v>
          </cell>
          <cell r="E1591">
            <v>9.4510000000000005</v>
          </cell>
          <cell r="F1591">
            <v>4.6689999999999996</v>
          </cell>
          <cell r="G1591">
            <v>18.123000000000001</v>
          </cell>
          <cell r="H1591">
            <v>17.440999999999999</v>
          </cell>
          <cell r="I1591">
            <v>13.22</v>
          </cell>
          <cell r="J1591">
            <v>10.218999999999999</v>
          </cell>
          <cell r="K1591">
            <v>2.9079999999999999</v>
          </cell>
          <cell r="L1591">
            <v>0.47399999999999998</v>
          </cell>
          <cell r="M1591">
            <v>14.994</v>
          </cell>
          <cell r="N1591">
            <v>10.212999999999999</v>
          </cell>
        </row>
        <row r="1592">
          <cell r="A1592" t="str">
            <v>BIONPK3</v>
          </cell>
          <cell r="B1592">
            <v>3</v>
          </cell>
          <cell r="C1592">
            <v>12.166</v>
          </cell>
          <cell r="D1592">
            <v>3.8620000000000001</v>
          </cell>
          <cell r="E1592">
            <v>11.82</v>
          </cell>
          <cell r="F1592">
            <v>5.5650000000000004</v>
          </cell>
          <cell r="G1592">
            <v>39.008000000000003</v>
          </cell>
          <cell r="H1592">
            <v>40.231999999999999</v>
          </cell>
          <cell r="I1592">
            <v>30.523</v>
          </cell>
          <cell r="J1592">
            <v>21.643999999999998</v>
          </cell>
          <cell r="K1592">
            <v>17.956</v>
          </cell>
          <cell r="L1592">
            <v>1.8879999999999999</v>
          </cell>
          <cell r="M1592">
            <v>20.823</v>
          </cell>
          <cell r="N1592">
            <v>15.512</v>
          </cell>
        </row>
        <row r="1593">
          <cell r="A1593" t="str">
            <v>MTONPK1</v>
          </cell>
          <cell r="B1593">
            <v>1</v>
          </cell>
          <cell r="C1593">
            <v>4.9290000000000003</v>
          </cell>
          <cell r="D1593">
            <v>1.575</v>
          </cell>
          <cell r="E1593">
            <v>5.9509999999999996</v>
          </cell>
          <cell r="F1593">
            <v>5.8209999999999997</v>
          </cell>
          <cell r="G1593">
            <v>19.698</v>
          </cell>
          <cell r="H1593">
            <v>9.3420000000000005</v>
          </cell>
          <cell r="I1593">
            <v>7.2460000000000004</v>
          </cell>
          <cell r="J1593">
            <v>3.681</v>
          </cell>
          <cell r="K1593">
            <v>1.996</v>
          </cell>
          <cell r="L1593">
            <v>1.3049999999999999</v>
          </cell>
          <cell r="M1593">
            <v>13.988</v>
          </cell>
          <cell r="N1593">
            <v>10.544</v>
          </cell>
        </row>
        <row r="1594">
          <cell r="A1594" t="str">
            <v>MTONPK2</v>
          </cell>
          <cell r="B1594">
            <v>2</v>
          </cell>
          <cell r="C1594">
            <v>4.4749999999999996</v>
          </cell>
          <cell r="D1594">
            <v>1.4039999999999999</v>
          </cell>
          <cell r="E1594">
            <v>4.2889999999999997</v>
          </cell>
          <cell r="F1594">
            <v>4.8979999999999997</v>
          </cell>
          <cell r="G1594">
            <v>16.553000000000001</v>
          </cell>
          <cell r="H1594">
            <v>8.4359999999999999</v>
          </cell>
          <cell r="I1594">
            <v>6.4329999999999998</v>
          </cell>
          <cell r="J1594">
            <v>3.8530000000000002</v>
          </cell>
          <cell r="K1594">
            <v>4.7169999999999996</v>
          </cell>
          <cell r="L1594">
            <v>1.093</v>
          </cell>
          <cell r="M1594">
            <v>11.978999999999999</v>
          </cell>
          <cell r="N1594">
            <v>8.952</v>
          </cell>
        </row>
        <row r="1595">
          <cell r="A1595" t="str">
            <v>SBYONPK1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SBYONPK3</v>
          </cell>
          <cell r="B1596">
            <v>3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SBYONPK4</v>
          </cell>
          <cell r="B1597">
            <v>4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HLTONPK1</v>
          </cell>
          <cell r="B1598">
            <v>1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MNONPK1</v>
          </cell>
          <cell r="B1599">
            <v>1</v>
          </cell>
          <cell r="C1599">
            <v>9.6419999999999995</v>
          </cell>
          <cell r="D1599">
            <v>2.4900000000000002</v>
          </cell>
          <cell r="E1599">
            <v>7.8010000000000002</v>
          </cell>
          <cell r="F1599">
            <v>1.8169999999999999</v>
          </cell>
          <cell r="G1599">
            <v>0</v>
          </cell>
          <cell r="H1599">
            <v>23.093</v>
          </cell>
          <cell r="I1599">
            <v>20.981999999999999</v>
          </cell>
          <cell r="J1599">
            <v>16.422999999999998</v>
          </cell>
          <cell r="K1599">
            <v>12.943</v>
          </cell>
          <cell r="L1599">
            <v>1.885</v>
          </cell>
          <cell r="M1599">
            <v>13.237</v>
          </cell>
          <cell r="N1599">
            <v>10.914999999999999</v>
          </cell>
        </row>
        <row r="1600">
          <cell r="A1600" t="str">
            <v>MNONPK2</v>
          </cell>
          <cell r="B1600">
            <v>2</v>
          </cell>
          <cell r="C1600">
            <v>11.547000000000001</v>
          </cell>
          <cell r="D1600">
            <v>3.5640000000000001</v>
          </cell>
          <cell r="E1600">
            <v>7.64</v>
          </cell>
          <cell r="F1600">
            <v>5.173</v>
          </cell>
          <cell r="G1600">
            <v>23.846</v>
          </cell>
          <cell r="H1600">
            <v>23.527000000000001</v>
          </cell>
          <cell r="I1600">
            <v>18.34</v>
          </cell>
          <cell r="J1600">
            <v>14.051</v>
          </cell>
          <cell r="K1600">
            <v>12.167</v>
          </cell>
          <cell r="L1600">
            <v>1.835</v>
          </cell>
          <cell r="M1600">
            <v>23.100999999999999</v>
          </cell>
          <cell r="N1600">
            <v>14.337</v>
          </cell>
        </row>
        <row r="1601">
          <cell r="A1601" t="str">
            <v>BIOFPK1</v>
          </cell>
          <cell r="B1601">
            <v>1</v>
          </cell>
          <cell r="C1601">
            <v>31.26</v>
          </cell>
          <cell r="D1601">
            <v>13.991</v>
          </cell>
          <cell r="E1601">
            <v>28.28</v>
          </cell>
          <cell r="F1601">
            <v>21.783000000000001</v>
          </cell>
          <cell r="G1601">
            <v>47.738</v>
          </cell>
          <cell r="H1601">
            <v>36.167999999999999</v>
          </cell>
          <cell r="I1601">
            <v>28.815000000000001</v>
          </cell>
          <cell r="J1601">
            <v>29.045000000000002</v>
          </cell>
          <cell r="K1601">
            <v>31.413</v>
          </cell>
          <cell r="L1601">
            <v>21.513000000000002</v>
          </cell>
          <cell r="M1601">
            <v>30.908999999999999</v>
          </cell>
          <cell r="N1601">
            <v>37.366</v>
          </cell>
        </row>
        <row r="1602">
          <cell r="A1602" t="str">
            <v>BIOFPK2</v>
          </cell>
          <cell r="B1602">
            <v>2</v>
          </cell>
          <cell r="C1602">
            <v>33.999000000000002</v>
          </cell>
          <cell r="D1602">
            <v>15.188000000000001</v>
          </cell>
          <cell r="E1602">
            <v>31.716000000000001</v>
          </cell>
          <cell r="F1602">
            <v>25.071999999999999</v>
          </cell>
          <cell r="G1602">
            <v>56.735999999999997</v>
          </cell>
          <cell r="H1602">
            <v>43.73</v>
          </cell>
          <cell r="I1602">
            <v>34.070999999999998</v>
          </cell>
          <cell r="J1602">
            <v>33.807000000000002</v>
          </cell>
          <cell r="K1602">
            <v>11.776</v>
          </cell>
          <cell r="L1602">
            <v>3.9630000000000001</v>
          </cell>
          <cell r="M1602">
            <v>47.917999999999999</v>
          </cell>
          <cell r="N1602">
            <v>38.584000000000003</v>
          </cell>
        </row>
        <row r="1603">
          <cell r="A1603" t="str">
            <v>BIOFPK3</v>
          </cell>
          <cell r="B1603">
            <v>3</v>
          </cell>
          <cell r="C1603">
            <v>44.281999999999996</v>
          </cell>
          <cell r="D1603">
            <v>19.785</v>
          </cell>
          <cell r="E1603">
            <v>40.067999999999998</v>
          </cell>
          <cell r="F1603">
            <v>30.841999999999999</v>
          </cell>
          <cell r="G1603">
            <v>120.349</v>
          </cell>
          <cell r="H1603">
            <v>96.266000000000005</v>
          </cell>
          <cell r="I1603">
            <v>76.161000000000001</v>
          </cell>
          <cell r="J1603">
            <v>71.361999999999995</v>
          </cell>
          <cell r="K1603">
            <v>77.364000000000004</v>
          </cell>
          <cell r="L1603">
            <v>24.594999999999999</v>
          </cell>
          <cell r="M1603">
            <v>61.292999999999999</v>
          </cell>
          <cell r="N1603">
            <v>52.881999999999998</v>
          </cell>
        </row>
        <row r="1604">
          <cell r="A1604" t="str">
            <v>MTOFPK1</v>
          </cell>
          <cell r="B1604">
            <v>1</v>
          </cell>
          <cell r="C1604">
            <v>28.454000000000001</v>
          </cell>
          <cell r="D1604">
            <v>8.0459999999999994</v>
          </cell>
          <cell r="E1604">
            <v>27.193999999999999</v>
          </cell>
          <cell r="F1604">
            <v>29.951000000000001</v>
          </cell>
          <cell r="G1604">
            <v>47.765999999999998</v>
          </cell>
          <cell r="H1604">
            <v>33.805999999999997</v>
          </cell>
          <cell r="I1604">
            <v>37.198999999999998</v>
          </cell>
          <cell r="J1604">
            <v>20.556000000000001</v>
          </cell>
          <cell r="K1604">
            <v>9.1739999999999995</v>
          </cell>
          <cell r="L1604">
            <v>16.692</v>
          </cell>
          <cell r="M1604">
            <v>36.384</v>
          </cell>
          <cell r="N1604">
            <v>25.234999999999999</v>
          </cell>
        </row>
        <row r="1605">
          <cell r="A1605" t="str">
            <v>MTOFPK2</v>
          </cell>
          <cell r="B1605">
            <v>2</v>
          </cell>
          <cell r="C1605">
            <v>26.151</v>
          </cell>
          <cell r="D1605">
            <v>7.2649999999999997</v>
          </cell>
          <cell r="E1605">
            <v>24.413</v>
          </cell>
          <cell r="F1605">
            <v>27.428000000000001</v>
          </cell>
          <cell r="G1605">
            <v>45.091999999999999</v>
          </cell>
          <cell r="H1605">
            <v>31.561</v>
          </cell>
          <cell r="I1605">
            <v>34.845999999999997</v>
          </cell>
          <cell r="J1605">
            <v>20.6</v>
          </cell>
          <cell r="K1605">
            <v>25.818000000000001</v>
          </cell>
          <cell r="L1605">
            <v>17.812999999999999</v>
          </cell>
          <cell r="M1605">
            <v>33.960999999999999</v>
          </cell>
          <cell r="N1605">
            <v>23.103000000000002</v>
          </cell>
        </row>
        <row r="1606">
          <cell r="A1606" t="str">
            <v>SBYOFPK1</v>
          </cell>
          <cell r="B1606">
            <v>1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SBYOFPK3</v>
          </cell>
          <cell r="B1607">
            <v>3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SBYOFPK4</v>
          </cell>
          <cell r="B1608">
            <v>4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HLTOFPK1</v>
          </cell>
          <cell r="B1609">
            <v>1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 xml:space="preserve">MNOFPK1 </v>
          </cell>
          <cell r="B1610">
            <v>1</v>
          </cell>
          <cell r="C1610">
            <v>38.006</v>
          </cell>
          <cell r="D1610">
            <v>14.972</v>
          </cell>
          <cell r="E1610">
            <v>34.442999999999998</v>
          </cell>
          <cell r="F1610">
            <v>18.352</v>
          </cell>
          <cell r="G1610">
            <v>0</v>
          </cell>
          <cell r="H1610">
            <v>61.607999999999997</v>
          </cell>
          <cell r="I1610">
            <v>56.215000000000003</v>
          </cell>
          <cell r="J1610">
            <v>55.78</v>
          </cell>
          <cell r="K1610">
            <v>60.497999999999998</v>
          </cell>
          <cell r="L1610">
            <v>23.189</v>
          </cell>
          <cell r="M1610">
            <v>51.924999999999997</v>
          </cell>
          <cell r="N1610">
            <v>51.079000000000001</v>
          </cell>
        </row>
        <row r="1611">
          <cell r="A1611" t="str">
            <v>MNOFPK2</v>
          </cell>
          <cell r="B1611">
            <v>2</v>
          </cell>
          <cell r="C1611">
            <v>42.981999999999999</v>
          </cell>
          <cell r="D1611">
            <v>18.867000000000001</v>
          </cell>
          <cell r="E1611">
            <v>28.433</v>
          </cell>
          <cell r="F1611">
            <v>40.47</v>
          </cell>
          <cell r="G1611">
            <v>72.132000000000005</v>
          </cell>
          <cell r="H1611">
            <v>56.243000000000002</v>
          </cell>
          <cell r="I1611">
            <v>45.27</v>
          </cell>
          <cell r="J1611">
            <v>45.720999999999997</v>
          </cell>
          <cell r="K1611">
            <v>49.372999999999998</v>
          </cell>
          <cell r="L1611">
            <v>20.934999999999999</v>
          </cell>
          <cell r="M1611">
            <v>64.831999999999994</v>
          </cell>
          <cell r="N1611">
            <v>51.878</v>
          </cell>
        </row>
        <row r="1612">
          <cell r="A1612" t="str">
            <v>BRUGEN1</v>
          </cell>
          <cell r="B1612">
            <v>1</v>
          </cell>
          <cell r="C1612">
            <v>185</v>
          </cell>
          <cell r="D1612">
            <v>170</v>
          </cell>
          <cell r="E1612">
            <v>180</v>
          </cell>
          <cell r="F1612">
            <v>160</v>
          </cell>
          <cell r="G1612">
            <v>128</v>
          </cell>
          <cell r="H1612">
            <v>168</v>
          </cell>
          <cell r="I1612">
            <v>185</v>
          </cell>
          <cell r="J1612">
            <v>190</v>
          </cell>
          <cell r="K1612">
            <v>156</v>
          </cell>
          <cell r="L1612">
            <v>181.7</v>
          </cell>
          <cell r="M1612">
            <v>97.3</v>
          </cell>
          <cell r="N1612">
            <v>164.9</v>
          </cell>
        </row>
        <row r="1613">
          <cell r="A1613" t="str">
            <v xml:space="preserve">BRUGEN2 </v>
          </cell>
          <cell r="B1613">
            <v>2</v>
          </cell>
          <cell r="C1613">
            <v>219</v>
          </cell>
          <cell r="D1613">
            <v>200</v>
          </cell>
          <cell r="E1613">
            <v>200</v>
          </cell>
          <cell r="F1613">
            <v>170</v>
          </cell>
          <cell r="G1613">
            <v>119</v>
          </cell>
          <cell r="H1613">
            <v>186</v>
          </cell>
          <cell r="I1613">
            <v>211</v>
          </cell>
          <cell r="J1613">
            <v>220</v>
          </cell>
          <cell r="K1613">
            <v>38.75</v>
          </cell>
          <cell r="L1613">
            <v>17.142857142857142</v>
          </cell>
          <cell r="M1613">
            <v>162.6</v>
          </cell>
          <cell r="N1613">
            <v>191.7</v>
          </cell>
        </row>
        <row r="1614">
          <cell r="A1614" t="str">
            <v>BRUGEN3</v>
          </cell>
          <cell r="B1614">
            <v>3</v>
          </cell>
          <cell r="C1614">
            <v>410</v>
          </cell>
          <cell r="D1614">
            <v>400</v>
          </cell>
          <cell r="E1614">
            <v>460</v>
          </cell>
          <cell r="F1614">
            <v>210</v>
          </cell>
          <cell r="G1614">
            <v>310</v>
          </cell>
          <cell r="H1614">
            <v>410</v>
          </cell>
          <cell r="I1614">
            <v>430</v>
          </cell>
          <cell r="J1614">
            <v>420</v>
          </cell>
          <cell r="K1614">
            <v>330</v>
          </cell>
          <cell r="L1614">
            <v>324.39999999999998</v>
          </cell>
          <cell r="M1614">
            <v>237.3</v>
          </cell>
          <cell r="N1614">
            <v>391.1</v>
          </cell>
        </row>
        <row r="1615">
          <cell r="A1615" t="str">
            <v>MRTGEN1</v>
          </cell>
          <cell r="B1615">
            <v>1</v>
          </cell>
          <cell r="C1615">
            <v>63</v>
          </cell>
          <cell r="D1615">
            <v>59</v>
          </cell>
          <cell r="E1615">
            <v>46.5</v>
          </cell>
          <cell r="F1615">
            <v>49</v>
          </cell>
          <cell r="G1615">
            <v>30.6</v>
          </cell>
          <cell r="H1615">
            <v>45</v>
          </cell>
          <cell r="I1615">
            <v>46.6</v>
          </cell>
          <cell r="J1615">
            <v>48.6</v>
          </cell>
          <cell r="K1615">
            <v>28</v>
          </cell>
          <cell r="L1615">
            <v>67</v>
          </cell>
          <cell r="M1615">
            <v>37.799999999999997</v>
          </cell>
          <cell r="N1615">
            <v>48</v>
          </cell>
          <cell r="O1615" t="str">
            <v xml:space="preserve"> </v>
          </cell>
        </row>
        <row r="1616">
          <cell r="A1616" t="str">
            <v>MRTGEN2</v>
          </cell>
          <cell r="B1616">
            <v>2</v>
          </cell>
          <cell r="C1616">
            <v>61</v>
          </cell>
          <cell r="D1616">
            <v>58</v>
          </cell>
          <cell r="E1616">
            <v>46.5</v>
          </cell>
          <cell r="F1616">
            <v>49</v>
          </cell>
          <cell r="G1616">
            <v>31</v>
          </cell>
          <cell r="H1616">
            <v>43.2</v>
          </cell>
          <cell r="I1616">
            <v>44.7</v>
          </cell>
          <cell r="J1616">
            <v>50.1</v>
          </cell>
          <cell r="K1616">
            <v>6.9249999999999998</v>
          </cell>
          <cell r="L1616">
            <v>67.099999999999994</v>
          </cell>
          <cell r="M1616">
            <v>37.299999999999997</v>
          </cell>
          <cell r="N1616">
            <v>46</v>
          </cell>
          <cell r="O1616" t="str">
            <v xml:space="preserve"> </v>
          </cell>
        </row>
        <row r="1617">
          <cell r="A1617" t="str">
            <v xml:space="preserve">SUNGEN1 </v>
          </cell>
          <cell r="B1617">
            <v>1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SUNGEN3</v>
          </cell>
          <cell r="B1618">
            <v>3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SUNGEN4</v>
          </cell>
          <cell r="B1619">
            <v>4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HOLGEN1</v>
          </cell>
          <cell r="B1620">
            <v>1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1</v>
          </cell>
        </row>
        <row r="1621">
          <cell r="A1621" t="str">
            <v>KEYGEN1</v>
          </cell>
          <cell r="B1621">
            <v>1</v>
          </cell>
          <cell r="C1621">
            <v>69</v>
          </cell>
          <cell r="D1621">
            <v>64</v>
          </cell>
          <cell r="E1621">
            <v>69</v>
          </cell>
          <cell r="F1621">
            <v>66</v>
          </cell>
          <cell r="G1621">
            <v>69</v>
          </cell>
          <cell r="H1621">
            <v>65.957670199999995</v>
          </cell>
          <cell r="I1621">
            <v>69</v>
          </cell>
          <cell r="J1621">
            <v>69</v>
          </cell>
          <cell r="K1621">
            <v>65.957670199999995</v>
          </cell>
          <cell r="L1621">
            <v>69</v>
          </cell>
          <cell r="M1621">
            <v>65.957670199999995</v>
          </cell>
          <cell r="N1621">
            <v>69</v>
          </cell>
        </row>
        <row r="1622">
          <cell r="A1622" t="str">
            <v>KEYGEN2</v>
          </cell>
          <cell r="B1622">
            <v>2</v>
          </cell>
          <cell r="C1622">
            <v>69</v>
          </cell>
          <cell r="D1622">
            <v>64</v>
          </cell>
          <cell r="E1622">
            <v>69</v>
          </cell>
          <cell r="F1622">
            <v>48.654645599999995</v>
          </cell>
          <cell r="G1622">
            <v>0</v>
          </cell>
          <cell r="H1622">
            <v>65.957670199999995</v>
          </cell>
          <cell r="I1622">
            <v>69</v>
          </cell>
          <cell r="J1622">
            <v>69</v>
          </cell>
          <cell r="K1622">
            <v>65.957670199999995</v>
          </cell>
          <cell r="L1622">
            <v>69</v>
          </cell>
          <cell r="M1622">
            <v>65.957670199999995</v>
          </cell>
          <cell r="N1622">
            <v>69</v>
          </cell>
        </row>
        <row r="1623">
          <cell r="A1623" t="str">
            <v>CONGEN1</v>
          </cell>
          <cell r="B1623">
            <v>1</v>
          </cell>
          <cell r="C1623">
            <v>84.360902633711518</v>
          </cell>
          <cell r="D1623">
            <v>78.918220208670988</v>
          </cell>
          <cell r="E1623">
            <v>84.360902633711518</v>
          </cell>
          <cell r="F1623">
            <v>81.639561421191246</v>
          </cell>
          <cell r="G1623">
            <v>84.360902633711518</v>
          </cell>
          <cell r="H1623">
            <v>81.639561421191246</v>
          </cell>
          <cell r="I1623">
            <v>84.360902633711518</v>
          </cell>
          <cell r="J1623">
            <v>84.360902633711518</v>
          </cell>
          <cell r="K1623">
            <v>21.770129740680716</v>
          </cell>
          <cell r="L1623">
            <v>0</v>
          </cell>
          <cell r="M1623">
            <v>27.212662175850891</v>
          </cell>
          <cell r="N1623">
            <v>84.360902633711518</v>
          </cell>
        </row>
        <row r="1624">
          <cell r="A1624" t="str">
            <v xml:space="preserve">CONGEN2 </v>
          </cell>
          <cell r="B1624">
            <v>2</v>
          </cell>
          <cell r="C1624">
            <v>84.101330625607773</v>
          </cell>
          <cell r="D1624">
            <v>78.918220208670988</v>
          </cell>
          <cell r="E1624">
            <v>84.360902633711518</v>
          </cell>
          <cell r="F1624">
            <v>81.639561421191246</v>
          </cell>
          <cell r="G1624">
            <v>84.360902633711518</v>
          </cell>
          <cell r="H1624">
            <v>81.639561421191246</v>
          </cell>
          <cell r="I1624">
            <v>84.360902633711518</v>
          </cell>
          <cell r="J1624">
            <v>84.360902633711518</v>
          </cell>
          <cell r="K1624">
            <v>81.645056726093998</v>
          </cell>
          <cell r="L1624">
            <v>84.360902633711518</v>
          </cell>
          <cell r="M1624">
            <v>81.645056726093998</v>
          </cell>
          <cell r="N1624">
            <v>64.4959889</v>
          </cell>
        </row>
        <row r="1625">
          <cell r="A1625" t="str">
            <v>MONGEN1</v>
          </cell>
          <cell r="B1625">
            <v>1</v>
          </cell>
          <cell r="C1625">
            <v>399.8</v>
          </cell>
          <cell r="D1625">
            <v>381.7</v>
          </cell>
          <cell r="E1625">
            <v>385</v>
          </cell>
          <cell r="F1625">
            <v>0</v>
          </cell>
          <cell r="G1625">
            <v>121</v>
          </cell>
          <cell r="H1625">
            <v>430</v>
          </cell>
          <cell r="I1625">
            <v>466.8</v>
          </cell>
          <cell r="J1625">
            <v>456.8</v>
          </cell>
          <cell r="K1625">
            <v>385.3</v>
          </cell>
          <cell r="L1625">
            <v>388</v>
          </cell>
          <cell r="M1625">
            <v>288.75</v>
          </cell>
          <cell r="N1625">
            <v>385.4</v>
          </cell>
          <cell r="O1625">
            <v>4089.5500000000006</v>
          </cell>
          <cell r="P1625">
            <v>8802.5500000000011</v>
          </cell>
        </row>
        <row r="1626">
          <cell r="A1626" t="str">
            <v xml:space="preserve">MONGEN2 </v>
          </cell>
          <cell r="B1626">
            <v>2</v>
          </cell>
          <cell r="C1626">
            <v>416.2</v>
          </cell>
          <cell r="D1626">
            <v>385</v>
          </cell>
          <cell r="E1626">
            <v>304</v>
          </cell>
          <cell r="F1626">
            <v>395</v>
          </cell>
          <cell r="G1626">
            <v>375</v>
          </cell>
          <cell r="H1626">
            <v>430</v>
          </cell>
          <cell r="I1626">
            <v>470.8</v>
          </cell>
          <cell r="J1626">
            <v>459.6</v>
          </cell>
          <cell r="K1626">
            <v>387.9</v>
          </cell>
          <cell r="L1626">
            <v>298</v>
          </cell>
          <cell r="M1626">
            <v>385</v>
          </cell>
          <cell r="N1626">
            <v>404.5</v>
          </cell>
          <cell r="O1626">
            <v>4713</v>
          </cell>
        </row>
        <row r="1627">
          <cell r="A1627" t="str">
            <v xml:space="preserve">MTCGEN3 </v>
          </cell>
          <cell r="B1627">
            <v>3</v>
          </cell>
          <cell r="C1627">
            <v>47.886752136752136</v>
          </cell>
          <cell r="D1627">
            <v>47.886752136752136</v>
          </cell>
          <cell r="E1627">
            <v>17.386752136752136</v>
          </cell>
          <cell r="F1627">
            <v>11.898504273504274</v>
          </cell>
          <cell r="G1627">
            <v>36.617521367521363</v>
          </cell>
          <cell r="H1627">
            <v>125.1025641025641</v>
          </cell>
          <cell r="I1627">
            <v>200.16410256410256</v>
          </cell>
          <cell r="J1627">
            <v>200.16410256410256</v>
          </cell>
          <cell r="K1627">
            <v>73.235042735042725</v>
          </cell>
          <cell r="L1627">
            <v>0</v>
          </cell>
          <cell r="M1627">
            <v>17.386752136752136</v>
          </cell>
          <cell r="N1627">
            <v>40.261752136752136</v>
          </cell>
          <cell r="O1627">
            <v>820.99059829059843</v>
          </cell>
        </row>
        <row r="1628">
          <cell r="A1628" t="str">
            <v>MTCGEN4</v>
          </cell>
          <cell r="B1628">
            <v>4</v>
          </cell>
          <cell r="C1628">
            <v>47.886752136752136</v>
          </cell>
          <cell r="D1628">
            <v>47.886752136752136</v>
          </cell>
          <cell r="E1628">
            <v>17.386752136752136</v>
          </cell>
          <cell r="F1628">
            <v>11.898504273504274</v>
          </cell>
          <cell r="G1628">
            <v>36.617521367521363</v>
          </cell>
          <cell r="H1628">
            <v>125.1025641025641</v>
          </cell>
          <cell r="I1628">
            <v>200.16410256410256</v>
          </cell>
          <cell r="J1628">
            <v>200.16410256410256</v>
          </cell>
          <cell r="K1628">
            <v>73.235042735042725</v>
          </cell>
          <cell r="L1628">
            <v>32.344017094017097</v>
          </cell>
          <cell r="M1628">
            <v>17.386752136752136</v>
          </cell>
          <cell r="N1628">
            <v>40.261752136752136</v>
          </cell>
          <cell r="O1628">
            <v>854.33461538461552</v>
          </cell>
        </row>
        <row r="1629">
          <cell r="A1629" t="str">
            <v>SUSGEN1</v>
          </cell>
          <cell r="B1629">
            <v>1</v>
          </cell>
          <cell r="C1629">
            <v>713.07980639999994</v>
          </cell>
          <cell r="D1629">
            <v>644.07208319999995</v>
          </cell>
          <cell r="E1629">
            <v>713.07980639999994</v>
          </cell>
          <cell r="F1629">
            <v>690.07723199999998</v>
          </cell>
          <cell r="G1629">
            <v>447.2131392</v>
          </cell>
          <cell r="H1629">
            <v>690.07723199999998</v>
          </cell>
          <cell r="I1629">
            <v>713.07980639999994</v>
          </cell>
          <cell r="J1629">
            <v>713.07980639999994</v>
          </cell>
          <cell r="K1629">
            <v>690.07723199999998</v>
          </cell>
          <cell r="L1629">
            <v>713.07980639999994</v>
          </cell>
          <cell r="M1629">
            <v>690.07723199999998</v>
          </cell>
          <cell r="N1629">
            <v>713.07980639999994</v>
          </cell>
          <cell r="O1629">
            <v>8130.0729887999996</v>
          </cell>
        </row>
        <row r="1630">
          <cell r="A1630" t="str">
            <v>SUSGEN2</v>
          </cell>
          <cell r="B1630">
            <v>2</v>
          </cell>
          <cell r="C1630">
            <v>715.01227200000005</v>
          </cell>
          <cell r="D1630">
            <v>636.82653600000003</v>
          </cell>
          <cell r="E1630">
            <v>176.18169600000002</v>
          </cell>
          <cell r="F1630">
            <v>41.407200000000003</v>
          </cell>
          <cell r="G1630">
            <v>710.91129599999999</v>
          </cell>
          <cell r="H1630">
            <v>698.80449599999997</v>
          </cell>
          <cell r="I1630">
            <v>722.09797920000005</v>
          </cell>
          <cell r="J1630">
            <v>722.09797920000005</v>
          </cell>
          <cell r="K1630">
            <v>698.80449599999997</v>
          </cell>
          <cell r="L1630">
            <v>722.09797920000005</v>
          </cell>
          <cell r="M1630">
            <v>698.80449599999997</v>
          </cell>
          <cell r="N1630">
            <v>722.09797920000005</v>
          </cell>
          <cell r="O1630">
            <v>7265.1444047999985</v>
          </cell>
        </row>
        <row r="1631">
          <cell r="A1631" t="str">
            <v>DSLGEN1</v>
          </cell>
          <cell r="B1631">
            <v>1</v>
          </cell>
          <cell r="C1631">
            <v>0.1</v>
          </cell>
          <cell r="D1631">
            <v>0.1</v>
          </cell>
          <cell r="E1631">
            <v>0.1</v>
          </cell>
          <cell r="F1631">
            <v>0.1</v>
          </cell>
          <cell r="G1631">
            <v>0.2</v>
          </cell>
          <cell r="H1631">
            <v>0.2</v>
          </cell>
          <cell r="I1631">
            <v>0.1</v>
          </cell>
          <cell r="J1631">
            <v>0.1</v>
          </cell>
          <cell r="K1631">
            <v>0.1</v>
          </cell>
          <cell r="L1631">
            <v>0.1</v>
          </cell>
          <cell r="M1631">
            <v>0.1</v>
          </cell>
          <cell r="N1631">
            <v>0.1</v>
          </cell>
        </row>
        <row r="1632">
          <cell r="A1632" t="str">
            <v>WPPKGEN1</v>
          </cell>
          <cell r="B1632">
            <v>1</v>
          </cell>
          <cell r="C1632">
            <v>8.1999999999999993</v>
          </cell>
          <cell r="D1632">
            <v>7.4</v>
          </cell>
          <cell r="E1632">
            <v>7.3</v>
          </cell>
          <cell r="F1632">
            <v>8.3000000000000007</v>
          </cell>
          <cell r="G1632">
            <v>6.2</v>
          </cell>
          <cell r="H1632">
            <v>6.7</v>
          </cell>
          <cell r="I1632">
            <v>6.3</v>
          </cell>
          <cell r="J1632">
            <v>5.7</v>
          </cell>
          <cell r="K1632">
            <v>5.9</v>
          </cell>
          <cell r="L1632">
            <v>5.0999999999999996</v>
          </cell>
          <cell r="M1632">
            <v>4.7</v>
          </cell>
          <cell r="N1632">
            <v>6.6</v>
          </cell>
        </row>
        <row r="1633">
          <cell r="A1633" t="str">
            <v>HLTHYGEN1</v>
          </cell>
          <cell r="B1633">
            <v>1</v>
          </cell>
          <cell r="C1633">
            <v>53</v>
          </cell>
          <cell r="D1633">
            <v>52</v>
          </cell>
          <cell r="E1633">
            <v>70</v>
          </cell>
          <cell r="F1633">
            <v>67</v>
          </cell>
          <cell r="G1633">
            <v>65</v>
          </cell>
          <cell r="H1633">
            <v>48</v>
          </cell>
          <cell r="I1633">
            <v>36</v>
          </cell>
          <cell r="J1633">
            <v>28</v>
          </cell>
          <cell r="K1633">
            <v>25.3</v>
          </cell>
          <cell r="L1633">
            <v>31</v>
          </cell>
          <cell r="M1633">
            <v>45</v>
          </cell>
          <cell r="N1633">
            <v>54</v>
          </cell>
          <cell r="O1633">
            <v>575.29999999999995</v>
          </cell>
        </row>
        <row r="1634">
          <cell r="A1634" t="str">
            <v xml:space="preserve">CTGEN1 </v>
          </cell>
          <cell r="B1634">
            <v>1</v>
          </cell>
          <cell r="C1634">
            <v>0.5</v>
          </cell>
          <cell r="D1634">
            <v>0.9</v>
          </cell>
          <cell r="E1634">
            <v>0.1</v>
          </cell>
          <cell r="F1634">
            <v>0.2</v>
          </cell>
          <cell r="G1634">
            <v>0.5</v>
          </cell>
          <cell r="H1634">
            <v>0.5</v>
          </cell>
          <cell r="I1634">
            <v>5</v>
          </cell>
          <cell r="J1634">
            <v>1.6</v>
          </cell>
          <cell r="K1634">
            <v>2.4</v>
          </cell>
          <cell r="L1634">
            <v>0.2</v>
          </cell>
          <cell r="M1634">
            <v>0.2</v>
          </cell>
          <cell r="N1634">
            <v>0.2</v>
          </cell>
        </row>
        <row r="1635">
          <cell r="A1635" t="str">
            <v>BIONCST1</v>
          </cell>
          <cell r="B1635">
            <v>1</v>
          </cell>
          <cell r="C1635">
            <v>153.09</v>
          </cell>
          <cell r="D1635">
            <v>53.009</v>
          </cell>
          <cell r="E1635">
            <v>149.92500000000001</v>
          </cell>
          <cell r="F1635">
            <v>98.320999999999998</v>
          </cell>
          <cell r="G1635">
            <v>282.65800000000002</v>
          </cell>
          <cell r="H1635">
            <v>266.62400000000002</v>
          </cell>
          <cell r="I1635">
            <v>203.85499999999999</v>
          </cell>
          <cell r="J1635">
            <v>155.619</v>
          </cell>
          <cell r="K1635">
            <v>136.143</v>
          </cell>
          <cell r="L1635">
            <v>55.503999999999998</v>
          </cell>
          <cell r="M1635">
            <v>199.83600000000001</v>
          </cell>
          <cell r="N1635">
            <v>202.31399999999999</v>
          </cell>
        </row>
        <row r="1636">
          <cell r="A1636" t="str">
            <v>BIOFCST1</v>
          </cell>
          <cell r="B1636">
            <v>1</v>
          </cell>
          <cell r="C1636">
            <v>550.74800000000005</v>
          </cell>
          <cell r="D1636">
            <v>246.13</v>
          </cell>
          <cell r="E1636">
            <v>494.911</v>
          </cell>
          <cell r="F1636">
            <v>397.27300000000002</v>
          </cell>
          <cell r="G1636">
            <v>835.61599999999999</v>
          </cell>
          <cell r="H1636">
            <v>629.65300000000002</v>
          </cell>
          <cell r="I1636">
            <v>501.13099999999997</v>
          </cell>
          <cell r="J1636">
            <v>505.762</v>
          </cell>
          <cell r="K1636">
            <v>549.87800000000004</v>
          </cell>
          <cell r="L1636">
            <v>377.72399999999999</v>
          </cell>
          <cell r="M1636">
            <v>580.40899999999999</v>
          </cell>
          <cell r="N1636">
            <v>662.97199999999998</v>
          </cell>
        </row>
        <row r="1637">
          <cell r="A1637" t="str">
            <v xml:space="preserve">BIONCST2 </v>
          </cell>
          <cell r="B1637">
            <v>2</v>
          </cell>
          <cell r="C1637">
            <v>161.78399999999999</v>
          </cell>
          <cell r="D1637">
            <v>53.914000000000001</v>
          </cell>
          <cell r="E1637">
            <v>165.55199999999999</v>
          </cell>
          <cell r="F1637">
            <v>84.341999999999999</v>
          </cell>
          <cell r="G1637">
            <v>314.327</v>
          </cell>
          <cell r="H1637">
            <v>296.887</v>
          </cell>
          <cell r="I1637">
            <v>225.25700000000001</v>
          </cell>
          <cell r="J1637">
            <v>174.00299999999999</v>
          </cell>
          <cell r="K1637">
            <v>50.9</v>
          </cell>
          <cell r="L1637">
            <v>59.241999999999997</v>
          </cell>
          <cell r="M1637">
            <v>262.74700000000001</v>
          </cell>
          <cell r="N1637">
            <v>180.56299999999999</v>
          </cell>
        </row>
        <row r="1638">
          <cell r="A1638" t="str">
            <v>BIOFCST2</v>
          </cell>
          <cell r="B1638">
            <v>2</v>
          </cell>
          <cell r="C1638">
            <v>588.779</v>
          </cell>
          <cell r="D1638">
            <v>264.375</v>
          </cell>
          <cell r="E1638">
            <v>546.54700000000003</v>
          </cell>
          <cell r="F1638">
            <v>444.017</v>
          </cell>
          <cell r="G1638">
            <v>966.28200000000004</v>
          </cell>
          <cell r="H1638">
            <v>739.64599999999996</v>
          </cell>
          <cell r="I1638">
            <v>577.18100000000004</v>
          </cell>
          <cell r="J1638">
            <v>573.798</v>
          </cell>
          <cell r="K1638">
            <v>203.86600000000001</v>
          </cell>
          <cell r="L1638">
            <v>74.762</v>
          </cell>
          <cell r="M1638">
            <v>823.22</v>
          </cell>
          <cell r="N1638">
            <v>667.29</v>
          </cell>
        </row>
        <row r="1639">
          <cell r="A1639" t="str">
            <v>BIONCST3</v>
          </cell>
          <cell r="B1639">
            <v>3</v>
          </cell>
          <cell r="C1639">
            <v>208.13499999999999</v>
          </cell>
          <cell r="D1639">
            <v>66.488</v>
          </cell>
          <cell r="E1639">
            <v>202.52</v>
          </cell>
          <cell r="F1639">
            <v>99.271000000000001</v>
          </cell>
          <cell r="G1639">
            <v>667.02300000000002</v>
          </cell>
          <cell r="H1639">
            <v>681.66499999999996</v>
          </cell>
          <cell r="I1639">
            <v>517.72500000000002</v>
          </cell>
          <cell r="J1639">
            <v>365.52199999999999</v>
          </cell>
          <cell r="K1639">
            <v>305.36200000000002</v>
          </cell>
          <cell r="L1639">
            <v>58.396000000000001</v>
          </cell>
          <cell r="M1639">
            <v>364.827</v>
          </cell>
          <cell r="N1639">
            <v>268.53699999999998</v>
          </cell>
        </row>
        <row r="1640">
          <cell r="A1640" t="str">
            <v>BIOFCST3</v>
          </cell>
          <cell r="B1640">
            <v>3</v>
          </cell>
          <cell r="C1640">
            <v>755.31500000000005</v>
          </cell>
          <cell r="D1640">
            <v>338.149</v>
          </cell>
          <cell r="E1640">
            <v>681.56600000000003</v>
          </cell>
          <cell r="F1640">
            <v>536.41099999999994</v>
          </cell>
          <cell r="G1640">
            <v>2039.2170000000001</v>
          </cell>
          <cell r="H1640">
            <v>1626.8969999999999</v>
          </cell>
          <cell r="I1640">
            <v>1288.2470000000001</v>
          </cell>
          <cell r="J1640">
            <v>1203.2339999999999</v>
          </cell>
          <cell r="K1640">
            <v>1308.585</v>
          </cell>
          <cell r="L1640">
            <v>422.82</v>
          </cell>
          <cell r="M1640">
            <v>1066.1949999999999</v>
          </cell>
          <cell r="N1640">
            <v>907.61099999999999</v>
          </cell>
        </row>
        <row r="1641">
          <cell r="A1641" t="str">
            <v xml:space="preserve">MTONCST1  </v>
          </cell>
          <cell r="B1641">
            <v>1</v>
          </cell>
          <cell r="C1641">
            <v>83.688999999999993</v>
          </cell>
          <cell r="D1641">
            <v>26.827000000000002</v>
          </cell>
          <cell r="E1641">
            <v>103.621</v>
          </cell>
          <cell r="F1641">
            <v>104.60899999999999</v>
          </cell>
          <cell r="G1641">
            <v>372.80200000000002</v>
          </cell>
          <cell r="H1641">
            <v>162.214</v>
          </cell>
          <cell r="I1641">
            <v>124.376</v>
          </cell>
          <cell r="J1641">
            <v>61.759</v>
          </cell>
          <cell r="K1641">
            <v>36.634999999999998</v>
          </cell>
          <cell r="L1641">
            <v>23.033999999999999</v>
          </cell>
          <cell r="M1641">
            <v>252.85300000000001</v>
          </cell>
          <cell r="N1641">
            <v>188.95099999999999</v>
          </cell>
        </row>
        <row r="1642">
          <cell r="A1642" t="str">
            <v>MTOFCST1</v>
          </cell>
          <cell r="B1642">
            <v>1</v>
          </cell>
          <cell r="C1642">
            <v>522.58799999999997</v>
          </cell>
          <cell r="D1642">
            <v>135.85300000000001</v>
          </cell>
          <cell r="E1642">
            <v>498.28899999999999</v>
          </cell>
          <cell r="F1642">
            <v>548.83600000000001</v>
          </cell>
          <cell r="G1642">
            <v>940.55899999999997</v>
          </cell>
          <cell r="H1642">
            <v>646.93499999999995</v>
          </cell>
          <cell r="I1642">
            <v>696.14200000000005</v>
          </cell>
          <cell r="J1642">
            <v>389.23500000000001</v>
          </cell>
          <cell r="K1642">
            <v>175.53299999999999</v>
          </cell>
          <cell r="L1642">
            <v>306.35000000000002</v>
          </cell>
          <cell r="M1642">
            <v>685.32500000000005</v>
          </cell>
          <cell r="N1642">
            <v>443.36900000000003</v>
          </cell>
        </row>
        <row r="1643">
          <cell r="A1643" t="str">
            <v>MTONCST2</v>
          </cell>
          <cell r="B1643">
            <v>2</v>
          </cell>
          <cell r="C1643">
            <v>75.382000000000005</v>
          </cell>
          <cell r="D1643">
            <v>23.716000000000001</v>
          </cell>
          <cell r="E1643">
            <v>72.662000000000006</v>
          </cell>
          <cell r="F1643">
            <v>87.307000000000002</v>
          </cell>
          <cell r="G1643">
            <v>310.13200000000001</v>
          </cell>
          <cell r="H1643">
            <v>145.62799999999999</v>
          </cell>
          <cell r="I1643">
            <v>109.965</v>
          </cell>
          <cell r="J1643">
            <v>64.816000000000003</v>
          </cell>
          <cell r="K1643">
            <v>85.143000000000001</v>
          </cell>
          <cell r="L1643">
            <v>19.103000000000002</v>
          </cell>
          <cell r="M1643">
            <v>215.53899999999999</v>
          </cell>
          <cell r="N1643">
            <v>158.721</v>
          </cell>
        </row>
        <row r="1644">
          <cell r="A1644" t="str">
            <v>MTOFCST2</v>
          </cell>
          <cell r="B1644">
            <v>2</v>
          </cell>
          <cell r="C1644">
            <v>476.685</v>
          </cell>
          <cell r="D1644">
            <v>121.797</v>
          </cell>
          <cell r="E1644">
            <v>444.08</v>
          </cell>
          <cell r="F1644">
            <v>499.44499999999999</v>
          </cell>
          <cell r="G1644">
            <v>881.57600000000002</v>
          </cell>
          <cell r="H1644">
            <v>600.43899999999996</v>
          </cell>
          <cell r="I1644">
            <v>649.22299999999996</v>
          </cell>
          <cell r="J1644">
            <v>385.78699999999998</v>
          </cell>
          <cell r="K1644">
            <v>485.11099999999999</v>
          </cell>
          <cell r="L1644">
            <v>326.17099999999999</v>
          </cell>
          <cell r="M1644">
            <v>637.13499999999999</v>
          </cell>
          <cell r="N1644">
            <v>402.29500000000002</v>
          </cell>
        </row>
        <row r="1645">
          <cell r="A1645" t="str">
            <v>SBYONCST1</v>
          </cell>
          <cell r="B1645">
            <v>1</v>
          </cell>
          <cell r="C1645">
            <v>13.406000000000001</v>
          </cell>
          <cell r="D1645">
            <v>1.895</v>
          </cell>
          <cell r="E1645">
            <v>6.0880000000000001</v>
          </cell>
          <cell r="F1645">
            <v>4.9260000000000002</v>
          </cell>
          <cell r="G1645">
            <v>0</v>
          </cell>
          <cell r="H1645">
            <v>39.655999999999999</v>
          </cell>
          <cell r="I1645">
            <v>28.984999999999999</v>
          </cell>
          <cell r="J1645">
            <v>24.725999999999999</v>
          </cell>
          <cell r="K1645">
            <v>0</v>
          </cell>
          <cell r="L1645">
            <v>2.71</v>
          </cell>
          <cell r="M1645">
            <v>17.094000000000001</v>
          </cell>
          <cell r="N1645">
            <v>10.448</v>
          </cell>
        </row>
        <row r="1646">
          <cell r="A1646" t="str">
            <v>SBYOFCST1</v>
          </cell>
          <cell r="B1646">
            <v>1</v>
          </cell>
          <cell r="C1646">
            <v>62.262999999999998</v>
          </cell>
          <cell r="D1646">
            <v>17.817</v>
          </cell>
          <cell r="E1646">
            <v>61.192999999999998</v>
          </cell>
          <cell r="F1646">
            <v>89.213999999999999</v>
          </cell>
          <cell r="G1646">
            <v>0</v>
          </cell>
          <cell r="H1646">
            <v>134.761</v>
          </cell>
          <cell r="I1646">
            <v>97.164000000000001</v>
          </cell>
          <cell r="J1646">
            <v>90.206000000000003</v>
          </cell>
          <cell r="K1646">
            <v>0</v>
          </cell>
          <cell r="L1646">
            <v>27.417999999999999</v>
          </cell>
          <cell r="M1646">
            <v>144.95099999999999</v>
          </cell>
          <cell r="N1646">
            <v>111.642</v>
          </cell>
        </row>
        <row r="1647">
          <cell r="A1647" t="str">
            <v xml:space="preserve">SBYONCST3 </v>
          </cell>
          <cell r="B1647">
            <v>3</v>
          </cell>
          <cell r="C1647">
            <v>108.253</v>
          </cell>
          <cell r="D1647">
            <v>57.930999999999997</v>
          </cell>
          <cell r="E1647">
            <v>148.72300000000001</v>
          </cell>
          <cell r="F1647">
            <v>148.274</v>
          </cell>
          <cell r="G1647">
            <v>146.255</v>
          </cell>
          <cell r="H1647">
            <v>79.897000000000006</v>
          </cell>
          <cell r="I1647">
            <v>63.649000000000001</v>
          </cell>
          <cell r="J1647">
            <v>47.348999999999997</v>
          </cell>
          <cell r="K1647">
            <v>50.23</v>
          </cell>
          <cell r="L1647">
            <v>28.126000000000001</v>
          </cell>
          <cell r="M1647">
            <v>170.34399999999999</v>
          </cell>
          <cell r="N1647">
            <v>165.345</v>
          </cell>
        </row>
        <row r="1648">
          <cell r="A1648" t="str">
            <v>SBYOFCST3</v>
          </cell>
          <cell r="B1648">
            <v>3</v>
          </cell>
          <cell r="C1648">
            <v>296.78800000000001</v>
          </cell>
          <cell r="D1648">
            <v>163.99199999999999</v>
          </cell>
          <cell r="E1648">
            <v>279.101</v>
          </cell>
          <cell r="F1648">
            <v>307.98200000000003</v>
          </cell>
          <cell r="G1648">
            <v>222.745</v>
          </cell>
          <cell r="H1648">
            <v>147.46700000000001</v>
          </cell>
          <cell r="I1648">
            <v>124.14100000000001</v>
          </cell>
          <cell r="J1648">
            <v>128.43299999999999</v>
          </cell>
          <cell r="K1648">
            <v>131.67400000000001</v>
          </cell>
          <cell r="L1648">
            <v>195.81399999999999</v>
          </cell>
          <cell r="M1648">
            <v>297.702</v>
          </cell>
          <cell r="N1648">
            <v>318.37400000000002</v>
          </cell>
        </row>
        <row r="1649">
          <cell r="A1649" t="str">
            <v>SBYONCST4</v>
          </cell>
          <cell r="B1649">
            <v>4</v>
          </cell>
          <cell r="C1649">
            <v>81.733000000000004</v>
          </cell>
          <cell r="D1649">
            <v>34.872999999999998</v>
          </cell>
          <cell r="E1649">
            <v>97.867000000000004</v>
          </cell>
          <cell r="F1649">
            <v>58.606000000000002</v>
          </cell>
          <cell r="G1649">
            <v>138.375</v>
          </cell>
          <cell r="H1649">
            <v>136.84100000000001</v>
          </cell>
          <cell r="I1649">
            <v>106.961</v>
          </cell>
          <cell r="J1649">
            <v>78.445999999999998</v>
          </cell>
          <cell r="K1649">
            <v>76.171999999999997</v>
          </cell>
          <cell r="L1649">
            <v>18.786999999999999</v>
          </cell>
          <cell r="M1649">
            <v>149.732</v>
          </cell>
          <cell r="N1649">
            <v>123.432</v>
          </cell>
        </row>
        <row r="1650">
          <cell r="A1650" t="str">
            <v>SBYOFCST4</v>
          </cell>
          <cell r="B1650">
            <v>4</v>
          </cell>
          <cell r="C1650">
            <v>264.37400000000002</v>
          </cell>
          <cell r="D1650">
            <v>132.38900000000001</v>
          </cell>
          <cell r="E1650">
            <v>248.36199999999999</v>
          </cell>
          <cell r="F1650">
            <v>214.79499999999999</v>
          </cell>
          <cell r="G1650">
            <v>250.619</v>
          </cell>
          <cell r="H1650">
            <v>297.44900000000001</v>
          </cell>
          <cell r="I1650">
            <v>240.66399999999999</v>
          </cell>
          <cell r="J1650">
            <v>238.43700000000001</v>
          </cell>
          <cell r="K1650">
            <v>255.29599999999999</v>
          </cell>
          <cell r="L1650">
            <v>184.357</v>
          </cell>
          <cell r="M1650">
            <v>326.04599999999999</v>
          </cell>
          <cell r="N1650">
            <v>305.197</v>
          </cell>
        </row>
        <row r="1651">
          <cell r="A1651" t="str">
            <v>HLTONCST1</v>
          </cell>
          <cell r="B1651">
            <v>1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HLTOFCST1</v>
          </cell>
          <cell r="B1652">
            <v>1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 xml:space="preserve">MNONCST1 </v>
          </cell>
          <cell r="B1653">
            <v>1</v>
          </cell>
          <cell r="C1653">
            <v>160.459</v>
          </cell>
          <cell r="D1653">
            <v>59.615000000000002</v>
          </cell>
          <cell r="E1653">
            <v>130.798</v>
          </cell>
          <cell r="F1653">
            <v>30.204000000000001</v>
          </cell>
          <cell r="G1653">
            <v>0</v>
          </cell>
          <cell r="H1653">
            <v>388.07499999999999</v>
          </cell>
          <cell r="I1653">
            <v>350.05399999999997</v>
          </cell>
          <cell r="J1653">
            <v>273.846</v>
          </cell>
          <cell r="K1653">
            <v>217.88499999999999</v>
          </cell>
          <cell r="L1653">
            <v>65.650999999999996</v>
          </cell>
          <cell r="M1653">
            <v>224.399</v>
          </cell>
          <cell r="N1653">
            <v>184.69300000000001</v>
          </cell>
        </row>
        <row r="1654">
          <cell r="A1654" t="str">
            <v xml:space="preserve">MNOFCST1 </v>
          </cell>
          <cell r="B1654">
            <v>1</v>
          </cell>
          <cell r="C1654">
            <v>629.57100000000003</v>
          </cell>
          <cell r="D1654">
            <v>249.65299999999999</v>
          </cell>
          <cell r="E1654">
            <v>568.16899999999998</v>
          </cell>
          <cell r="F1654">
            <v>298.50900000000001</v>
          </cell>
          <cell r="G1654">
            <v>0</v>
          </cell>
          <cell r="H1654">
            <v>1029.4480000000001</v>
          </cell>
          <cell r="I1654">
            <v>932.69200000000001</v>
          </cell>
          <cell r="J1654">
            <v>927.37400000000002</v>
          </cell>
          <cell r="K1654">
            <v>1007.883</v>
          </cell>
          <cell r="L1654">
            <v>386.65100000000001</v>
          </cell>
          <cell r="M1654">
            <v>865.97299999999996</v>
          </cell>
          <cell r="N1654">
            <v>848.07100000000003</v>
          </cell>
        </row>
        <row r="1655">
          <cell r="A1655" t="str">
            <v xml:space="preserve">MNONCST2 </v>
          </cell>
          <cell r="B1655">
            <v>2</v>
          </cell>
          <cell r="C1655">
            <v>193.94300000000001</v>
          </cell>
          <cell r="D1655">
            <v>60.408000000000001</v>
          </cell>
          <cell r="E1655">
            <v>129.19200000000001</v>
          </cell>
          <cell r="F1655">
            <v>87.161000000000001</v>
          </cell>
          <cell r="G1655">
            <v>401.47300000000001</v>
          </cell>
          <cell r="H1655">
            <v>392.577</v>
          </cell>
          <cell r="I1655">
            <v>307.964</v>
          </cell>
          <cell r="J1655">
            <v>235.863</v>
          </cell>
          <cell r="K1655">
            <v>205.411</v>
          </cell>
          <cell r="L1655">
            <v>67.793999999999997</v>
          </cell>
          <cell r="M1655">
            <v>392.15800000000002</v>
          </cell>
          <cell r="N1655">
            <v>244.256</v>
          </cell>
        </row>
        <row r="1656">
          <cell r="A1656" t="str">
            <v xml:space="preserve">MNOFCST2 </v>
          </cell>
          <cell r="B1656">
            <v>2</v>
          </cell>
          <cell r="C1656">
            <v>719.66099999999994</v>
          </cell>
          <cell r="D1656">
            <v>317.18599999999998</v>
          </cell>
          <cell r="E1656">
            <v>476.33600000000001</v>
          </cell>
          <cell r="F1656">
            <v>672.59699999999998</v>
          </cell>
          <cell r="G1656">
            <v>1204.317</v>
          </cell>
          <cell r="H1656">
            <v>936.08299999999997</v>
          </cell>
          <cell r="I1656">
            <v>757.83699999999999</v>
          </cell>
          <cell r="J1656">
            <v>765.94299999999998</v>
          </cell>
          <cell r="K1656">
            <v>828.48800000000006</v>
          </cell>
          <cell r="L1656">
            <v>357.36599999999999</v>
          </cell>
          <cell r="M1656">
            <v>1090.8920000000001</v>
          </cell>
          <cell r="N1656">
            <v>873.66899999999998</v>
          </cell>
        </row>
        <row r="1657">
          <cell r="A1657" t="str">
            <v>PRCHRATE1</v>
          </cell>
          <cell r="B1657">
            <v>1</v>
          </cell>
          <cell r="C1657">
            <v>0</v>
          </cell>
          <cell r="D1657">
            <v>0</v>
          </cell>
          <cell r="E1657">
            <v>21.957000000000001</v>
          </cell>
          <cell r="F1657">
            <v>20.501000000000001</v>
          </cell>
          <cell r="G1657">
            <v>15.487</v>
          </cell>
          <cell r="H1657">
            <v>14.638999999999999</v>
          </cell>
          <cell r="I1657">
            <v>0</v>
          </cell>
          <cell r="J1657">
            <v>0</v>
          </cell>
          <cell r="K1657">
            <v>14.564</v>
          </cell>
          <cell r="L1657">
            <v>28.56</v>
          </cell>
          <cell r="M1657">
            <v>16.928999999999998</v>
          </cell>
          <cell r="N1657">
            <v>32.899000000000001</v>
          </cell>
        </row>
        <row r="1658">
          <cell r="A1658" t="str">
            <v>SALERATE1</v>
          </cell>
          <cell r="B1658">
            <v>1</v>
          </cell>
          <cell r="C1658">
            <v>22.797999999999998</v>
          </cell>
          <cell r="D1658">
            <v>24.367000000000001</v>
          </cell>
          <cell r="E1658">
            <v>21.224</v>
          </cell>
          <cell r="F1658">
            <v>19.823</v>
          </cell>
          <cell r="G1658">
            <v>18.356999999999999</v>
          </cell>
          <cell r="H1658">
            <v>20.149000000000001</v>
          </cell>
          <cell r="I1658">
            <v>25.597999999999999</v>
          </cell>
          <cell r="J1658">
            <v>24.212</v>
          </cell>
          <cell r="K1658">
            <v>21.83</v>
          </cell>
          <cell r="L1658">
            <v>21.782</v>
          </cell>
          <cell r="M1658">
            <v>18.343</v>
          </cell>
          <cell r="N1658">
            <v>20.856000000000002</v>
          </cell>
        </row>
        <row r="1659">
          <cell r="A1659" t="str">
            <v>SET CURSOR ON B2283 TO IMPORT</v>
          </cell>
        </row>
        <row r="1660">
          <cell r="B1660" t="str">
            <v>COAL CONSUMPTION PROVIDED BY IAIN RODDICK; #2 OIL CONSUMPTION PROVIDED BY DICK JENSEN.  #6 OIL AND GAS BY JOHN BAILEYS.</v>
          </cell>
        </row>
        <row r="1661">
          <cell r="A1661" t="str">
            <v>SUNBURY BIT</v>
          </cell>
          <cell r="B1661" t="str">
            <v>M-Tons</v>
          </cell>
          <cell r="C1661" t="str">
            <v>M-$</v>
          </cell>
          <cell r="D1661" t="str">
            <v>M-Tons</v>
          </cell>
          <cell r="E1661" t="str">
            <v>M-$</v>
          </cell>
          <cell r="F1661" t="str">
            <v>M-Tons</v>
          </cell>
          <cell r="G1661" t="str">
            <v>M-$</v>
          </cell>
          <cell r="H1661" t="str">
            <v>M-Tons</v>
          </cell>
          <cell r="I1661" t="str">
            <v>M-$</v>
          </cell>
        </row>
        <row r="1662">
          <cell r="B1662">
            <v>0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</row>
        <row r="1663">
          <cell r="B1663">
            <v>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</row>
        <row r="1664"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</row>
        <row r="1665">
          <cell r="B1665">
            <v>0</v>
          </cell>
          <cell r="C1665">
            <v>0</v>
          </cell>
          <cell r="J1665">
            <v>0</v>
          </cell>
          <cell r="K1665">
            <v>0</v>
          </cell>
        </row>
        <row r="1666">
          <cell r="A1666" t="str">
            <v>SUNBURY PREP</v>
          </cell>
        </row>
        <row r="1667">
          <cell r="B1667">
            <v>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</row>
        <row r="1668"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</row>
        <row r="1669"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</row>
        <row r="1670">
          <cell r="B1670">
            <v>0</v>
          </cell>
          <cell r="C1670">
            <v>0</v>
          </cell>
          <cell r="J1670">
            <v>0</v>
          </cell>
          <cell r="K1670">
            <v>0</v>
          </cell>
        </row>
        <row r="1671">
          <cell r="A1671" t="str">
            <v>SUNBURY SILT</v>
          </cell>
        </row>
        <row r="1672">
          <cell r="B1672">
            <v>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</row>
        <row r="1673"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</row>
        <row r="1674"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</row>
        <row r="1675">
          <cell r="B1675">
            <v>0</v>
          </cell>
          <cell r="C1675">
            <v>0</v>
          </cell>
          <cell r="J1675">
            <v>0</v>
          </cell>
          <cell r="K1675">
            <v>0</v>
          </cell>
        </row>
        <row r="1676">
          <cell r="A1676" t="str">
            <v>SUNBURY COKE</v>
          </cell>
        </row>
        <row r="1677"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</row>
        <row r="1678"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</row>
        <row r="1679"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</row>
        <row r="1680">
          <cell r="B1680">
            <v>0</v>
          </cell>
          <cell r="C1680">
            <v>0</v>
          </cell>
          <cell r="J1680">
            <v>0</v>
          </cell>
          <cell r="K1680">
            <v>0</v>
          </cell>
        </row>
        <row r="1681">
          <cell r="A1681" t="str">
            <v>MARTINS CREEK BIT</v>
          </cell>
        </row>
        <row r="1682">
          <cell r="B1682">
            <v>54.56</v>
          </cell>
          <cell r="C1682">
            <v>1825.0320000000002</v>
          </cell>
          <cell r="D1682">
            <v>51.48</v>
          </cell>
          <cell r="E1682">
            <v>1722.0060000000001</v>
          </cell>
          <cell r="F1682">
            <v>40.92</v>
          </cell>
          <cell r="G1682">
            <v>1368.7739999999999</v>
          </cell>
          <cell r="H1682">
            <v>43.12</v>
          </cell>
          <cell r="I1682">
            <v>1442.3639999999998</v>
          </cell>
          <cell r="J1682">
            <v>190.07999999999998</v>
          </cell>
          <cell r="K1682">
            <v>6358.1759999999995</v>
          </cell>
        </row>
        <row r="1683">
          <cell r="B1683">
            <v>27.103999999999999</v>
          </cell>
          <cell r="C1683">
            <v>906.62879999999961</v>
          </cell>
          <cell r="D1683">
            <v>38.808</v>
          </cell>
          <cell r="E1683">
            <v>1298.1275999999998</v>
          </cell>
          <cell r="F1683">
            <v>40.171999999999997</v>
          </cell>
          <cell r="G1683">
            <v>1343.7534000000001</v>
          </cell>
          <cell r="H1683">
            <v>43.427999999999997</v>
          </cell>
          <cell r="I1683">
            <v>1452.6666</v>
          </cell>
          <cell r="J1683">
            <v>149.512</v>
          </cell>
          <cell r="K1683">
            <v>5001.1763999999994</v>
          </cell>
        </row>
        <row r="1684">
          <cell r="B1684">
            <v>12.32</v>
          </cell>
          <cell r="C1684">
            <v>412.10399999999998</v>
          </cell>
          <cell r="D1684">
            <v>59.003999999999998</v>
          </cell>
          <cell r="E1684">
            <v>1973.6837999999996</v>
          </cell>
          <cell r="F1684">
            <v>33.043999999999997</v>
          </cell>
          <cell r="G1684">
            <v>1105.3217999999999</v>
          </cell>
          <cell r="H1684">
            <v>41.36</v>
          </cell>
          <cell r="I1684">
            <v>1383.4920000000002</v>
          </cell>
          <cell r="J1684">
            <v>145.72800000000001</v>
          </cell>
          <cell r="K1684">
            <v>4874.6016</v>
          </cell>
        </row>
        <row r="1685">
          <cell r="A1685">
            <v>17610.250459999996</v>
          </cell>
          <cell r="B1685">
            <v>485.32</v>
          </cell>
          <cell r="C1685">
            <v>16233.953999999996</v>
          </cell>
          <cell r="J1685">
            <v>485.32</v>
          </cell>
          <cell r="K1685">
            <v>16233.954</v>
          </cell>
        </row>
        <row r="1686">
          <cell r="A1686" t="str">
            <v>KEYSTONE BIT</v>
          </cell>
        </row>
        <row r="1687">
          <cell r="B1687">
            <v>51.704599999999999</v>
          </cell>
          <cell r="C1687">
            <v>1333.9786799999999</v>
          </cell>
          <cell r="D1687">
            <v>48.002600000000001</v>
          </cell>
          <cell r="E1687">
            <v>1238.4670800000001</v>
          </cell>
          <cell r="F1687">
            <v>50.1004</v>
          </cell>
          <cell r="G1687">
            <v>1292.59032</v>
          </cell>
          <cell r="H1687">
            <v>48.372799999999998</v>
          </cell>
          <cell r="I1687">
            <v>1248.0182399999999</v>
          </cell>
          <cell r="J1687">
            <v>198.18040000000002</v>
          </cell>
          <cell r="K1687">
            <v>5113.0543199999993</v>
          </cell>
        </row>
        <row r="1688">
          <cell r="B1688">
            <v>50.840800000000002</v>
          </cell>
          <cell r="C1688">
            <v>1311.69264</v>
          </cell>
          <cell r="D1688">
            <v>43.066600000000001</v>
          </cell>
          <cell r="E1688">
            <v>1111.1182800000001</v>
          </cell>
          <cell r="F1688">
            <v>47.755800000000001</v>
          </cell>
          <cell r="G1688">
            <v>1232.0996399999999</v>
          </cell>
          <cell r="H1688">
            <v>56.763999999999996</v>
          </cell>
          <cell r="I1688">
            <v>1464.5111999999999</v>
          </cell>
          <cell r="J1688">
            <v>198.42719999999997</v>
          </cell>
          <cell r="K1688">
            <v>5119.4217599999993</v>
          </cell>
        </row>
        <row r="1689">
          <cell r="B1689">
            <v>52.1982</v>
          </cell>
          <cell r="C1689">
            <v>1346.7135600000001</v>
          </cell>
          <cell r="D1689">
            <v>54.912999999999997</v>
          </cell>
          <cell r="E1689">
            <v>1416.7554</v>
          </cell>
          <cell r="F1689">
            <v>50.594000000000001</v>
          </cell>
          <cell r="G1689">
            <v>1305.3252</v>
          </cell>
          <cell r="H1689">
            <v>50.347200000000001</v>
          </cell>
          <cell r="I1689">
            <v>1298.9577599999998</v>
          </cell>
          <cell r="J1689">
            <v>208.05239999999998</v>
          </cell>
          <cell r="K1689">
            <v>5367.7519200000006</v>
          </cell>
        </row>
        <row r="1690">
          <cell r="B1690">
            <v>604.66</v>
          </cell>
          <cell r="C1690">
            <v>15600.227999999999</v>
          </cell>
          <cell r="J1690">
            <v>604.66</v>
          </cell>
          <cell r="K1690">
            <v>15600.227999999999</v>
          </cell>
        </row>
        <row r="1691">
          <cell r="A1691" t="str">
            <v>CONEMAUGH BIT</v>
          </cell>
        </row>
        <row r="1692">
          <cell r="B1692">
            <v>71.012500000000003</v>
          </cell>
          <cell r="C1692">
            <v>1825.7313750000001</v>
          </cell>
          <cell r="D1692">
            <v>72.8</v>
          </cell>
          <cell r="E1692">
            <v>1871.6880000000001</v>
          </cell>
          <cell r="F1692">
            <v>71.987499999999997</v>
          </cell>
          <cell r="G1692">
            <v>1850.7986249999997</v>
          </cell>
          <cell r="H1692">
            <v>61.587499999999999</v>
          </cell>
          <cell r="I1692">
            <v>1583.4146250000003</v>
          </cell>
          <cell r="J1692">
            <v>277.38749999999999</v>
          </cell>
          <cell r="K1692">
            <v>7131.6326250000002</v>
          </cell>
        </row>
        <row r="1693">
          <cell r="B1693">
            <v>65.325000000000003</v>
          </cell>
          <cell r="C1693">
            <v>1679.50575</v>
          </cell>
          <cell r="D1693">
            <v>70.362499999999997</v>
          </cell>
          <cell r="E1693">
            <v>1809.019875</v>
          </cell>
          <cell r="F1693">
            <v>66.95</v>
          </cell>
          <cell r="G1693">
            <v>1721.2845000000002</v>
          </cell>
          <cell r="H1693">
            <v>66.95</v>
          </cell>
          <cell r="I1693">
            <v>1721.2845000000002</v>
          </cell>
          <cell r="J1693">
            <v>269.58749999999998</v>
          </cell>
          <cell r="K1693">
            <v>6931.0946249999997</v>
          </cell>
        </row>
        <row r="1694">
          <cell r="B1694">
            <v>66.787499999999994</v>
          </cell>
          <cell r="C1694">
            <v>1717.1066250000003</v>
          </cell>
          <cell r="D1694">
            <v>52.325000000000003</v>
          </cell>
          <cell r="E1694">
            <v>1345.27575</v>
          </cell>
          <cell r="F1694">
            <v>45.012500000000003</v>
          </cell>
          <cell r="G1694">
            <v>1157.271375</v>
          </cell>
          <cell r="H1694">
            <v>51.512500000000003</v>
          </cell>
          <cell r="I1694">
            <v>1324.386375</v>
          </cell>
          <cell r="J1694">
            <v>215.63749999999999</v>
          </cell>
          <cell r="K1694">
            <v>5544.0401250000004</v>
          </cell>
        </row>
        <row r="1695">
          <cell r="B1695">
            <v>762.61249999999995</v>
          </cell>
          <cell r="C1695">
            <v>19606.767375000003</v>
          </cell>
          <cell r="J1695">
            <v>762.61249999999995</v>
          </cell>
          <cell r="K1695">
            <v>19606.767374999999</v>
          </cell>
        </row>
        <row r="1696">
          <cell r="A1696" t="str">
            <v>HOLTWOOD PREP</v>
          </cell>
          <cell r="B1696" t="str">
            <v>HOLTWOO</v>
          </cell>
          <cell r="C1696" t="str">
            <v>D SES</v>
          </cell>
          <cell r="D1696" t="str">
            <v>PREP</v>
          </cell>
        </row>
        <row r="1697"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</row>
        <row r="1698"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</row>
        <row r="1699"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</row>
        <row r="1700">
          <cell r="B1700">
            <v>0</v>
          </cell>
          <cell r="C1700">
            <v>0</v>
          </cell>
          <cell r="J1700">
            <v>0</v>
          </cell>
          <cell r="K1700">
            <v>0</v>
          </cell>
        </row>
        <row r="1701">
          <cell r="A1701" t="str">
            <v>HOLTWOOD SILT</v>
          </cell>
          <cell r="B1701" t="str">
            <v>HOLTWOO</v>
          </cell>
          <cell r="C1701" t="str">
            <v>D SES</v>
          </cell>
          <cell r="D1701" t="str">
            <v>SILT</v>
          </cell>
        </row>
        <row r="1702"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</row>
        <row r="1703"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</row>
        <row r="1704"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</row>
        <row r="1705">
          <cell r="B1705">
            <v>0</v>
          </cell>
          <cell r="C1705">
            <v>0</v>
          </cell>
          <cell r="J1705">
            <v>0</v>
          </cell>
          <cell r="K1705">
            <v>0</v>
          </cell>
        </row>
        <row r="1706">
          <cell r="A1706" t="str">
            <v>HOLTWOOD COKE</v>
          </cell>
          <cell r="B1706" t="str">
            <v>HOLTWOO</v>
          </cell>
          <cell r="C1706" t="str">
            <v>D SES</v>
          </cell>
          <cell r="D1706" t="str">
            <v>COKE</v>
          </cell>
        </row>
        <row r="1707"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</row>
        <row r="1708"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</row>
        <row r="1709"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</row>
        <row r="1710">
          <cell r="B1710">
            <v>0</v>
          </cell>
          <cell r="C1710">
            <v>0</v>
          </cell>
          <cell r="J1710">
            <v>0</v>
          </cell>
          <cell r="K1710">
            <v>0</v>
          </cell>
        </row>
        <row r="1711">
          <cell r="B1711" t="str">
            <v>HOLTWOO</v>
          </cell>
          <cell r="C1711" t="str">
            <v>D SES</v>
          </cell>
          <cell r="D1711" t="str">
            <v>BIT</v>
          </cell>
        </row>
        <row r="1712">
          <cell r="A1712">
            <v>0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</row>
        <row r="1713"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</row>
        <row r="1714"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</row>
        <row r="1715">
          <cell r="B1715">
            <v>0</v>
          </cell>
          <cell r="C1715">
            <v>0</v>
          </cell>
          <cell r="J1715">
            <v>0</v>
          </cell>
          <cell r="K1715">
            <v>0</v>
          </cell>
        </row>
        <row r="1716">
          <cell r="A1716" t="str">
            <v>MONTOUR BIT</v>
          </cell>
          <cell r="B1716" t="str">
            <v>MONTOUR</v>
          </cell>
          <cell r="C1716" t="str">
            <v>SES</v>
          </cell>
          <cell r="D1716" t="str">
            <v>BIT</v>
          </cell>
        </row>
        <row r="1717">
          <cell r="B1717">
            <v>301.92</v>
          </cell>
          <cell r="C1717">
            <v>10250.184000000001</v>
          </cell>
          <cell r="D1717">
            <v>283.67899999999997</v>
          </cell>
          <cell r="E1717">
            <v>9630.9020500000006</v>
          </cell>
          <cell r="F1717">
            <v>241.69399999999999</v>
          </cell>
          <cell r="G1717">
            <v>8205.5113000000001</v>
          </cell>
          <cell r="H1717">
            <v>146.15</v>
          </cell>
          <cell r="I1717">
            <v>4961.7925000000005</v>
          </cell>
          <cell r="J1717">
            <v>973.44299999999987</v>
          </cell>
          <cell r="K1717">
            <v>33048.389850000007</v>
          </cell>
        </row>
        <row r="1718">
          <cell r="B1718">
            <v>214.839</v>
          </cell>
          <cell r="C1718">
            <v>7293.7840500000002</v>
          </cell>
          <cell r="D1718">
            <v>318.2</v>
          </cell>
          <cell r="E1718">
            <v>10802.89</v>
          </cell>
          <cell r="F1718">
            <v>346.91199999999998</v>
          </cell>
          <cell r="G1718">
            <v>11777.662400000001</v>
          </cell>
          <cell r="H1718">
            <v>339.06799999999998</v>
          </cell>
          <cell r="I1718">
            <v>11511.3586</v>
          </cell>
          <cell r="J1718">
            <v>1219.019</v>
          </cell>
          <cell r="K1718">
            <v>41385.695050000002</v>
          </cell>
        </row>
        <row r="1719">
          <cell r="B1719">
            <v>286.084</v>
          </cell>
          <cell r="C1719">
            <v>9712.5518000000011</v>
          </cell>
          <cell r="D1719">
            <v>253.82</v>
          </cell>
          <cell r="E1719">
            <v>8617.1890000000003</v>
          </cell>
          <cell r="F1719">
            <v>249.28800000000001</v>
          </cell>
          <cell r="G1719">
            <v>8463.3276000000005</v>
          </cell>
          <cell r="H1719">
            <v>292.26299999999998</v>
          </cell>
          <cell r="I1719">
            <v>9922.3288499999999</v>
          </cell>
          <cell r="J1719">
            <v>1081.4549999999999</v>
          </cell>
          <cell r="K1719">
            <v>36715.397250000002</v>
          </cell>
        </row>
        <row r="1720">
          <cell r="B1720">
            <v>3273.9169999999999</v>
          </cell>
          <cell r="C1720">
            <v>111149.48215000003</v>
          </cell>
          <cell r="J1720">
            <v>3273.9169999999999</v>
          </cell>
          <cell r="K1720">
            <v>111149.48215000003</v>
          </cell>
        </row>
        <row r="1721">
          <cell r="A1721" t="str">
            <v>BRUNNER ISL BIT</v>
          </cell>
        </row>
        <row r="1722">
          <cell r="B1722">
            <v>313.39</v>
          </cell>
          <cell r="C1722">
            <v>11883.748799999999</v>
          </cell>
          <cell r="D1722">
            <v>296.45</v>
          </cell>
          <cell r="E1722">
            <v>11241.383999999998</v>
          </cell>
          <cell r="F1722">
            <v>323.39999999999998</v>
          </cell>
          <cell r="G1722">
            <v>12263.327999999998</v>
          </cell>
          <cell r="H1722">
            <v>207.9</v>
          </cell>
          <cell r="I1722">
            <v>7883.5680000000002</v>
          </cell>
        </row>
        <row r="1723">
          <cell r="B1723">
            <v>214.44499999999999</v>
          </cell>
          <cell r="C1723">
            <v>8131.7543999999998</v>
          </cell>
          <cell r="D1723">
            <v>294.14</v>
          </cell>
          <cell r="E1723">
            <v>11153.7888</v>
          </cell>
          <cell r="F1723">
            <v>318.01</v>
          </cell>
          <cell r="G1723">
            <v>12058.939199999997</v>
          </cell>
          <cell r="H1723">
            <v>319.55</v>
          </cell>
          <cell r="I1723">
            <v>12117.336000000001</v>
          </cell>
        </row>
        <row r="1724">
          <cell r="B1724">
            <v>151.69</v>
          </cell>
          <cell r="C1724">
            <v>5752.0848000000015</v>
          </cell>
          <cell r="D1724">
            <v>144.85599999999999</v>
          </cell>
          <cell r="E1724">
            <v>5492.9395200000008</v>
          </cell>
          <cell r="F1724">
            <v>191.422</v>
          </cell>
          <cell r="G1724">
            <v>7258.7222400000001</v>
          </cell>
          <cell r="H1724">
            <v>287.86500000000001</v>
          </cell>
          <cell r="I1724">
            <v>10915.840800000004</v>
          </cell>
        </row>
        <row r="1725">
          <cell r="B1725">
            <v>3063.1180000000004</v>
          </cell>
          <cell r="C1725">
            <v>116153.43455999999</v>
          </cell>
        </row>
        <row r="1726">
          <cell r="A1726" t="str">
            <v>TOTAL COAL</v>
          </cell>
          <cell r="B1726" t="str">
            <v>TOTAL C</v>
          </cell>
          <cell r="C1726" t="str">
            <v>OAL</v>
          </cell>
        </row>
        <row r="1727">
          <cell r="B1727">
            <v>792.58709999999996</v>
          </cell>
          <cell r="C1727">
            <v>26946.844375598816</v>
          </cell>
          <cell r="D1727">
            <v>752.41159999999991</v>
          </cell>
          <cell r="E1727">
            <v>25527.27618928584</v>
          </cell>
          <cell r="F1727">
            <v>741.33789999999999</v>
          </cell>
          <cell r="G1727">
            <v>25236.588546234845</v>
          </cell>
          <cell r="H1727">
            <v>507.13030000000003</v>
          </cell>
          <cell r="I1727">
            <v>17023.519883252313</v>
          </cell>
          <cell r="J1727">
            <v>2793.4668999999994</v>
          </cell>
          <cell r="K1727">
            <v>94734.228994371821</v>
          </cell>
        </row>
        <row r="1728">
          <cell r="B1728">
            <v>541.23479999999995</v>
          </cell>
          <cell r="C1728">
            <v>18119.127323415385</v>
          </cell>
          <cell r="D1728">
            <v>764.57709999999997</v>
          </cell>
          <cell r="E1728">
            <v>25973.954254456221</v>
          </cell>
          <cell r="F1728">
            <v>819.7998</v>
          </cell>
          <cell r="G1728">
            <v>27910.833754346422</v>
          </cell>
          <cell r="H1728">
            <v>825.76</v>
          </cell>
          <cell r="I1728">
            <v>28062.540264299128</v>
          </cell>
          <cell r="J1728">
            <v>2951.3716999999997</v>
          </cell>
          <cell r="K1728">
            <v>100066.45559651715</v>
          </cell>
        </row>
        <row r="1729">
          <cell r="B1729">
            <v>622.46569999999997</v>
          </cell>
          <cell r="C1729">
            <v>20759.946141026565</v>
          </cell>
          <cell r="D1729">
            <v>621.51099999999997</v>
          </cell>
          <cell r="E1729">
            <v>20881.353703151115</v>
          </cell>
          <cell r="F1729">
            <v>569.3605</v>
          </cell>
          <cell r="G1729">
            <v>19114.240537338104</v>
          </cell>
          <cell r="H1729">
            <v>723.34770000000003</v>
          </cell>
          <cell r="I1729">
            <v>24619.982491987299</v>
          </cell>
          <cell r="J1729">
            <v>2536.6849000000002</v>
          </cell>
          <cell r="K1729">
            <v>85375.522873503083</v>
          </cell>
        </row>
        <row r="1730">
          <cell r="B1730">
            <v>8281.5234999999993</v>
          </cell>
          <cell r="C1730">
            <v>280176.20746439206</v>
          </cell>
          <cell r="J1730">
            <v>8281.5234999999993</v>
          </cell>
          <cell r="K1730">
            <v>280176.20746439206</v>
          </cell>
        </row>
        <row r="1731">
          <cell r="A1731" t="str">
            <v>SUNBURY LIGHT OIL</v>
          </cell>
          <cell r="B1731" t="str">
            <v>SUNBURY</v>
          </cell>
          <cell r="C1731" t="str">
            <v>SES</v>
          </cell>
        </row>
        <row r="1732"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</row>
        <row r="1733"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</row>
        <row r="1734">
          <cell r="B1734">
            <v>0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</row>
        <row r="1735">
          <cell r="B1735">
            <v>0</v>
          </cell>
          <cell r="C1735">
            <v>0</v>
          </cell>
          <cell r="J1735">
            <v>0</v>
          </cell>
          <cell r="K1735">
            <v>0</v>
          </cell>
        </row>
        <row r="1736">
          <cell r="A1736" t="str">
            <v>MARTINS CREEK LIGHT OIL</v>
          </cell>
          <cell r="B1736" t="str">
            <v>MARTINS</v>
          </cell>
          <cell r="C1736" t="str">
            <v>CREEK SES</v>
          </cell>
        </row>
        <row r="1737">
          <cell r="B1737">
            <v>158</v>
          </cell>
          <cell r="C1737">
            <v>124.495942</v>
          </cell>
          <cell r="D1737">
            <v>142</v>
          </cell>
          <cell r="E1737">
            <v>112.93018599999999</v>
          </cell>
          <cell r="F1737">
            <v>162</v>
          </cell>
          <cell r="G1737">
            <v>124.07693399999999</v>
          </cell>
          <cell r="H1737">
            <v>164</v>
          </cell>
          <cell r="I1737">
            <v>118.67302400000001</v>
          </cell>
          <cell r="J1737">
            <v>626</v>
          </cell>
          <cell r="K1737">
            <v>480.176086</v>
          </cell>
        </row>
        <row r="1738">
          <cell r="B1738">
            <v>124</v>
          </cell>
          <cell r="C1738">
            <v>87.034732000000005</v>
          </cell>
          <cell r="D1738">
            <v>148</v>
          </cell>
          <cell r="E1738">
            <v>98.58516800000001</v>
          </cell>
          <cell r="F1738">
            <v>169</v>
          </cell>
          <cell r="G1738">
            <v>115.69520299999999</v>
          </cell>
          <cell r="H1738">
            <v>152</v>
          </cell>
          <cell r="I1738">
            <v>104.817528</v>
          </cell>
          <cell r="J1738">
            <v>593</v>
          </cell>
          <cell r="K1738">
            <v>406.132631</v>
          </cell>
        </row>
        <row r="1739">
          <cell r="B1739">
            <v>94</v>
          </cell>
          <cell r="C1739">
            <v>65.755914000000004</v>
          </cell>
          <cell r="D1739">
            <v>137</v>
          </cell>
          <cell r="E1739">
            <v>99.402816000000001</v>
          </cell>
          <cell r="F1739">
            <v>160</v>
          </cell>
          <cell r="G1739">
            <v>118.89856</v>
          </cell>
          <cell r="H1739">
            <v>168</v>
          </cell>
          <cell r="I1739">
            <v>128.74848</v>
          </cell>
          <cell r="J1739">
            <v>559</v>
          </cell>
          <cell r="K1739">
            <v>412.80576999999994</v>
          </cell>
        </row>
        <row r="1740">
          <cell r="B1740">
            <v>1778</v>
          </cell>
          <cell r="C1740">
            <v>1376.29646</v>
          </cell>
          <cell r="J1740">
            <v>1778</v>
          </cell>
          <cell r="K1740">
            <v>1299.1144869999998</v>
          </cell>
        </row>
        <row r="1741">
          <cell r="A1741" t="str">
            <v>KEYSTONE LIGHT OIL</v>
          </cell>
          <cell r="B1741" t="str">
            <v>KEYSTON</v>
          </cell>
          <cell r="C1741" t="str">
            <v>E SES</v>
          </cell>
        </row>
        <row r="1742">
          <cell r="B1742">
            <v>25</v>
          </cell>
          <cell r="C1742">
            <v>19.94885</v>
          </cell>
          <cell r="D1742">
            <v>25</v>
          </cell>
          <cell r="E1742">
            <v>19.882075</v>
          </cell>
          <cell r="F1742">
            <v>13</v>
          </cell>
          <cell r="G1742">
            <v>9.9567910000000008</v>
          </cell>
          <cell r="H1742">
            <v>37</v>
          </cell>
          <cell r="I1742">
            <v>26.773792</v>
          </cell>
          <cell r="J1742">
            <v>100</v>
          </cell>
          <cell r="K1742">
            <v>76.561508000000003</v>
          </cell>
        </row>
        <row r="1743">
          <cell r="B1743">
            <v>25</v>
          </cell>
          <cell r="C1743">
            <v>17.547325000000001</v>
          </cell>
          <cell r="D1743">
            <v>25</v>
          </cell>
          <cell r="E1743">
            <v>16.652900000000002</v>
          </cell>
          <cell r="F1743">
            <v>25</v>
          </cell>
          <cell r="G1743">
            <v>17.114674999999998</v>
          </cell>
          <cell r="H1743">
            <v>25</v>
          </cell>
          <cell r="I1743">
            <v>17.239725</v>
          </cell>
          <cell r="J1743">
            <v>100</v>
          </cell>
          <cell r="K1743">
            <v>68.554625000000001</v>
          </cell>
        </row>
        <row r="1744">
          <cell r="B1744">
            <v>25</v>
          </cell>
          <cell r="C1744">
            <v>17.488275000000002</v>
          </cell>
          <cell r="D1744">
            <v>25</v>
          </cell>
          <cell r="E1744">
            <v>18.139199999999999</v>
          </cell>
          <cell r="F1744">
            <v>25</v>
          </cell>
          <cell r="G1744">
            <v>18.5779</v>
          </cell>
          <cell r="H1744">
            <v>25</v>
          </cell>
          <cell r="I1744">
            <v>19.159000000000002</v>
          </cell>
          <cell r="J1744">
            <v>100</v>
          </cell>
          <cell r="K1744">
            <v>73.36437500000001</v>
          </cell>
        </row>
        <row r="1745">
          <cell r="B1745">
            <v>300</v>
          </cell>
          <cell r="C1745">
            <v>232.221</v>
          </cell>
          <cell r="J1745">
            <v>300</v>
          </cell>
          <cell r="K1745">
            <v>218.48050799999999</v>
          </cell>
        </row>
        <row r="1746">
          <cell r="A1746" t="str">
            <v>CONEMAUGH LIGHT OIL</v>
          </cell>
          <cell r="B1746" t="str">
            <v>CONEMAU</v>
          </cell>
          <cell r="C1746" t="str">
            <v>GH SES</v>
          </cell>
        </row>
        <row r="1747">
          <cell r="A1747" t="str">
            <v>(includes incr.generation)</v>
          </cell>
          <cell r="B1747">
            <v>28.6</v>
          </cell>
          <cell r="C1747">
            <v>22.821484400000003</v>
          </cell>
          <cell r="D1747">
            <v>28.6</v>
          </cell>
          <cell r="E1747">
            <v>22.745093799999999</v>
          </cell>
          <cell r="F1747">
            <v>28.6</v>
          </cell>
          <cell r="G1747">
            <v>21.904940200000002</v>
          </cell>
          <cell r="H1747">
            <v>28.6</v>
          </cell>
          <cell r="I1747">
            <v>20.695417600000003</v>
          </cell>
          <cell r="J1747">
            <v>114.4</v>
          </cell>
          <cell r="K1747">
            <v>88.166936000000007</v>
          </cell>
        </row>
        <row r="1748">
          <cell r="B1748">
            <v>28.6</v>
          </cell>
          <cell r="C1748">
            <v>20.074139800000001</v>
          </cell>
          <cell r="D1748">
            <v>28.6</v>
          </cell>
          <cell r="E1748">
            <v>19.050917600000002</v>
          </cell>
          <cell r="F1748">
            <v>28.6</v>
          </cell>
          <cell r="G1748">
            <v>19.579188200000001</v>
          </cell>
          <cell r="H1748">
            <v>28.6</v>
          </cell>
          <cell r="I1748">
            <v>19.722245400000002</v>
          </cell>
          <cell r="J1748">
            <v>114.4</v>
          </cell>
          <cell r="K1748">
            <v>78.426491000000013</v>
          </cell>
        </row>
        <row r="1749">
          <cell r="B1749">
            <v>28.6</v>
          </cell>
          <cell r="C1749">
            <v>20.006586600000002</v>
          </cell>
          <cell r="D1749">
            <v>28.6</v>
          </cell>
          <cell r="E1749">
            <v>20.751244800000002</v>
          </cell>
          <cell r="F1749">
            <v>28.6</v>
          </cell>
          <cell r="G1749">
            <v>21.253117599999999</v>
          </cell>
          <cell r="H1749">
            <v>28.6</v>
          </cell>
          <cell r="I1749">
            <v>21.917896000000002</v>
          </cell>
          <cell r="J1749">
            <v>114.4</v>
          </cell>
          <cell r="K1749">
            <v>83.928844999999995</v>
          </cell>
        </row>
        <row r="1750">
          <cell r="A1750">
            <v>0.77407000000000004</v>
          </cell>
          <cell r="B1750">
            <v>343.20000000000005</v>
          </cell>
          <cell r="C1750">
            <v>265.66082400000005</v>
          </cell>
          <cell r="J1750">
            <v>343.20000000000005</v>
          </cell>
          <cell r="K1750">
            <v>250.52227200000002</v>
          </cell>
        </row>
        <row r="1751">
          <cell r="A1751" t="str">
            <v>HOLTWOOD LIGHT OIL</v>
          </cell>
          <cell r="B1751" t="str">
            <v>HOLTWOO</v>
          </cell>
          <cell r="C1751" t="str">
            <v>D SES</v>
          </cell>
        </row>
        <row r="1752">
          <cell r="B1752">
            <v>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</row>
        <row r="1753">
          <cell r="B1753">
            <v>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</row>
        <row r="1754">
          <cell r="B1754">
            <v>0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</row>
        <row r="1755">
          <cell r="B1755">
            <v>0</v>
          </cell>
          <cell r="C1755">
            <v>0</v>
          </cell>
          <cell r="J1755">
            <v>0</v>
          </cell>
          <cell r="K1755">
            <v>0</v>
          </cell>
        </row>
        <row r="1756">
          <cell r="A1756" t="str">
            <v>MONTOUR LIGHT OIL-Gallons</v>
          </cell>
          <cell r="B1756" t="str">
            <v>MONTOUR</v>
          </cell>
          <cell r="C1756" t="str">
            <v>SES</v>
          </cell>
        </row>
        <row r="1757">
          <cell r="B1757">
            <v>591.6</v>
          </cell>
          <cell r="C1757">
            <v>472.06958640000005</v>
          </cell>
          <cell r="D1757">
            <v>391.2</v>
          </cell>
          <cell r="E1757">
            <v>311.11470959999997</v>
          </cell>
          <cell r="F1757">
            <v>274.8</v>
          </cell>
          <cell r="G1757">
            <v>210.47124360000001</v>
          </cell>
          <cell r="H1757">
            <v>148.79999999999998</v>
          </cell>
          <cell r="I1757">
            <v>107.67406079999999</v>
          </cell>
          <cell r="J1757">
            <v>1406.3999999999999</v>
          </cell>
          <cell r="K1757">
            <v>1101.3296003999999</v>
          </cell>
        </row>
        <row r="1758">
          <cell r="B1758">
            <v>92.399999999999991</v>
          </cell>
          <cell r="C1758">
            <v>64.854913199999999</v>
          </cell>
          <cell r="D1758">
            <v>571.19999999999993</v>
          </cell>
          <cell r="E1758">
            <v>380.48545919999998</v>
          </cell>
          <cell r="F1758">
            <v>260.39999999999998</v>
          </cell>
          <cell r="G1758">
            <v>178.26645479999996</v>
          </cell>
          <cell r="H1758">
            <v>134.4</v>
          </cell>
          <cell r="I1758">
            <v>92.680761600000011</v>
          </cell>
          <cell r="J1758">
            <v>1058.3999999999999</v>
          </cell>
          <cell r="K1758">
            <v>716.28758879999998</v>
          </cell>
        </row>
        <row r="1759">
          <cell r="B1759">
            <v>178.79999999999998</v>
          </cell>
          <cell r="C1759">
            <v>125.07614279999999</v>
          </cell>
          <cell r="D1759">
            <v>337.2</v>
          </cell>
          <cell r="E1759">
            <v>244.66152959999999</v>
          </cell>
          <cell r="F1759">
            <v>264</v>
          </cell>
          <cell r="G1759">
            <v>196.182624</v>
          </cell>
          <cell r="H1759">
            <v>421.2</v>
          </cell>
          <cell r="I1759">
            <v>322.79462279999996</v>
          </cell>
          <cell r="J1759">
            <v>1201.2</v>
          </cell>
          <cell r="K1759">
            <v>888.71491919999994</v>
          </cell>
        </row>
        <row r="1760">
          <cell r="B1760">
            <v>3666</v>
          </cell>
          <cell r="C1760">
            <v>2837.74062</v>
          </cell>
          <cell r="J1760">
            <v>3666</v>
          </cell>
          <cell r="K1760">
            <v>2706.3321083999999</v>
          </cell>
        </row>
        <row r="1761">
          <cell r="A1761" t="str">
            <v>BRUNNER IS LIGHT OIL</v>
          </cell>
          <cell r="B1761" t="str">
            <v>BRUNNER</v>
          </cell>
          <cell r="C1761" t="str">
            <v>ISL SES</v>
          </cell>
        </row>
        <row r="1762">
          <cell r="B1762">
            <v>245.20999999999998</v>
          </cell>
          <cell r="C1762">
            <v>195.66630033999999</v>
          </cell>
          <cell r="D1762">
            <v>246.33999999999997</v>
          </cell>
          <cell r="E1762">
            <v>195.91001421999997</v>
          </cell>
          <cell r="F1762">
            <v>302.83999999999997</v>
          </cell>
          <cell r="G1762">
            <v>231.94727587999998</v>
          </cell>
          <cell r="H1762">
            <v>196.61999999999998</v>
          </cell>
          <cell r="I1762">
            <v>142.27737791999999</v>
          </cell>
          <cell r="J1762">
            <v>991.00999999999988</v>
          </cell>
          <cell r="K1762">
            <v>765.80096835999984</v>
          </cell>
        </row>
        <row r="1763">
          <cell r="B1763">
            <v>256.51</v>
          </cell>
          <cell r="C1763">
            <v>180.04257343</v>
          </cell>
          <cell r="D1763">
            <v>176.27999999999997</v>
          </cell>
          <cell r="E1763">
            <v>117.42292848</v>
          </cell>
          <cell r="F1763">
            <v>251.98999999999998</v>
          </cell>
          <cell r="G1763">
            <v>172.50907812999998</v>
          </cell>
          <cell r="H1763">
            <v>219.21999999999997</v>
          </cell>
          <cell r="I1763">
            <v>151.17170057999999</v>
          </cell>
          <cell r="J1763">
            <v>904</v>
          </cell>
          <cell r="K1763">
            <v>621.14628061999997</v>
          </cell>
        </row>
        <row r="1764">
          <cell r="B1764">
            <v>232.77999999999997</v>
          </cell>
          <cell r="C1764">
            <v>162.83682617999997</v>
          </cell>
          <cell r="D1764">
            <v>115.25999999999999</v>
          </cell>
          <cell r="E1764">
            <v>83.628967679999988</v>
          </cell>
          <cell r="F1764">
            <v>210.17999999999998</v>
          </cell>
          <cell r="G1764">
            <v>166.35410711999998</v>
          </cell>
          <cell r="H1764">
            <v>532.2299999999999</v>
          </cell>
          <cell r="I1764">
            <v>407.87978279999993</v>
          </cell>
          <cell r="J1764">
            <v>1090.4499999999998</v>
          </cell>
          <cell r="K1764">
            <v>820.69968377999987</v>
          </cell>
        </row>
        <row r="1765">
          <cell r="B1765">
            <v>2985.4599999999996</v>
          </cell>
          <cell r="C1765">
            <v>2310.9550221999998</v>
          </cell>
          <cell r="J1765">
            <v>2985.4599999999996</v>
          </cell>
          <cell r="K1765">
            <v>2207.6469327599998</v>
          </cell>
        </row>
        <row r="1766">
          <cell r="A1766" t="str">
            <v>TOTAL STATION LIGHT OIL</v>
          </cell>
          <cell r="B1766" t="str">
            <v>TOTAL S</v>
          </cell>
          <cell r="C1766" t="str">
            <v>TATION OIL</v>
          </cell>
        </row>
        <row r="1767">
          <cell r="B1767">
            <v>1048.4099999999999</v>
          </cell>
          <cell r="C1767">
            <v>835.00216314000011</v>
          </cell>
          <cell r="D1767">
            <v>833.14</v>
          </cell>
          <cell r="E1767">
            <v>662.58207861999995</v>
          </cell>
          <cell r="F1767">
            <v>781.24</v>
          </cell>
          <cell r="G1767">
            <v>598.35718468000005</v>
          </cell>
          <cell r="H1767">
            <v>575.02</v>
          </cell>
          <cell r="I1767">
            <v>416.09367232</v>
          </cell>
          <cell r="J1767">
            <v>3237.81</v>
          </cell>
          <cell r="K1767">
            <v>2512.0350987600004</v>
          </cell>
        </row>
        <row r="1768">
          <cell r="B1768">
            <v>526.51</v>
          </cell>
          <cell r="C1768">
            <v>369.55368343000004</v>
          </cell>
          <cell r="D1768">
            <v>949.07999999999993</v>
          </cell>
          <cell r="E1768">
            <v>632.19737327999997</v>
          </cell>
          <cell r="F1768">
            <v>734.99</v>
          </cell>
          <cell r="G1768">
            <v>503.16459912999989</v>
          </cell>
          <cell r="H1768">
            <v>559.22</v>
          </cell>
          <cell r="I1768">
            <v>385.63196058</v>
          </cell>
          <cell r="J1768">
            <v>2769.8</v>
          </cell>
          <cell r="K1768">
            <v>1890.5476164199999</v>
          </cell>
        </row>
        <row r="1769">
          <cell r="B1769">
            <v>559.17999999999995</v>
          </cell>
          <cell r="C1769">
            <v>391.16374457999996</v>
          </cell>
          <cell r="D1769">
            <v>643.05999999999995</v>
          </cell>
          <cell r="E1769">
            <v>466.58375807999994</v>
          </cell>
          <cell r="F1769">
            <v>687.78</v>
          </cell>
          <cell r="G1769">
            <v>521.26630871999998</v>
          </cell>
          <cell r="H1769">
            <v>1175.0299999999997</v>
          </cell>
          <cell r="I1769">
            <v>900.49978159999989</v>
          </cell>
          <cell r="J1769">
            <v>3065.0499999999993</v>
          </cell>
          <cell r="K1769">
            <v>2279.5135929799999</v>
          </cell>
        </row>
        <row r="1770">
          <cell r="B1770">
            <v>9072.66</v>
          </cell>
          <cell r="C1770">
            <v>7022.8739261999999</v>
          </cell>
          <cell r="J1770">
            <v>9072.66</v>
          </cell>
          <cell r="K1770">
            <v>6682.0963081600003</v>
          </cell>
        </row>
        <row r="1771">
          <cell r="A1771" t="str">
            <v>CT AND DIESEL LIGHT OIL</v>
          </cell>
          <cell r="B1771" t="str">
            <v>COMBUST</v>
          </cell>
          <cell r="C1771" t="str">
            <v>ION DIESEL</v>
          </cell>
          <cell r="D1771" t="str">
            <v>#2 OIL G</v>
          </cell>
          <cell r="E1771" t="str">
            <v>AL</v>
          </cell>
        </row>
        <row r="1772">
          <cell r="B1772">
            <v>48</v>
          </cell>
          <cell r="C1772">
            <v>38.301792000000006</v>
          </cell>
          <cell r="D1772">
            <v>109</v>
          </cell>
          <cell r="E1772">
            <v>86.685846999999995</v>
          </cell>
          <cell r="F1772">
            <v>19</v>
          </cell>
          <cell r="G1772">
            <v>14.552232999999999</v>
          </cell>
          <cell r="H1772">
            <v>33</v>
          </cell>
          <cell r="I1772">
            <v>23.879328000000001</v>
          </cell>
        </row>
        <row r="1773">
          <cell r="B1773">
            <v>36</v>
          </cell>
          <cell r="C1773">
            <v>25.268148</v>
          </cell>
          <cell r="D1773">
            <v>33</v>
          </cell>
          <cell r="E1773">
            <v>21.981828</v>
          </cell>
          <cell r="F1773">
            <v>311</v>
          </cell>
          <cell r="G1773">
            <v>212.90655699999999</v>
          </cell>
          <cell r="H1773">
            <v>189</v>
          </cell>
          <cell r="I1773">
            <v>130.33232100000001</v>
          </cell>
        </row>
        <row r="1774">
          <cell r="B1774">
            <v>156</v>
          </cell>
          <cell r="C1774">
            <v>109.126836</v>
          </cell>
          <cell r="D1774">
            <v>21</v>
          </cell>
          <cell r="E1774">
            <v>15.236927999999999</v>
          </cell>
          <cell r="F1774">
            <v>21</v>
          </cell>
          <cell r="G1774">
            <v>15.605435999999999</v>
          </cell>
          <cell r="H1774">
            <v>28</v>
          </cell>
          <cell r="I1774">
            <v>21.458080000000002</v>
          </cell>
        </row>
        <row r="1775">
          <cell r="B1775">
            <v>1004</v>
          </cell>
          <cell r="C1775">
            <v>777.16628000000003</v>
          </cell>
        </row>
        <row r="1776">
          <cell r="A1776" t="str">
            <v>MARTINS CREEK #3,4 LIGHT OIL BBL</v>
          </cell>
          <cell r="B1776" t="str">
            <v>MARTINS</v>
          </cell>
          <cell r="C1776" t="str">
            <v>CREEK 3&amp;4</v>
          </cell>
          <cell r="D1776" t="str">
            <v>#2 OIL G</v>
          </cell>
          <cell r="E1776" t="str">
            <v>AL</v>
          </cell>
        </row>
        <row r="1777">
          <cell r="B1777">
            <v>294</v>
          </cell>
          <cell r="C1777">
            <v>234.59847600000001</v>
          </cell>
          <cell r="D1777">
            <v>252</v>
          </cell>
          <cell r="E1777">
            <v>200.411316</v>
          </cell>
          <cell r="F1777">
            <v>210</v>
          </cell>
          <cell r="G1777">
            <v>160.84047000000001</v>
          </cell>
          <cell r="H1777">
            <v>168</v>
          </cell>
          <cell r="I1777">
            <v>121.56748800000001</v>
          </cell>
          <cell r="J1777">
            <v>924</v>
          </cell>
          <cell r="K1777">
            <v>717.41775000000007</v>
          </cell>
        </row>
        <row r="1778">
          <cell r="B1778">
            <v>168</v>
          </cell>
          <cell r="C1778">
            <v>117.918024</v>
          </cell>
          <cell r="D1778">
            <v>168</v>
          </cell>
          <cell r="E1778">
            <v>111.907488</v>
          </cell>
          <cell r="F1778">
            <v>252</v>
          </cell>
          <cell r="G1778">
            <v>172.51592399999998</v>
          </cell>
          <cell r="H1778">
            <v>252</v>
          </cell>
          <cell r="I1778">
            <v>173.77642800000001</v>
          </cell>
          <cell r="J1778">
            <v>840</v>
          </cell>
          <cell r="K1778">
            <v>576.11786400000005</v>
          </cell>
        </row>
        <row r="1779">
          <cell r="B1779">
            <v>168</v>
          </cell>
          <cell r="C1779">
            <v>117.521208</v>
          </cell>
          <cell r="D1779">
            <v>168</v>
          </cell>
          <cell r="E1779">
            <v>121.89542399999999</v>
          </cell>
          <cell r="F1779">
            <v>168</v>
          </cell>
          <cell r="G1779">
            <v>124.84348799999999</v>
          </cell>
          <cell r="H1779">
            <v>252</v>
          </cell>
          <cell r="I1779">
            <v>193.12272000000002</v>
          </cell>
          <cell r="J1779">
            <v>756</v>
          </cell>
          <cell r="K1779">
            <v>557.38283999999999</v>
          </cell>
        </row>
        <row r="1780">
          <cell r="B1780">
            <v>2520</v>
          </cell>
          <cell r="C1780">
            <v>1950.6564000000001</v>
          </cell>
          <cell r="J1780">
            <v>2520</v>
          </cell>
          <cell r="K1780">
            <v>1850.9184540000001</v>
          </cell>
        </row>
        <row r="1781">
          <cell r="A1781" t="str">
            <v>MARTINS CREEK #3,4 HEAVY OIL BBL</v>
          </cell>
          <cell r="B1781" t="str">
            <v>MARTINS</v>
          </cell>
          <cell r="C1781" t="str">
            <v>CREEK 3&amp;4</v>
          </cell>
          <cell r="D1781" t="str">
            <v>HVY OIL</v>
          </cell>
          <cell r="E1781" t="str">
            <v>BBL</v>
          </cell>
        </row>
        <row r="1782">
          <cell r="B1782">
            <v>175</v>
          </cell>
          <cell r="C1782">
            <v>4531.2750000000005</v>
          </cell>
          <cell r="D1782">
            <v>175</v>
          </cell>
          <cell r="E1782">
            <v>4461.2749999999996</v>
          </cell>
          <cell r="F1782">
            <v>60</v>
          </cell>
          <cell r="G1782">
            <v>1505.58</v>
          </cell>
          <cell r="H1782">
            <v>40</v>
          </cell>
          <cell r="I1782">
            <v>953.72</v>
          </cell>
          <cell r="J1782">
            <v>450</v>
          </cell>
          <cell r="K1782">
            <v>11451.849999999999</v>
          </cell>
        </row>
        <row r="1783">
          <cell r="B1783">
            <v>125</v>
          </cell>
          <cell r="C1783">
            <v>2949.125</v>
          </cell>
          <cell r="D1783">
            <v>400</v>
          </cell>
          <cell r="E1783">
            <v>9337.2000000000007</v>
          </cell>
          <cell r="F1783">
            <v>600</v>
          </cell>
          <cell r="G1783">
            <v>13855.8</v>
          </cell>
          <cell r="H1783">
            <v>600</v>
          </cell>
          <cell r="I1783">
            <v>13705.8</v>
          </cell>
          <cell r="J1783">
            <v>1725</v>
          </cell>
          <cell r="K1783">
            <v>39847.925000000003</v>
          </cell>
        </row>
        <row r="1784">
          <cell r="B1784">
            <v>250</v>
          </cell>
          <cell r="C1784">
            <v>5648.25</v>
          </cell>
          <cell r="D1784">
            <v>50</v>
          </cell>
          <cell r="E1784">
            <v>1129.6500000000001</v>
          </cell>
          <cell r="F1784">
            <v>60</v>
          </cell>
          <cell r="G1784">
            <v>1355.58</v>
          </cell>
          <cell r="H1784">
            <v>140</v>
          </cell>
          <cell r="I1784">
            <v>3163.02</v>
          </cell>
          <cell r="J1784">
            <v>500</v>
          </cell>
          <cell r="K1784">
            <v>11296.5</v>
          </cell>
        </row>
        <row r="1785">
          <cell r="B1785">
            <v>2675</v>
          </cell>
          <cell r="C1785">
            <v>57533.899999999994</v>
          </cell>
          <cell r="J1785">
            <v>2675</v>
          </cell>
          <cell r="K1785">
            <v>62596.275000000001</v>
          </cell>
        </row>
        <row r="1786">
          <cell r="A1786" t="str">
            <v>MARTINS CREEK #3,4 HEAVY OIL BBL</v>
          </cell>
          <cell r="B1786" t="str">
            <v>MARTINS</v>
          </cell>
          <cell r="C1786" t="str">
            <v>CREEK 3&amp;4</v>
          </cell>
          <cell r="D1786" t="str">
            <v>NATURAL</v>
          </cell>
          <cell r="E1786" t="str">
            <v>GAS</v>
          </cell>
        </row>
        <row r="1787">
          <cell r="B1787">
            <v>100</v>
          </cell>
          <cell r="C1787">
            <v>524.30000000000007</v>
          </cell>
          <cell r="D1787">
            <v>50</v>
          </cell>
          <cell r="E1787">
            <v>217.25000000000003</v>
          </cell>
          <cell r="F1787">
            <v>20</v>
          </cell>
          <cell r="G1787">
            <v>84.9</v>
          </cell>
          <cell r="H1787">
            <v>20</v>
          </cell>
          <cell r="I1787">
            <v>73.58</v>
          </cell>
        </row>
        <row r="1788">
          <cell r="B1788">
            <v>50</v>
          </cell>
          <cell r="C1788">
            <v>180.6</v>
          </cell>
          <cell r="D1788">
            <v>400</v>
          </cell>
          <cell r="E1788">
            <v>1412.3999999999999</v>
          </cell>
          <cell r="F1788">
            <v>560</v>
          </cell>
          <cell r="G1788">
            <v>2016.56</v>
          </cell>
          <cell r="H1788">
            <v>560</v>
          </cell>
          <cell r="I1788">
            <v>1983.52</v>
          </cell>
        </row>
        <row r="1789">
          <cell r="B1789">
            <v>50</v>
          </cell>
          <cell r="C1789">
            <v>176.25</v>
          </cell>
          <cell r="D1789">
            <v>20</v>
          </cell>
          <cell r="E1789">
            <v>72.86</v>
          </cell>
          <cell r="F1789">
            <v>20</v>
          </cell>
          <cell r="G1789">
            <v>82.160000000000011</v>
          </cell>
          <cell r="H1789">
            <v>50</v>
          </cell>
          <cell r="I1789">
            <v>220.6</v>
          </cell>
        </row>
        <row r="1790">
          <cell r="B1790">
            <v>1900</v>
          </cell>
          <cell r="C1790">
            <v>7392.9</v>
          </cell>
        </row>
        <row r="1792">
          <cell r="A1792" t="str">
            <v>MARTINS CREEK #3,4 HEAVY OIL BBL  VARIABLE PORTION OF PCR CAME FROM KEN QUINTY.  TOTAL $ FOR MARTINS CREEK #3 AND #4 WERE RECALCUALTED HERE.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strip Inputs"/>
      <sheetName val="Revenue Requirement"/>
      <sheetName val="Colstrip Costs"/>
      <sheetName val="Instructions"/>
      <sheetName val="Details"/>
      <sheetName val="Cash Flow"/>
      <sheetName val="Input Summary"/>
      <sheetName val="Description"/>
      <sheetName val="Assumptions (Input)"/>
      <sheetName val="Operations(Input)"/>
      <sheetName val="Capital Projects(Input)"/>
      <sheetName val="Plant(Input)"/>
      <sheetName val="Plant 2035 Shutdown 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  <sheetName val="Decomissioning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B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  <sheetName val="fuelbudg"/>
    </sheetNames>
    <definedNames>
      <definedName name="Round5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  <cell r="C14">
            <v>37288</v>
          </cell>
          <cell r="D14">
            <v>37316</v>
          </cell>
          <cell r="E14">
            <v>37347</v>
          </cell>
          <cell r="F14">
            <v>37377</v>
          </cell>
          <cell r="G14">
            <v>37408</v>
          </cell>
          <cell r="H14">
            <v>37438</v>
          </cell>
          <cell r="I14">
            <v>37469</v>
          </cell>
          <cell r="J14">
            <v>37500</v>
          </cell>
          <cell r="K14">
            <v>37530</v>
          </cell>
          <cell r="L14">
            <v>37561</v>
          </cell>
          <cell r="M14">
            <v>37591</v>
          </cell>
          <cell r="N14">
            <v>37622</v>
          </cell>
          <cell r="O14">
            <v>37653</v>
          </cell>
          <cell r="P14">
            <v>37681</v>
          </cell>
          <cell r="Q14">
            <v>37712</v>
          </cell>
          <cell r="R14">
            <v>37742</v>
          </cell>
          <cell r="S14">
            <v>37773</v>
          </cell>
          <cell r="T14">
            <v>37803</v>
          </cell>
          <cell r="U14">
            <v>37834</v>
          </cell>
          <cell r="V14">
            <v>37865</v>
          </cell>
          <cell r="W14">
            <v>37895</v>
          </cell>
          <cell r="X14">
            <v>37926</v>
          </cell>
          <cell r="Y14">
            <v>37956</v>
          </cell>
          <cell r="Z14">
            <v>37987</v>
          </cell>
          <cell r="AA14">
            <v>38018</v>
          </cell>
          <cell r="AB14">
            <v>38047</v>
          </cell>
          <cell r="AC14">
            <v>38078</v>
          </cell>
          <cell r="AD14">
            <v>38108</v>
          </cell>
          <cell r="AE14">
            <v>38139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Leadsheet"/>
      <sheetName val="Metrics"/>
      <sheetName val="Evaluation Summary"/>
      <sheetName val="Comments"/>
      <sheetName val="LPProblem"/>
      <sheetName val="Clean Energy Standard"/>
      <sheetName val="Peak Capacity Need"/>
      <sheetName val="Assumptions"/>
      <sheetName val="PPA Rollup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O3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6">
          <cell r="I4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90">
          <cell r="E90">
            <v>39814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75">
          <cell r="E75">
            <v>39814</v>
          </cell>
          <cell r="F75">
            <v>39845</v>
          </cell>
          <cell r="G75">
            <v>39873</v>
          </cell>
          <cell r="H75">
            <v>39904</v>
          </cell>
          <cell r="I75">
            <v>39934</v>
          </cell>
          <cell r="J75">
            <v>39965</v>
          </cell>
          <cell r="K75">
            <v>39995</v>
          </cell>
          <cell r="L75">
            <v>40026</v>
          </cell>
          <cell r="M75">
            <v>40057</v>
          </cell>
          <cell r="N75">
            <v>40087</v>
          </cell>
          <cell r="O75">
            <v>40118</v>
          </cell>
          <cell r="P75">
            <v>40148</v>
          </cell>
          <cell r="Q75">
            <v>40179</v>
          </cell>
          <cell r="R75">
            <v>40210</v>
          </cell>
          <cell r="S75">
            <v>40238</v>
          </cell>
          <cell r="T75">
            <v>40269</v>
          </cell>
          <cell r="U75">
            <v>40299</v>
          </cell>
          <cell r="V75">
            <v>40330</v>
          </cell>
          <cell r="W75">
            <v>40360</v>
          </cell>
          <cell r="X75">
            <v>40391</v>
          </cell>
          <cell r="Y75">
            <v>40422</v>
          </cell>
          <cell r="Z75">
            <v>40452</v>
          </cell>
          <cell r="AA75">
            <v>40483</v>
          </cell>
          <cell r="AB75">
            <v>40513</v>
          </cell>
          <cell r="AC75">
            <v>40544</v>
          </cell>
          <cell r="AD75">
            <v>40575</v>
          </cell>
          <cell r="AE75">
            <v>40603</v>
          </cell>
          <cell r="AF75">
            <v>40634</v>
          </cell>
          <cell r="AG75">
            <v>40664</v>
          </cell>
          <cell r="AH75">
            <v>40695</v>
          </cell>
          <cell r="AI75">
            <v>40725</v>
          </cell>
          <cell r="AJ75">
            <v>40756</v>
          </cell>
          <cell r="AK75">
            <v>40787</v>
          </cell>
          <cell r="AL75">
            <v>40817</v>
          </cell>
          <cell r="AM75">
            <v>40848</v>
          </cell>
          <cell r="AN75">
            <v>40878</v>
          </cell>
          <cell r="AO75">
            <v>40909</v>
          </cell>
          <cell r="AP75">
            <v>40940</v>
          </cell>
          <cell r="AQ75">
            <v>40969</v>
          </cell>
          <cell r="AR75">
            <v>41000</v>
          </cell>
        </row>
        <row r="76">
          <cell r="D76">
            <v>1</v>
          </cell>
          <cell r="E76">
            <v>1.3076224702099486</v>
          </cell>
          <cell r="F76">
            <v>1.3080472602102526</v>
          </cell>
          <cell r="G76">
            <v>1.2945368171021376</v>
          </cell>
          <cell r="H76">
            <v>1.295358649789029</v>
          </cell>
          <cell r="O76">
            <v>1.3672896699269002</v>
          </cell>
          <cell r="P76">
            <v>1.3671607753705823</v>
          </cell>
          <cell r="Q76">
            <v>1.3671607753705823</v>
          </cell>
          <cell r="R76">
            <v>1.3675622622991039</v>
          </cell>
          <cell r="S76">
            <v>1.3548412965725196</v>
          </cell>
          <cell r="T76">
            <v>1.3555908850026503</v>
          </cell>
          <cell r="AA76">
            <v>1.3672896699269002</v>
          </cell>
          <cell r="AB76">
            <v>1.3671607753705823</v>
          </cell>
          <cell r="AC76">
            <v>1.3076224702099486</v>
          </cell>
          <cell r="AD76">
            <v>1.3080472602102526</v>
          </cell>
          <cell r="AE76">
            <v>1.2945368171021376</v>
          </cell>
          <cell r="AF76">
            <v>1.295358649789029</v>
          </cell>
          <cell r="AM76">
            <v>1.3610733723620612</v>
          </cell>
          <cell r="AN76">
            <v>1.3609470756528876</v>
          </cell>
          <cell r="AO76">
            <v>1.3609470756528876</v>
          </cell>
          <cell r="AP76">
            <v>1.3266393261895317</v>
          </cell>
          <cell r="AQ76">
            <v>1.3485391444713466</v>
          </cell>
          <cell r="AR76">
            <v>1.3493087327183177</v>
          </cell>
        </row>
        <row r="77">
          <cell r="D77">
            <v>2</v>
          </cell>
          <cell r="E77">
            <v>1.3076224702099486</v>
          </cell>
          <cell r="F77">
            <v>1.3080472602102526</v>
          </cell>
          <cell r="G77">
            <v>1.2945368171021376</v>
          </cell>
          <cell r="H77">
            <v>1.295358649789029</v>
          </cell>
          <cell r="O77">
            <v>1.3672896699269002</v>
          </cell>
          <cell r="P77">
            <v>1.3671607753705823</v>
          </cell>
          <cell r="Q77">
            <v>1.3671607753705823</v>
          </cell>
          <cell r="R77">
            <v>1.3675622622991039</v>
          </cell>
          <cell r="S77">
            <v>1.3548412965725196</v>
          </cell>
          <cell r="T77">
            <v>1.3555908850026503</v>
          </cell>
          <cell r="AA77">
            <v>1.3672896699269002</v>
          </cell>
          <cell r="AB77">
            <v>1.3671607753705823</v>
          </cell>
          <cell r="AC77">
            <v>1.3076224702099486</v>
          </cell>
          <cell r="AD77">
            <v>1.3080472602102526</v>
          </cell>
          <cell r="AE77">
            <v>1.2945368171021376</v>
          </cell>
          <cell r="AF77">
            <v>1.295358649789029</v>
          </cell>
          <cell r="AM77">
            <v>1.3610733723620612</v>
          </cell>
          <cell r="AN77">
            <v>1.3609470756528876</v>
          </cell>
          <cell r="AO77">
            <v>1.3609470756528876</v>
          </cell>
          <cell r="AP77">
            <v>1.3266393261895317</v>
          </cell>
          <cell r="AQ77">
            <v>1.3485391444713466</v>
          </cell>
          <cell r="AR77">
            <v>1.3493087327183177</v>
          </cell>
        </row>
        <row r="78">
          <cell r="D78">
            <v>3</v>
          </cell>
          <cell r="E78">
            <v>1.3076224702099486</v>
          </cell>
          <cell r="F78">
            <v>1.3080472602102526</v>
          </cell>
          <cell r="G78">
            <v>1.2945368171021376</v>
          </cell>
          <cell r="H78">
            <v>1.295358649789029</v>
          </cell>
          <cell r="O78">
            <v>1.3672896699269002</v>
          </cell>
          <cell r="P78">
            <v>1.3671607753705823</v>
          </cell>
          <cell r="Q78">
            <v>1.3671607753705823</v>
          </cell>
          <cell r="R78">
            <v>1.3675622622991039</v>
          </cell>
          <cell r="S78">
            <v>1.3548412965725196</v>
          </cell>
          <cell r="T78">
            <v>1.3555908850026503</v>
          </cell>
          <cell r="AA78">
            <v>1.3672896699269002</v>
          </cell>
          <cell r="AB78">
            <v>1.3671607753705823</v>
          </cell>
          <cell r="AC78">
            <v>1.3076224702099486</v>
          </cell>
          <cell r="AD78">
            <v>1.3080472602102526</v>
          </cell>
          <cell r="AE78">
            <v>1.2945368171021376</v>
          </cell>
          <cell r="AF78">
            <v>1.295358649789029</v>
          </cell>
          <cell r="AM78">
            <v>1.3610733723620612</v>
          </cell>
          <cell r="AN78">
            <v>1.3609470756528876</v>
          </cell>
          <cell r="AO78">
            <v>1.3609470756528876</v>
          </cell>
          <cell r="AP78">
            <v>1.3266393261895317</v>
          </cell>
          <cell r="AQ78">
            <v>1.3485391444713466</v>
          </cell>
          <cell r="AR78">
            <v>1.3493087327183177</v>
          </cell>
        </row>
        <row r="79">
          <cell r="D79">
            <v>4</v>
          </cell>
          <cell r="E79">
            <v>1.3076224702099486</v>
          </cell>
          <cell r="F79">
            <v>1.3080472602102526</v>
          </cell>
          <cell r="G79">
            <v>1.2945368171021376</v>
          </cell>
          <cell r="H79">
            <v>1.295358649789029</v>
          </cell>
          <cell r="O79">
            <v>1.3672896699269002</v>
          </cell>
          <cell r="P79">
            <v>1.3671607753705823</v>
          </cell>
          <cell r="Q79">
            <v>1.3671607753705823</v>
          </cell>
          <cell r="R79">
            <v>1.3675622622991039</v>
          </cell>
          <cell r="S79">
            <v>1.3548412965725196</v>
          </cell>
          <cell r="T79">
            <v>1.3555908850026503</v>
          </cell>
          <cell r="AA79">
            <v>1.3672896699269002</v>
          </cell>
          <cell r="AB79">
            <v>1.3671607753705823</v>
          </cell>
          <cell r="AC79">
            <v>1.3076224702099486</v>
          </cell>
          <cell r="AD79">
            <v>1.3080472602102526</v>
          </cell>
          <cell r="AE79">
            <v>1.2945368171021376</v>
          </cell>
          <cell r="AF79">
            <v>1.295358649789029</v>
          </cell>
          <cell r="AM79">
            <v>1.3610733723620612</v>
          </cell>
          <cell r="AN79">
            <v>1.3609470756528876</v>
          </cell>
          <cell r="AO79">
            <v>1.3609470756528876</v>
          </cell>
          <cell r="AP79">
            <v>1.3266393261895317</v>
          </cell>
          <cell r="AQ79">
            <v>1.3485391444713466</v>
          </cell>
          <cell r="AR79">
            <v>1.3493087327183177</v>
          </cell>
        </row>
        <row r="80">
          <cell r="D80">
            <v>5</v>
          </cell>
          <cell r="E80">
            <v>1.3076224702099486</v>
          </cell>
          <cell r="F80">
            <v>1.3080472602102526</v>
          </cell>
          <cell r="G80">
            <v>1.2945368171021376</v>
          </cell>
          <cell r="H80">
            <v>1.295358649789029</v>
          </cell>
          <cell r="O80">
            <v>1.3672896699269002</v>
          </cell>
          <cell r="P80">
            <v>1.3671607753705823</v>
          </cell>
          <cell r="Q80">
            <v>1.3671607753705823</v>
          </cell>
          <cell r="R80">
            <v>1.3675622622991039</v>
          </cell>
          <cell r="S80">
            <v>1.3548412965725196</v>
          </cell>
          <cell r="T80">
            <v>1.3555908850026503</v>
          </cell>
          <cell r="AA80">
            <v>1.3672896699269002</v>
          </cell>
          <cell r="AB80">
            <v>1.3671607753705823</v>
          </cell>
          <cell r="AC80">
            <v>1.3076224702099486</v>
          </cell>
          <cell r="AD80">
            <v>1.3080472602102526</v>
          </cell>
          <cell r="AE80">
            <v>1.2945368171021376</v>
          </cell>
          <cell r="AF80">
            <v>1.295358649789029</v>
          </cell>
          <cell r="AM80">
            <v>1.3610733723620612</v>
          </cell>
          <cell r="AN80">
            <v>1.3609470756528876</v>
          </cell>
          <cell r="AO80">
            <v>1.3609470756528876</v>
          </cell>
          <cell r="AP80">
            <v>1.3266393261895317</v>
          </cell>
          <cell r="AQ80">
            <v>1.3485391444713466</v>
          </cell>
          <cell r="AR80">
            <v>1.3493087327183177</v>
          </cell>
        </row>
        <row r="81">
          <cell r="D81">
            <v>6</v>
          </cell>
          <cell r="E81">
            <v>1.3076224702099486</v>
          </cell>
          <cell r="F81">
            <v>1.3080472602102526</v>
          </cell>
          <cell r="G81">
            <v>1.2945368171021376</v>
          </cell>
          <cell r="H81">
            <v>1.295358649789029</v>
          </cell>
          <cell r="O81">
            <v>1.3672896699269002</v>
          </cell>
          <cell r="P81">
            <v>1.3671607753705823</v>
          </cell>
          <cell r="Q81">
            <v>1.3671607753705823</v>
          </cell>
          <cell r="R81">
            <v>1.3675622622991039</v>
          </cell>
          <cell r="S81">
            <v>1.3548412965725196</v>
          </cell>
          <cell r="T81">
            <v>1.3555908850026503</v>
          </cell>
          <cell r="AA81">
            <v>1.3672896699269002</v>
          </cell>
          <cell r="AB81">
            <v>1.3671607753705823</v>
          </cell>
          <cell r="AC81">
            <v>1.3076224702099486</v>
          </cell>
          <cell r="AD81">
            <v>1.3080472602102526</v>
          </cell>
          <cell r="AE81">
            <v>1.2945368171021376</v>
          </cell>
          <cell r="AF81">
            <v>1.295358649789029</v>
          </cell>
          <cell r="AM81">
            <v>1.3610733723620612</v>
          </cell>
          <cell r="AN81">
            <v>1.3609470756528876</v>
          </cell>
          <cell r="AO81">
            <v>1.3609470756528876</v>
          </cell>
          <cell r="AP81">
            <v>1.3266393261895317</v>
          </cell>
          <cell r="AQ81">
            <v>1.3485391444713466</v>
          </cell>
          <cell r="AR81">
            <v>1.3493087327183177</v>
          </cell>
        </row>
        <row r="82">
          <cell r="D82">
            <v>7</v>
          </cell>
          <cell r="E82">
            <v>0.76928314734253833</v>
          </cell>
          <cell r="F82">
            <v>0.76896455484231097</v>
          </cell>
          <cell r="G82">
            <v>0.77909738717339672</v>
          </cell>
          <cell r="H82">
            <v>0.77848101265822789</v>
          </cell>
          <cell r="O82">
            <v>0.72453274755482466</v>
          </cell>
          <cell r="P82">
            <v>0.72462941847206386</v>
          </cell>
          <cell r="Q82">
            <v>0.72462941847206386</v>
          </cell>
          <cell r="R82">
            <v>0.72432830327567177</v>
          </cell>
          <cell r="S82">
            <v>0.73386902757061057</v>
          </cell>
          <cell r="T82">
            <v>0.73330683624801274</v>
          </cell>
          <cell r="AA82">
            <v>0.72453274755482466</v>
          </cell>
          <cell r="AB82">
            <v>0.72462941847206386</v>
          </cell>
          <cell r="AC82">
            <v>0.76928314734253833</v>
          </cell>
          <cell r="AD82">
            <v>0.76896455484231097</v>
          </cell>
          <cell r="AE82">
            <v>0.77909738717339672</v>
          </cell>
          <cell r="AF82">
            <v>0.77848101265822789</v>
          </cell>
          <cell r="AM82">
            <v>0.72919497072845385</v>
          </cell>
          <cell r="AN82">
            <v>0.72928969326033422</v>
          </cell>
          <cell r="AO82">
            <v>0.72928969326033422</v>
          </cell>
          <cell r="AP82">
            <v>0.75502050535785148</v>
          </cell>
          <cell r="AQ82">
            <v>0.73859564164648916</v>
          </cell>
          <cell r="AR82">
            <v>0.73801845046126158</v>
          </cell>
        </row>
        <row r="83">
          <cell r="D83">
            <v>8</v>
          </cell>
          <cell r="E83">
            <v>0.76928314734253833</v>
          </cell>
          <cell r="F83">
            <v>0.76896455484231097</v>
          </cell>
          <cell r="G83">
            <v>0.77909738717339672</v>
          </cell>
          <cell r="H83">
            <v>0.77848101265822789</v>
          </cell>
          <cell r="O83">
            <v>0.72453274755482466</v>
          </cell>
          <cell r="P83">
            <v>0.72462941847206386</v>
          </cell>
          <cell r="Q83">
            <v>0.72462941847206386</v>
          </cell>
          <cell r="R83">
            <v>0.72432830327567177</v>
          </cell>
          <cell r="S83">
            <v>0.73386902757061057</v>
          </cell>
          <cell r="T83">
            <v>0.73330683624801274</v>
          </cell>
          <cell r="AA83">
            <v>0.72453274755482466</v>
          </cell>
          <cell r="AB83">
            <v>0.72462941847206386</v>
          </cell>
          <cell r="AC83">
            <v>0.76928314734253833</v>
          </cell>
          <cell r="AD83">
            <v>0.76896455484231097</v>
          </cell>
          <cell r="AE83">
            <v>0.77909738717339672</v>
          </cell>
          <cell r="AF83">
            <v>0.77848101265822789</v>
          </cell>
          <cell r="AM83">
            <v>0.72919497072845385</v>
          </cell>
          <cell r="AN83">
            <v>0.72928969326033422</v>
          </cell>
          <cell r="AO83">
            <v>0.72928969326033422</v>
          </cell>
          <cell r="AP83">
            <v>0.75502050535785148</v>
          </cell>
          <cell r="AQ83">
            <v>0.73859564164648916</v>
          </cell>
          <cell r="AR83">
            <v>0.73801845046126158</v>
          </cell>
        </row>
        <row r="84">
          <cell r="D84">
            <v>9</v>
          </cell>
          <cell r="E84">
            <v>0.76928314734253833</v>
          </cell>
          <cell r="F84">
            <v>0.76896455484231097</v>
          </cell>
          <cell r="G84">
            <v>0.77909738717339672</v>
          </cell>
          <cell r="H84">
            <v>0.77848101265822789</v>
          </cell>
          <cell r="O84">
            <v>0.72453274755482466</v>
          </cell>
          <cell r="P84">
            <v>0.72462941847206386</v>
          </cell>
          <cell r="Q84">
            <v>0.72462941847206386</v>
          </cell>
          <cell r="R84">
            <v>0.72432830327567177</v>
          </cell>
          <cell r="S84">
            <v>0.73386902757061057</v>
          </cell>
          <cell r="T84">
            <v>0.73330683624801274</v>
          </cell>
          <cell r="AA84">
            <v>0.72453274755482466</v>
          </cell>
          <cell r="AB84">
            <v>0.72462941847206386</v>
          </cell>
          <cell r="AC84">
            <v>0.76928314734253833</v>
          </cell>
          <cell r="AD84">
            <v>0.76896455484231097</v>
          </cell>
          <cell r="AE84">
            <v>0.77909738717339672</v>
          </cell>
          <cell r="AF84">
            <v>0.77848101265822789</v>
          </cell>
          <cell r="AM84">
            <v>0.72919497072845385</v>
          </cell>
          <cell r="AN84">
            <v>0.72928969326033422</v>
          </cell>
          <cell r="AO84">
            <v>0.72928969326033422</v>
          </cell>
          <cell r="AP84">
            <v>0.75502050535785148</v>
          </cell>
          <cell r="AQ84">
            <v>0.73859564164648916</v>
          </cell>
          <cell r="AR84">
            <v>0.73801845046126158</v>
          </cell>
        </row>
        <row r="85">
          <cell r="D85">
            <v>10</v>
          </cell>
          <cell r="E85">
            <v>0.76928314734253833</v>
          </cell>
          <cell r="F85">
            <v>0.76896455484231097</v>
          </cell>
          <cell r="G85">
            <v>0.77909738717339672</v>
          </cell>
          <cell r="H85">
            <v>0.77848101265822789</v>
          </cell>
          <cell r="O85">
            <v>0.72453274755482466</v>
          </cell>
          <cell r="P85">
            <v>0.72462941847206386</v>
          </cell>
          <cell r="Q85">
            <v>0.72462941847206386</v>
          </cell>
          <cell r="R85">
            <v>0.72432830327567177</v>
          </cell>
          <cell r="S85">
            <v>0.73386902757061057</v>
          </cell>
          <cell r="T85">
            <v>0.73330683624801274</v>
          </cell>
          <cell r="AA85">
            <v>0.72453274755482466</v>
          </cell>
          <cell r="AB85">
            <v>0.72462941847206386</v>
          </cell>
          <cell r="AC85">
            <v>0.76928314734253833</v>
          </cell>
          <cell r="AD85">
            <v>0.76896455484231097</v>
          </cell>
          <cell r="AE85">
            <v>0.77909738717339672</v>
          </cell>
          <cell r="AF85">
            <v>0.77848101265822789</v>
          </cell>
          <cell r="AM85">
            <v>0.72919497072845385</v>
          </cell>
          <cell r="AN85">
            <v>0.72928969326033422</v>
          </cell>
          <cell r="AO85">
            <v>0.72928969326033422</v>
          </cell>
          <cell r="AP85">
            <v>0.75502050535785148</v>
          </cell>
          <cell r="AQ85">
            <v>0.73859564164648916</v>
          </cell>
          <cell r="AR85">
            <v>0.73801845046126158</v>
          </cell>
        </row>
        <row r="86">
          <cell r="D86">
            <v>11</v>
          </cell>
          <cell r="E86">
            <v>0.76928314734253833</v>
          </cell>
          <cell r="F86">
            <v>0.76896455484231097</v>
          </cell>
          <cell r="G86">
            <v>0.77909738717339672</v>
          </cell>
          <cell r="H86">
            <v>0.77848101265822789</v>
          </cell>
          <cell r="O86">
            <v>0.72453274755482466</v>
          </cell>
          <cell r="P86">
            <v>0.72462941847206386</v>
          </cell>
          <cell r="Q86">
            <v>0.72462941847206386</v>
          </cell>
          <cell r="R86">
            <v>0.72432830327567177</v>
          </cell>
          <cell r="S86">
            <v>0.73386902757061057</v>
          </cell>
          <cell r="T86">
            <v>0.73330683624801274</v>
          </cell>
          <cell r="AA86">
            <v>0.72453274755482466</v>
          </cell>
          <cell r="AB86">
            <v>0.72462941847206386</v>
          </cell>
          <cell r="AC86">
            <v>0.76928314734253833</v>
          </cell>
          <cell r="AD86">
            <v>0.76896455484231097</v>
          </cell>
          <cell r="AE86">
            <v>0.77909738717339672</v>
          </cell>
          <cell r="AF86">
            <v>0.77848101265822789</v>
          </cell>
          <cell r="AM86">
            <v>0.72919497072845385</v>
          </cell>
          <cell r="AN86">
            <v>0.72928969326033422</v>
          </cell>
          <cell r="AO86">
            <v>0.72928969326033422</v>
          </cell>
          <cell r="AP86">
            <v>0.75502050535785148</v>
          </cell>
          <cell r="AQ86">
            <v>0.73859564164648916</v>
          </cell>
          <cell r="AR86">
            <v>0.73801845046126158</v>
          </cell>
        </row>
        <row r="87">
          <cell r="D87">
            <v>12</v>
          </cell>
          <cell r="E87">
            <v>0.76928314734253833</v>
          </cell>
          <cell r="F87">
            <v>0.76896455484231097</v>
          </cell>
          <cell r="G87">
            <v>0.77909738717339672</v>
          </cell>
          <cell r="H87">
            <v>0.77848101265822789</v>
          </cell>
          <cell r="O87">
            <v>0.72453274755482466</v>
          </cell>
          <cell r="P87">
            <v>0.72462941847206386</v>
          </cell>
          <cell r="Q87">
            <v>0.72462941847206386</v>
          </cell>
          <cell r="R87">
            <v>0.72432830327567177</v>
          </cell>
          <cell r="S87">
            <v>0.73386902757061057</v>
          </cell>
          <cell r="T87">
            <v>0.73330683624801274</v>
          </cell>
          <cell r="AA87">
            <v>0.72453274755482466</v>
          </cell>
          <cell r="AB87">
            <v>0.72462941847206386</v>
          </cell>
          <cell r="AC87">
            <v>0.76928314734253833</v>
          </cell>
          <cell r="AD87">
            <v>0.76896455484231097</v>
          </cell>
          <cell r="AE87">
            <v>0.77909738717339672</v>
          </cell>
          <cell r="AF87">
            <v>0.77848101265822789</v>
          </cell>
          <cell r="AM87">
            <v>0.72919497072845385</v>
          </cell>
          <cell r="AN87">
            <v>0.72928969326033422</v>
          </cell>
          <cell r="AO87">
            <v>0.72928969326033422</v>
          </cell>
          <cell r="AP87">
            <v>0.75502050535785148</v>
          </cell>
          <cell r="AQ87">
            <v>0.73859564164648916</v>
          </cell>
          <cell r="AR87">
            <v>0.73801845046126158</v>
          </cell>
        </row>
        <row r="88">
          <cell r="D88">
            <v>13</v>
          </cell>
          <cell r="E88">
            <v>0.76928314734253833</v>
          </cell>
          <cell r="F88">
            <v>0.76896455484231097</v>
          </cell>
          <cell r="G88">
            <v>0.77909738717339672</v>
          </cell>
          <cell r="H88">
            <v>0.77848101265822789</v>
          </cell>
          <cell r="O88">
            <v>0.72453274755482466</v>
          </cell>
          <cell r="P88">
            <v>0.72462941847206386</v>
          </cell>
          <cell r="Q88">
            <v>0.72462941847206386</v>
          </cell>
          <cell r="R88">
            <v>0.72432830327567177</v>
          </cell>
          <cell r="S88">
            <v>0.73386902757061057</v>
          </cell>
          <cell r="T88">
            <v>0.73330683624801274</v>
          </cell>
          <cell r="AA88">
            <v>0.72453274755482466</v>
          </cell>
          <cell r="AB88">
            <v>0.72462941847206386</v>
          </cell>
          <cell r="AC88">
            <v>0.76928314734253833</v>
          </cell>
          <cell r="AD88">
            <v>0.76896455484231097</v>
          </cell>
          <cell r="AE88">
            <v>0.77909738717339672</v>
          </cell>
          <cell r="AF88">
            <v>0.77848101265822789</v>
          </cell>
          <cell r="AM88">
            <v>0.72919497072845385</v>
          </cell>
          <cell r="AN88">
            <v>0.72928969326033422</v>
          </cell>
          <cell r="AO88">
            <v>0.72928969326033422</v>
          </cell>
          <cell r="AP88">
            <v>0.75502050535785148</v>
          </cell>
          <cell r="AQ88">
            <v>0.73859564164648916</v>
          </cell>
          <cell r="AR88">
            <v>0.73801845046126158</v>
          </cell>
        </row>
        <row r="89">
          <cell r="D89">
            <v>14</v>
          </cell>
          <cell r="E89">
            <v>0.76928314734253833</v>
          </cell>
          <cell r="F89">
            <v>0.76896455484231097</v>
          </cell>
          <cell r="G89">
            <v>0.77909738717339672</v>
          </cell>
          <cell r="H89">
            <v>0.77848101265822789</v>
          </cell>
          <cell r="O89">
            <v>0.72453274755482466</v>
          </cell>
          <cell r="P89">
            <v>0.72462941847206386</v>
          </cell>
          <cell r="Q89">
            <v>0.72462941847206386</v>
          </cell>
          <cell r="R89">
            <v>0.72432830327567177</v>
          </cell>
          <cell r="S89">
            <v>0.73386902757061057</v>
          </cell>
          <cell r="T89">
            <v>0.73330683624801274</v>
          </cell>
          <cell r="AA89">
            <v>0.72453274755482466</v>
          </cell>
          <cell r="AB89">
            <v>0.72462941847206386</v>
          </cell>
          <cell r="AC89">
            <v>0.76928314734253833</v>
          </cell>
          <cell r="AD89">
            <v>0.76896455484231097</v>
          </cell>
          <cell r="AE89">
            <v>0.77909738717339672</v>
          </cell>
          <cell r="AF89">
            <v>0.77848101265822789</v>
          </cell>
          <cell r="AM89">
            <v>0.72919497072845385</v>
          </cell>
          <cell r="AN89">
            <v>0.72928969326033422</v>
          </cell>
          <cell r="AO89">
            <v>0.72928969326033422</v>
          </cell>
          <cell r="AP89">
            <v>0.75502050535785148</v>
          </cell>
          <cell r="AQ89">
            <v>0.73859564164648916</v>
          </cell>
          <cell r="AR89">
            <v>0.73801845046126158</v>
          </cell>
        </row>
        <row r="90">
          <cell r="D90">
            <v>15</v>
          </cell>
          <cell r="E90">
            <v>0.76928314734253833</v>
          </cell>
          <cell r="F90">
            <v>0.76896455484231097</v>
          </cell>
          <cell r="G90">
            <v>0.77909738717339672</v>
          </cell>
          <cell r="H90">
            <v>0.77848101265822789</v>
          </cell>
          <cell r="O90">
            <v>0.72453274755482466</v>
          </cell>
          <cell r="P90">
            <v>0.72462941847206386</v>
          </cell>
          <cell r="Q90">
            <v>0.72462941847206386</v>
          </cell>
          <cell r="R90">
            <v>0.72432830327567177</v>
          </cell>
          <cell r="S90">
            <v>0.73386902757061057</v>
          </cell>
          <cell r="T90">
            <v>0.73330683624801274</v>
          </cell>
          <cell r="AA90">
            <v>0.72453274755482466</v>
          </cell>
          <cell r="AB90">
            <v>0.72462941847206386</v>
          </cell>
          <cell r="AC90">
            <v>0.76928314734253833</v>
          </cell>
          <cell r="AD90">
            <v>0.76896455484231097</v>
          </cell>
          <cell r="AE90">
            <v>0.77909738717339672</v>
          </cell>
          <cell r="AF90">
            <v>0.77848101265822789</v>
          </cell>
          <cell r="AM90">
            <v>0.72919497072845385</v>
          </cell>
          <cell r="AN90">
            <v>0.72928969326033422</v>
          </cell>
          <cell r="AO90">
            <v>0.72928969326033422</v>
          </cell>
          <cell r="AP90">
            <v>0.75502050535785148</v>
          </cell>
          <cell r="AQ90">
            <v>0.73859564164648916</v>
          </cell>
          <cell r="AR90">
            <v>0.73801845046126158</v>
          </cell>
        </row>
        <row r="91">
          <cell r="D91">
            <v>16</v>
          </cell>
          <cell r="E91">
            <v>0.76928314734253833</v>
          </cell>
          <cell r="F91">
            <v>0.76896455484231097</v>
          </cell>
          <cell r="G91">
            <v>0.77909738717339672</v>
          </cell>
          <cell r="H91">
            <v>0.77848101265822789</v>
          </cell>
          <cell r="O91">
            <v>0.72453274755482466</v>
          </cell>
          <cell r="P91">
            <v>0.72462941847206386</v>
          </cell>
          <cell r="Q91">
            <v>0.72462941847206386</v>
          </cell>
          <cell r="R91">
            <v>0.72432830327567177</v>
          </cell>
          <cell r="S91">
            <v>0.73386902757061057</v>
          </cell>
          <cell r="T91">
            <v>0.73330683624801274</v>
          </cell>
          <cell r="AA91">
            <v>0.72453274755482466</v>
          </cell>
          <cell r="AB91">
            <v>0.72462941847206386</v>
          </cell>
          <cell r="AC91">
            <v>0.76928314734253833</v>
          </cell>
          <cell r="AD91">
            <v>0.76896455484231097</v>
          </cell>
          <cell r="AE91">
            <v>0.77909738717339672</v>
          </cell>
          <cell r="AF91">
            <v>0.77848101265822789</v>
          </cell>
          <cell r="AM91">
            <v>0.72919497072845385</v>
          </cell>
          <cell r="AN91">
            <v>0.72928969326033422</v>
          </cell>
          <cell r="AO91">
            <v>0.72928969326033422</v>
          </cell>
          <cell r="AP91">
            <v>0.75502050535785148</v>
          </cell>
          <cell r="AQ91">
            <v>0.73859564164648916</v>
          </cell>
          <cell r="AR91">
            <v>0.73801845046126158</v>
          </cell>
        </row>
        <row r="92">
          <cell r="D92">
            <v>17</v>
          </cell>
          <cell r="E92">
            <v>0.76928314734253833</v>
          </cell>
          <cell r="F92">
            <v>0.76896455484231097</v>
          </cell>
          <cell r="G92">
            <v>0.77909738717339672</v>
          </cell>
          <cell r="H92">
            <v>0.77848101265822789</v>
          </cell>
          <cell r="O92">
            <v>0.72453274755482466</v>
          </cell>
          <cell r="P92">
            <v>0.72462941847206386</v>
          </cell>
          <cell r="Q92">
            <v>0.72462941847206386</v>
          </cell>
          <cell r="R92">
            <v>0.72432830327567177</v>
          </cell>
          <cell r="S92">
            <v>0.73386902757061057</v>
          </cell>
          <cell r="T92">
            <v>0.73330683624801274</v>
          </cell>
          <cell r="AA92">
            <v>0.72453274755482466</v>
          </cell>
          <cell r="AB92">
            <v>0.72462941847206386</v>
          </cell>
          <cell r="AC92">
            <v>0.76928314734253833</v>
          </cell>
          <cell r="AD92">
            <v>0.76896455484231097</v>
          </cell>
          <cell r="AE92">
            <v>0.77909738717339672</v>
          </cell>
          <cell r="AF92">
            <v>0.77848101265822789</v>
          </cell>
          <cell r="AM92">
            <v>0.72919497072845385</v>
          </cell>
          <cell r="AN92">
            <v>0.72928969326033422</v>
          </cell>
          <cell r="AO92">
            <v>0.72928969326033422</v>
          </cell>
          <cell r="AP92">
            <v>0.75502050535785148</v>
          </cell>
          <cell r="AQ92">
            <v>0.73859564164648916</v>
          </cell>
          <cell r="AR92">
            <v>0.73801845046126158</v>
          </cell>
        </row>
        <row r="93">
          <cell r="D93">
            <v>18</v>
          </cell>
          <cell r="E93">
            <v>0.76928314734253833</v>
          </cell>
          <cell r="F93">
            <v>0.76896455484231097</v>
          </cell>
          <cell r="G93">
            <v>0.77909738717339672</v>
          </cell>
          <cell r="H93">
            <v>0.77848101265822789</v>
          </cell>
          <cell r="O93">
            <v>0.72453274755482466</v>
          </cell>
          <cell r="P93">
            <v>0.72462941847206386</v>
          </cell>
          <cell r="Q93">
            <v>0.72462941847206386</v>
          </cell>
          <cell r="R93">
            <v>0.72432830327567177</v>
          </cell>
          <cell r="S93">
            <v>0.73386902757061057</v>
          </cell>
          <cell r="T93">
            <v>0.73330683624801274</v>
          </cell>
          <cell r="AA93">
            <v>0.72453274755482466</v>
          </cell>
          <cell r="AB93">
            <v>0.72462941847206386</v>
          </cell>
          <cell r="AC93">
            <v>0.76928314734253833</v>
          </cell>
          <cell r="AD93">
            <v>0.76896455484231097</v>
          </cell>
          <cell r="AE93">
            <v>0.77909738717339672</v>
          </cell>
          <cell r="AF93">
            <v>0.77848101265822789</v>
          </cell>
          <cell r="AM93">
            <v>0.72919497072845385</v>
          </cell>
          <cell r="AN93">
            <v>0.72928969326033422</v>
          </cell>
          <cell r="AO93">
            <v>0.72928969326033422</v>
          </cell>
          <cell r="AP93">
            <v>0.75502050535785148</v>
          </cell>
          <cell r="AQ93">
            <v>0.73859564164648916</v>
          </cell>
          <cell r="AR93">
            <v>0.73801845046126158</v>
          </cell>
        </row>
        <row r="94">
          <cell r="D94">
            <v>19</v>
          </cell>
          <cell r="E94">
            <v>0.76928314734253833</v>
          </cell>
          <cell r="F94">
            <v>0.76896455484231097</v>
          </cell>
          <cell r="G94">
            <v>0.77909738717339672</v>
          </cell>
          <cell r="H94">
            <v>0.77848101265822789</v>
          </cell>
          <cell r="O94">
            <v>0.72453274755482466</v>
          </cell>
          <cell r="P94">
            <v>0.72462941847206386</v>
          </cell>
          <cell r="Q94">
            <v>0.72462941847206386</v>
          </cell>
          <cell r="R94">
            <v>0.72432830327567177</v>
          </cell>
          <cell r="S94">
            <v>0.73386902757061057</v>
          </cell>
          <cell r="T94">
            <v>0.73330683624801274</v>
          </cell>
          <cell r="AA94">
            <v>0.72453274755482466</v>
          </cell>
          <cell r="AB94">
            <v>0.72462941847206386</v>
          </cell>
          <cell r="AC94">
            <v>0.76928314734253833</v>
          </cell>
          <cell r="AD94">
            <v>0.76896455484231097</v>
          </cell>
          <cell r="AE94">
            <v>0.77909738717339672</v>
          </cell>
          <cell r="AF94">
            <v>0.77848101265822789</v>
          </cell>
          <cell r="AM94">
            <v>0.72919497072845385</v>
          </cell>
          <cell r="AN94">
            <v>0.72928969326033422</v>
          </cell>
          <cell r="AO94">
            <v>0.72928969326033422</v>
          </cell>
          <cell r="AP94">
            <v>0.75502050535785148</v>
          </cell>
          <cell r="AQ94">
            <v>0.73859564164648916</v>
          </cell>
          <cell r="AR94">
            <v>0.73801845046126158</v>
          </cell>
        </row>
        <row r="95">
          <cell r="D95">
            <v>20</v>
          </cell>
          <cell r="E95">
            <v>0.76928314734253833</v>
          </cell>
          <cell r="F95">
            <v>0.76896455484231097</v>
          </cell>
          <cell r="G95">
            <v>0.77909738717339672</v>
          </cell>
          <cell r="H95">
            <v>0.77848101265822789</v>
          </cell>
          <cell r="O95">
            <v>0.72453274755482466</v>
          </cell>
          <cell r="P95">
            <v>0.72462941847206386</v>
          </cell>
          <cell r="Q95">
            <v>0.72462941847206386</v>
          </cell>
          <cell r="R95">
            <v>0.72432830327567177</v>
          </cell>
          <cell r="S95">
            <v>0.73386902757061057</v>
          </cell>
          <cell r="T95">
            <v>0.73330683624801274</v>
          </cell>
          <cell r="AA95">
            <v>0.72453274755482466</v>
          </cell>
          <cell r="AB95">
            <v>0.72462941847206386</v>
          </cell>
          <cell r="AC95">
            <v>0.76928314734253833</v>
          </cell>
          <cell r="AD95">
            <v>0.76896455484231097</v>
          </cell>
          <cell r="AE95">
            <v>0.77909738717339672</v>
          </cell>
          <cell r="AF95">
            <v>0.77848101265822789</v>
          </cell>
          <cell r="AM95">
            <v>0.72919497072845385</v>
          </cell>
          <cell r="AN95">
            <v>0.72928969326033422</v>
          </cell>
          <cell r="AO95">
            <v>0.72928969326033422</v>
          </cell>
          <cell r="AP95">
            <v>0.75502050535785148</v>
          </cell>
          <cell r="AQ95">
            <v>0.73859564164648916</v>
          </cell>
          <cell r="AR95">
            <v>0.73801845046126158</v>
          </cell>
        </row>
        <row r="96">
          <cell r="D96">
            <v>21</v>
          </cell>
          <cell r="E96">
            <v>0.76928314734253833</v>
          </cell>
          <cell r="F96">
            <v>0.76896455484231097</v>
          </cell>
          <cell r="G96">
            <v>0.77909738717339672</v>
          </cell>
          <cell r="H96">
            <v>0.77848101265822789</v>
          </cell>
          <cell r="O96">
            <v>0.72453274755482466</v>
          </cell>
          <cell r="P96">
            <v>0.72462941847206386</v>
          </cell>
          <cell r="Q96">
            <v>0.72462941847206386</v>
          </cell>
          <cell r="R96">
            <v>0.72432830327567177</v>
          </cell>
          <cell r="S96">
            <v>0.73386902757061057</v>
          </cell>
          <cell r="T96">
            <v>0.73330683624801274</v>
          </cell>
          <cell r="AA96">
            <v>0.72453274755482466</v>
          </cell>
          <cell r="AB96">
            <v>0.72462941847206386</v>
          </cell>
          <cell r="AC96">
            <v>0.76928314734253833</v>
          </cell>
          <cell r="AD96">
            <v>0.76896455484231097</v>
          </cell>
          <cell r="AE96">
            <v>0.77909738717339672</v>
          </cell>
          <cell r="AF96">
            <v>0.77848101265822789</v>
          </cell>
          <cell r="AM96">
            <v>0.72919497072845385</v>
          </cell>
          <cell r="AN96">
            <v>0.72928969326033422</v>
          </cell>
          <cell r="AO96">
            <v>0.72928969326033422</v>
          </cell>
          <cell r="AP96">
            <v>0.75502050535785148</v>
          </cell>
          <cell r="AQ96">
            <v>0.73859564164648916</v>
          </cell>
          <cell r="AR96">
            <v>0.73801845046126158</v>
          </cell>
        </row>
        <row r="97">
          <cell r="D97">
            <v>22</v>
          </cell>
          <cell r="E97">
            <v>0.76928314734253833</v>
          </cell>
          <cell r="F97">
            <v>0.76896455484231097</v>
          </cell>
          <cell r="G97">
            <v>0.77909738717339672</v>
          </cell>
          <cell r="H97">
            <v>0.77848101265822789</v>
          </cell>
          <cell r="O97">
            <v>0.72453274755482466</v>
          </cell>
          <cell r="P97">
            <v>0.72462941847206386</v>
          </cell>
          <cell r="Q97">
            <v>0.72462941847206386</v>
          </cell>
          <cell r="R97">
            <v>0.72432830327567177</v>
          </cell>
          <cell r="S97">
            <v>0.73386902757061057</v>
          </cell>
          <cell r="T97">
            <v>0.73330683624801274</v>
          </cell>
          <cell r="AA97">
            <v>0.72453274755482466</v>
          </cell>
          <cell r="AB97">
            <v>0.72462941847206386</v>
          </cell>
          <cell r="AC97">
            <v>0.76928314734253833</v>
          </cell>
          <cell r="AD97">
            <v>0.76896455484231097</v>
          </cell>
          <cell r="AE97">
            <v>0.77909738717339672</v>
          </cell>
          <cell r="AF97">
            <v>0.77848101265822789</v>
          </cell>
          <cell r="AM97">
            <v>0.72919497072845385</v>
          </cell>
          <cell r="AN97">
            <v>0.72928969326033422</v>
          </cell>
          <cell r="AO97">
            <v>0.72928969326033422</v>
          </cell>
          <cell r="AP97">
            <v>0.75502050535785148</v>
          </cell>
          <cell r="AQ97">
            <v>0.73859564164648916</v>
          </cell>
          <cell r="AR97">
            <v>0.73801845046126158</v>
          </cell>
        </row>
        <row r="98">
          <cell r="D98">
            <v>23</v>
          </cell>
          <cell r="E98">
            <v>1.3076224702099486</v>
          </cell>
          <cell r="F98">
            <v>1.3080472602102526</v>
          </cell>
          <cell r="G98">
            <v>1.2945368171021376</v>
          </cell>
          <cell r="H98">
            <v>1.295358649789029</v>
          </cell>
          <cell r="O98">
            <v>1.3672896699269002</v>
          </cell>
          <cell r="P98">
            <v>1.3671607753705823</v>
          </cell>
          <cell r="Q98">
            <v>1.3671607753705823</v>
          </cell>
          <cell r="R98">
            <v>1.3675622622991039</v>
          </cell>
          <cell r="S98">
            <v>1.3548412965725196</v>
          </cell>
          <cell r="T98">
            <v>1.3555908850026503</v>
          </cell>
          <cell r="AA98">
            <v>1.3672896699269002</v>
          </cell>
          <cell r="AB98">
            <v>1.3671607753705823</v>
          </cell>
          <cell r="AC98">
            <v>1.3076224702099486</v>
          </cell>
          <cell r="AD98">
            <v>1.3080472602102526</v>
          </cell>
          <cell r="AE98">
            <v>1.2945368171021376</v>
          </cell>
          <cell r="AF98">
            <v>1.295358649789029</v>
          </cell>
          <cell r="AM98">
            <v>1.3610733723620612</v>
          </cell>
          <cell r="AN98">
            <v>1.3609470756528876</v>
          </cell>
          <cell r="AO98">
            <v>1.3609470756528876</v>
          </cell>
          <cell r="AP98">
            <v>1.3266393261895317</v>
          </cell>
          <cell r="AQ98">
            <v>1.3485391444713466</v>
          </cell>
          <cell r="AR98">
            <v>1.3493087327183177</v>
          </cell>
        </row>
        <row r="99">
          <cell r="D99">
            <v>24</v>
          </cell>
          <cell r="E99">
            <v>1.3076224702099486</v>
          </cell>
          <cell r="F99">
            <v>1.3080472602102526</v>
          </cell>
          <cell r="G99">
            <v>1.2945368171021376</v>
          </cell>
          <cell r="H99">
            <v>1.295358649789029</v>
          </cell>
          <cell r="O99">
            <v>1.3672896699269002</v>
          </cell>
          <cell r="P99">
            <v>1.3671607753705823</v>
          </cell>
          <cell r="Q99">
            <v>1.3671607753705823</v>
          </cell>
          <cell r="R99">
            <v>1.3675622622991039</v>
          </cell>
          <cell r="S99">
            <v>1.3548412965725196</v>
          </cell>
          <cell r="T99">
            <v>1.3555908850026503</v>
          </cell>
          <cell r="AA99">
            <v>1.3672896699269002</v>
          </cell>
          <cell r="AB99">
            <v>1.3671607753705823</v>
          </cell>
          <cell r="AC99">
            <v>1.3076224702099486</v>
          </cell>
          <cell r="AD99">
            <v>1.3080472602102526</v>
          </cell>
          <cell r="AE99">
            <v>1.2945368171021376</v>
          </cell>
          <cell r="AF99">
            <v>1.295358649789029</v>
          </cell>
          <cell r="AM99">
            <v>1.3610733723620612</v>
          </cell>
          <cell r="AN99">
            <v>1.3609470756528876</v>
          </cell>
          <cell r="AO99">
            <v>1.3609470756528876</v>
          </cell>
          <cell r="AP99">
            <v>1.3266393261895317</v>
          </cell>
          <cell r="AQ99">
            <v>1.3485391444713466</v>
          </cell>
          <cell r="AR99">
            <v>1.3493087327183177</v>
          </cell>
        </row>
        <row r="100">
          <cell r="D100">
            <v>25</v>
          </cell>
          <cell r="E100">
            <v>1.3076224702099486</v>
          </cell>
          <cell r="F100">
            <v>1.3080472602102526</v>
          </cell>
          <cell r="G100">
            <v>1.2945368171021376</v>
          </cell>
          <cell r="H100">
            <v>1.295358649789029</v>
          </cell>
          <cell r="O100">
            <v>1.3672896699269002</v>
          </cell>
          <cell r="P100">
            <v>1.3671607753705823</v>
          </cell>
          <cell r="Q100">
            <v>1.3671607753705823</v>
          </cell>
          <cell r="R100">
            <v>1.3675622622991039</v>
          </cell>
          <cell r="S100">
            <v>1.3548412965725196</v>
          </cell>
          <cell r="T100">
            <v>1.3555908850026503</v>
          </cell>
          <cell r="AA100">
            <v>1.3672896699269002</v>
          </cell>
          <cell r="AB100">
            <v>1.3671607753705823</v>
          </cell>
          <cell r="AC100">
            <v>1.3076224702099486</v>
          </cell>
          <cell r="AD100">
            <v>1.3080472602102526</v>
          </cell>
          <cell r="AE100">
            <v>1.2945368171021376</v>
          </cell>
          <cell r="AF100">
            <v>1.295358649789029</v>
          </cell>
          <cell r="AM100">
            <v>1.3610733723620612</v>
          </cell>
          <cell r="AN100">
            <v>1.3609470756528876</v>
          </cell>
          <cell r="AO100">
            <v>1.3609470756528876</v>
          </cell>
          <cell r="AP100">
            <v>1.3266393261895317</v>
          </cell>
          <cell r="AQ100">
            <v>1.3485391444713466</v>
          </cell>
          <cell r="AR100">
            <v>1.3493087327183177</v>
          </cell>
        </row>
        <row r="101">
          <cell r="D101">
            <v>26</v>
          </cell>
          <cell r="E101">
            <v>1.3076224702099486</v>
          </cell>
          <cell r="F101">
            <v>1.3080472602102526</v>
          </cell>
          <cell r="G101">
            <v>1.2945368171021376</v>
          </cell>
          <cell r="H101">
            <v>1.295358649789029</v>
          </cell>
          <cell r="O101">
            <v>1.3672896699269002</v>
          </cell>
          <cell r="P101">
            <v>1.3671607753705823</v>
          </cell>
          <cell r="Q101">
            <v>1.3671607753705823</v>
          </cell>
          <cell r="R101">
            <v>1.3675622622991039</v>
          </cell>
          <cell r="S101">
            <v>1.3548412965725196</v>
          </cell>
          <cell r="T101">
            <v>1.3555908850026503</v>
          </cell>
          <cell r="AA101">
            <v>1.3672896699269002</v>
          </cell>
          <cell r="AB101">
            <v>1.3671607753705823</v>
          </cell>
          <cell r="AC101">
            <v>1.3076224702099486</v>
          </cell>
          <cell r="AD101">
            <v>1.3080472602102526</v>
          </cell>
          <cell r="AE101">
            <v>1.2945368171021376</v>
          </cell>
          <cell r="AF101">
            <v>1.295358649789029</v>
          </cell>
          <cell r="AM101">
            <v>1.3610733723620612</v>
          </cell>
          <cell r="AN101">
            <v>1.3609470756528876</v>
          </cell>
          <cell r="AO101">
            <v>1.3609470756528876</v>
          </cell>
          <cell r="AP101">
            <v>1.3266393261895317</v>
          </cell>
          <cell r="AQ101">
            <v>1.3485391444713466</v>
          </cell>
          <cell r="AR101">
            <v>1.3493087327183177</v>
          </cell>
        </row>
        <row r="102">
          <cell r="D102">
            <v>27</v>
          </cell>
          <cell r="E102">
            <v>1.3076224702099486</v>
          </cell>
          <cell r="F102">
            <v>1.3080472602102526</v>
          </cell>
          <cell r="G102">
            <v>1.2945368171021376</v>
          </cell>
          <cell r="H102">
            <v>1.295358649789029</v>
          </cell>
          <cell r="O102">
            <v>1.3672896699269002</v>
          </cell>
          <cell r="P102">
            <v>1.3671607753705823</v>
          </cell>
          <cell r="Q102">
            <v>1.3671607753705823</v>
          </cell>
          <cell r="R102">
            <v>1.3675622622991039</v>
          </cell>
          <cell r="S102">
            <v>1.3548412965725196</v>
          </cell>
          <cell r="T102">
            <v>1.3555908850026503</v>
          </cell>
          <cell r="AA102">
            <v>1.3672896699269002</v>
          </cell>
          <cell r="AB102">
            <v>1.3671607753705823</v>
          </cell>
          <cell r="AC102">
            <v>1.3076224702099486</v>
          </cell>
          <cell r="AD102">
            <v>1.3080472602102526</v>
          </cell>
          <cell r="AE102">
            <v>1.2945368171021376</v>
          </cell>
          <cell r="AF102">
            <v>1.295358649789029</v>
          </cell>
          <cell r="AM102">
            <v>1.3610733723620612</v>
          </cell>
          <cell r="AN102">
            <v>1.3609470756528876</v>
          </cell>
          <cell r="AO102">
            <v>1.3609470756528876</v>
          </cell>
          <cell r="AP102">
            <v>1.3266393261895317</v>
          </cell>
          <cell r="AQ102">
            <v>1.3485391444713466</v>
          </cell>
          <cell r="AR102">
            <v>1.3493087327183177</v>
          </cell>
        </row>
        <row r="103">
          <cell r="D103">
            <v>28</v>
          </cell>
          <cell r="E103">
            <v>1.3076224702099486</v>
          </cell>
          <cell r="F103">
            <v>1.3080472602102526</v>
          </cell>
          <cell r="G103">
            <v>1.2945368171021376</v>
          </cell>
          <cell r="H103">
            <v>1.295358649789029</v>
          </cell>
          <cell r="O103">
            <v>1.3672896699269002</v>
          </cell>
          <cell r="P103">
            <v>1.3671607753705823</v>
          </cell>
          <cell r="Q103">
            <v>1.3671607753705823</v>
          </cell>
          <cell r="R103">
            <v>1.3675622622991039</v>
          </cell>
          <cell r="S103">
            <v>1.3548412965725196</v>
          </cell>
          <cell r="T103">
            <v>1.3555908850026503</v>
          </cell>
          <cell r="AA103">
            <v>1.3672896699269002</v>
          </cell>
          <cell r="AB103">
            <v>1.3671607753705823</v>
          </cell>
          <cell r="AC103">
            <v>1.3076224702099486</v>
          </cell>
          <cell r="AD103">
            <v>1.3080472602102526</v>
          </cell>
          <cell r="AE103">
            <v>1.2945368171021376</v>
          </cell>
          <cell r="AF103">
            <v>1.295358649789029</v>
          </cell>
          <cell r="AM103">
            <v>1.3610733723620612</v>
          </cell>
          <cell r="AN103">
            <v>1.3609470756528876</v>
          </cell>
          <cell r="AO103">
            <v>1.3609470756528876</v>
          </cell>
          <cell r="AP103">
            <v>1.3266393261895317</v>
          </cell>
          <cell r="AQ103">
            <v>1.3485391444713466</v>
          </cell>
          <cell r="AR103">
            <v>1.3493087327183177</v>
          </cell>
        </row>
        <row r="104">
          <cell r="D104">
            <v>29</v>
          </cell>
          <cell r="E104">
            <v>1.3076224702099486</v>
          </cell>
          <cell r="F104">
            <v>1.3080472602102526</v>
          </cell>
          <cell r="G104">
            <v>1.2945368171021376</v>
          </cell>
          <cell r="H104">
            <v>1.295358649789029</v>
          </cell>
          <cell r="O104">
            <v>1.3672896699269002</v>
          </cell>
          <cell r="P104">
            <v>1.3671607753705823</v>
          </cell>
          <cell r="Q104">
            <v>1.3671607753705823</v>
          </cell>
          <cell r="R104">
            <v>1.3675622622991039</v>
          </cell>
          <cell r="S104">
            <v>1.3548412965725196</v>
          </cell>
          <cell r="T104">
            <v>1.3555908850026503</v>
          </cell>
          <cell r="AA104">
            <v>1.3672896699269002</v>
          </cell>
          <cell r="AB104">
            <v>1.3671607753705823</v>
          </cell>
          <cell r="AC104">
            <v>1.3076224702099486</v>
          </cell>
          <cell r="AD104">
            <v>1.3080472602102526</v>
          </cell>
          <cell r="AE104">
            <v>1.2945368171021376</v>
          </cell>
          <cell r="AF104">
            <v>1.295358649789029</v>
          </cell>
          <cell r="AM104">
            <v>1.3610733723620612</v>
          </cell>
          <cell r="AN104">
            <v>1.3609470756528876</v>
          </cell>
          <cell r="AO104">
            <v>1.3609470756528876</v>
          </cell>
          <cell r="AP104">
            <v>1.3266393261895317</v>
          </cell>
          <cell r="AQ104">
            <v>1.3485391444713466</v>
          </cell>
          <cell r="AR104">
            <v>1.3493087327183177</v>
          </cell>
        </row>
        <row r="105">
          <cell r="D105">
            <v>30</v>
          </cell>
          <cell r="E105">
            <v>1.3076224702099486</v>
          </cell>
          <cell r="F105">
            <v>1.3080472602102526</v>
          </cell>
          <cell r="G105">
            <v>1.2945368171021376</v>
          </cell>
          <cell r="H105">
            <v>1.295358649789029</v>
          </cell>
          <cell r="O105">
            <v>1.3672896699269002</v>
          </cell>
          <cell r="P105">
            <v>1.3671607753705823</v>
          </cell>
          <cell r="Q105">
            <v>1.3671607753705823</v>
          </cell>
          <cell r="R105">
            <v>1.3675622622991039</v>
          </cell>
          <cell r="S105">
            <v>1.3548412965725196</v>
          </cell>
          <cell r="T105">
            <v>1.3555908850026503</v>
          </cell>
          <cell r="AA105">
            <v>1.3672896699269002</v>
          </cell>
          <cell r="AB105">
            <v>1.3671607753705823</v>
          </cell>
          <cell r="AC105">
            <v>1.3076224702099486</v>
          </cell>
          <cell r="AD105">
            <v>1.3080472602102526</v>
          </cell>
          <cell r="AE105">
            <v>1.2945368171021376</v>
          </cell>
          <cell r="AF105">
            <v>1.295358649789029</v>
          </cell>
          <cell r="AM105">
            <v>1.3610733723620612</v>
          </cell>
          <cell r="AN105">
            <v>1.3609470756528876</v>
          </cell>
          <cell r="AO105">
            <v>1.3609470756528876</v>
          </cell>
          <cell r="AP105">
            <v>1.3266393261895317</v>
          </cell>
          <cell r="AQ105">
            <v>1.3485391444713466</v>
          </cell>
          <cell r="AR105">
            <v>1.3493087327183177</v>
          </cell>
        </row>
        <row r="106">
          <cell r="D106">
            <v>31</v>
          </cell>
          <cell r="E106">
            <v>0.76928314734253833</v>
          </cell>
          <cell r="F106">
            <v>0.76896455484231097</v>
          </cell>
          <cell r="G106">
            <v>0.77909738717339672</v>
          </cell>
          <cell r="H106">
            <v>0.77848101265822789</v>
          </cell>
          <cell r="O106">
            <v>0.72453274755482466</v>
          </cell>
          <cell r="P106">
            <v>0.72462941847206386</v>
          </cell>
          <cell r="Q106">
            <v>0.72462941847206386</v>
          </cell>
          <cell r="R106">
            <v>0.72432830327567177</v>
          </cell>
          <cell r="S106">
            <v>0.73386902757061057</v>
          </cell>
          <cell r="T106">
            <v>0.73330683624801274</v>
          </cell>
          <cell r="AA106">
            <v>0.72453274755482466</v>
          </cell>
          <cell r="AB106">
            <v>0.72462941847206386</v>
          </cell>
          <cell r="AC106">
            <v>0.76928314734253833</v>
          </cell>
          <cell r="AD106">
            <v>0.76896455484231097</v>
          </cell>
          <cell r="AE106">
            <v>0.77909738717339672</v>
          </cell>
          <cell r="AF106">
            <v>0.77848101265822789</v>
          </cell>
          <cell r="AM106">
            <v>0.72919497072845385</v>
          </cell>
          <cell r="AN106">
            <v>0.72928969326033422</v>
          </cell>
          <cell r="AO106">
            <v>0.72928969326033422</v>
          </cell>
          <cell r="AP106">
            <v>0.75502050535785148</v>
          </cell>
          <cell r="AQ106">
            <v>0.73859564164648916</v>
          </cell>
          <cell r="AR106">
            <v>0.73801845046126158</v>
          </cell>
        </row>
        <row r="107">
          <cell r="D107">
            <v>32</v>
          </cell>
          <cell r="E107">
            <v>0.76928314734253833</v>
          </cell>
          <cell r="F107">
            <v>0.76896455484231097</v>
          </cell>
          <cell r="G107">
            <v>0.77909738717339672</v>
          </cell>
          <cell r="H107">
            <v>0.77848101265822789</v>
          </cell>
          <cell r="O107">
            <v>0.72453274755482466</v>
          </cell>
          <cell r="P107">
            <v>0.72462941847206386</v>
          </cell>
          <cell r="Q107">
            <v>0.72462941847206386</v>
          </cell>
          <cell r="R107">
            <v>0.72432830327567177</v>
          </cell>
          <cell r="S107">
            <v>0.73386902757061057</v>
          </cell>
          <cell r="T107">
            <v>0.73330683624801274</v>
          </cell>
          <cell r="AA107">
            <v>0.72453274755482466</v>
          </cell>
          <cell r="AB107">
            <v>0.72462941847206386</v>
          </cell>
          <cell r="AC107">
            <v>0.76928314734253833</v>
          </cell>
          <cell r="AD107">
            <v>0.76896455484231097</v>
          </cell>
          <cell r="AE107">
            <v>0.77909738717339672</v>
          </cell>
          <cell r="AF107">
            <v>0.77848101265822789</v>
          </cell>
          <cell r="AM107">
            <v>0.72919497072845385</v>
          </cell>
          <cell r="AN107">
            <v>0.72928969326033422</v>
          </cell>
          <cell r="AO107">
            <v>0.72928969326033422</v>
          </cell>
          <cell r="AP107">
            <v>0.75502050535785148</v>
          </cell>
          <cell r="AQ107">
            <v>0.73859564164648916</v>
          </cell>
          <cell r="AR107">
            <v>0.73801845046126158</v>
          </cell>
        </row>
        <row r="108">
          <cell r="D108">
            <v>33</v>
          </cell>
          <cell r="E108">
            <v>0.76928314734253833</v>
          </cell>
          <cell r="F108">
            <v>0.76896455484231097</v>
          </cell>
          <cell r="G108">
            <v>0.77909738717339672</v>
          </cell>
          <cell r="H108">
            <v>0.77848101265822789</v>
          </cell>
          <cell r="O108">
            <v>0.72453274755482466</v>
          </cell>
          <cell r="P108">
            <v>0.72462941847206386</v>
          </cell>
          <cell r="Q108">
            <v>0.72462941847206386</v>
          </cell>
          <cell r="R108">
            <v>0.72432830327567177</v>
          </cell>
          <cell r="S108">
            <v>0.73386902757061057</v>
          </cell>
          <cell r="T108">
            <v>0.73330683624801274</v>
          </cell>
          <cell r="AA108">
            <v>0.72453274755482466</v>
          </cell>
          <cell r="AB108">
            <v>0.72462941847206386</v>
          </cell>
          <cell r="AC108">
            <v>0.76928314734253833</v>
          </cell>
          <cell r="AD108">
            <v>0.76896455484231097</v>
          </cell>
          <cell r="AE108">
            <v>0.77909738717339672</v>
          </cell>
          <cell r="AF108">
            <v>0.77848101265822789</v>
          </cell>
          <cell r="AM108">
            <v>0.72919497072845385</v>
          </cell>
          <cell r="AN108">
            <v>0.72928969326033422</v>
          </cell>
          <cell r="AO108">
            <v>0.72928969326033422</v>
          </cell>
          <cell r="AP108">
            <v>0.75502050535785148</v>
          </cell>
          <cell r="AQ108">
            <v>0.73859564164648916</v>
          </cell>
          <cell r="AR108">
            <v>0.73801845046126158</v>
          </cell>
        </row>
        <row r="109">
          <cell r="D109">
            <v>34</v>
          </cell>
          <cell r="E109">
            <v>0.76928314734253833</v>
          </cell>
          <cell r="F109">
            <v>0.76896455484231097</v>
          </cell>
          <cell r="G109">
            <v>0.77909738717339672</v>
          </cell>
          <cell r="H109">
            <v>0.77848101265822789</v>
          </cell>
          <cell r="O109">
            <v>0.72453274755482466</v>
          </cell>
          <cell r="P109">
            <v>0.72462941847206386</v>
          </cell>
          <cell r="Q109">
            <v>0.72462941847206386</v>
          </cell>
          <cell r="R109">
            <v>0.72432830327567177</v>
          </cell>
          <cell r="S109">
            <v>0.73386902757061057</v>
          </cell>
          <cell r="T109">
            <v>0.73330683624801274</v>
          </cell>
          <cell r="AA109">
            <v>0.72453274755482466</v>
          </cell>
          <cell r="AB109">
            <v>0.72462941847206386</v>
          </cell>
          <cell r="AC109">
            <v>0.76928314734253833</v>
          </cell>
          <cell r="AD109">
            <v>0.76896455484231097</v>
          </cell>
          <cell r="AE109">
            <v>0.77909738717339672</v>
          </cell>
          <cell r="AF109">
            <v>0.77848101265822789</v>
          </cell>
          <cell r="AM109">
            <v>0.72919497072845385</v>
          </cell>
          <cell r="AN109">
            <v>0.72928969326033422</v>
          </cell>
          <cell r="AO109">
            <v>0.72928969326033422</v>
          </cell>
          <cell r="AP109">
            <v>0.75502050535785148</v>
          </cell>
          <cell r="AQ109">
            <v>0.73859564164648916</v>
          </cell>
          <cell r="AR109">
            <v>0.73801845046126158</v>
          </cell>
        </row>
        <row r="110">
          <cell r="D110">
            <v>35</v>
          </cell>
          <cell r="E110">
            <v>0.76928314734253833</v>
          </cell>
          <cell r="F110">
            <v>0.76896455484231097</v>
          </cell>
          <cell r="G110">
            <v>0.77909738717339672</v>
          </cell>
          <cell r="H110">
            <v>0.77848101265822789</v>
          </cell>
          <cell r="O110">
            <v>0.72453274755482466</v>
          </cell>
          <cell r="P110">
            <v>0.72462941847206386</v>
          </cell>
          <cell r="Q110">
            <v>0.72462941847206386</v>
          </cell>
          <cell r="R110">
            <v>0.72432830327567177</v>
          </cell>
          <cell r="S110">
            <v>0.73386902757061057</v>
          </cell>
          <cell r="T110">
            <v>0.73330683624801274</v>
          </cell>
          <cell r="AA110">
            <v>0.72453274755482466</v>
          </cell>
          <cell r="AB110">
            <v>0.72462941847206386</v>
          </cell>
          <cell r="AC110">
            <v>0.76928314734253833</v>
          </cell>
          <cell r="AD110">
            <v>0.76896455484231097</v>
          </cell>
          <cell r="AE110">
            <v>0.77909738717339672</v>
          </cell>
          <cell r="AF110">
            <v>0.77848101265822789</v>
          </cell>
          <cell r="AM110">
            <v>0.72919497072845385</v>
          </cell>
          <cell r="AN110">
            <v>0.72928969326033422</v>
          </cell>
          <cell r="AO110">
            <v>0.72928969326033422</v>
          </cell>
          <cell r="AP110">
            <v>0.75502050535785148</v>
          </cell>
          <cell r="AQ110">
            <v>0.73859564164648916</v>
          </cell>
          <cell r="AR110">
            <v>0.73801845046126158</v>
          </cell>
        </row>
        <row r="111">
          <cell r="D111">
            <v>36</v>
          </cell>
          <cell r="E111">
            <v>0.76928314734253833</v>
          </cell>
          <cell r="F111">
            <v>0.76896455484231097</v>
          </cell>
          <cell r="G111">
            <v>0.77909738717339672</v>
          </cell>
          <cell r="H111">
            <v>0.77848101265822789</v>
          </cell>
          <cell r="O111">
            <v>0.72453274755482466</v>
          </cell>
          <cell r="P111">
            <v>0.72462941847206386</v>
          </cell>
          <cell r="Q111">
            <v>0.72462941847206386</v>
          </cell>
          <cell r="R111">
            <v>0.72432830327567177</v>
          </cell>
          <cell r="S111">
            <v>0.73386902757061057</v>
          </cell>
          <cell r="T111">
            <v>0.73330683624801274</v>
          </cell>
          <cell r="AA111">
            <v>0.72453274755482466</v>
          </cell>
          <cell r="AB111">
            <v>0.72462941847206386</v>
          </cell>
          <cell r="AC111">
            <v>0.76928314734253833</v>
          </cell>
          <cell r="AD111">
            <v>0.76896455484231097</v>
          </cell>
          <cell r="AE111">
            <v>0.77909738717339672</v>
          </cell>
          <cell r="AF111">
            <v>0.77848101265822789</v>
          </cell>
          <cell r="AM111">
            <v>0.72919497072845385</v>
          </cell>
          <cell r="AN111">
            <v>0.72928969326033422</v>
          </cell>
          <cell r="AO111">
            <v>0.72928969326033422</v>
          </cell>
          <cell r="AP111">
            <v>0.75502050535785148</v>
          </cell>
          <cell r="AQ111">
            <v>0.73859564164648916</v>
          </cell>
          <cell r="AR111">
            <v>0.73801845046126158</v>
          </cell>
        </row>
        <row r="112">
          <cell r="D112">
            <v>37</v>
          </cell>
          <cell r="E112">
            <v>0.76928314734253833</v>
          </cell>
          <cell r="F112">
            <v>0.76896455484231097</v>
          </cell>
          <cell r="G112">
            <v>0.77909738717339672</v>
          </cell>
          <cell r="H112">
            <v>0.77848101265822789</v>
          </cell>
          <cell r="O112">
            <v>0.72453274755482466</v>
          </cell>
          <cell r="P112">
            <v>0.72462941847206386</v>
          </cell>
          <cell r="Q112">
            <v>0.72462941847206386</v>
          </cell>
          <cell r="R112">
            <v>0.72432830327567177</v>
          </cell>
          <cell r="S112">
            <v>0.73386902757061057</v>
          </cell>
          <cell r="T112">
            <v>0.73330683624801274</v>
          </cell>
          <cell r="AA112">
            <v>0.72453274755482466</v>
          </cell>
          <cell r="AB112">
            <v>0.72462941847206386</v>
          </cell>
          <cell r="AC112">
            <v>0.76928314734253833</v>
          </cell>
          <cell r="AD112">
            <v>0.76896455484231097</v>
          </cell>
          <cell r="AE112">
            <v>0.77909738717339672</v>
          </cell>
          <cell r="AF112">
            <v>0.77848101265822789</v>
          </cell>
          <cell r="AM112">
            <v>0.72919497072845385</v>
          </cell>
          <cell r="AN112">
            <v>0.72928969326033422</v>
          </cell>
          <cell r="AO112">
            <v>0.72928969326033422</v>
          </cell>
          <cell r="AP112">
            <v>0.75502050535785148</v>
          </cell>
          <cell r="AQ112">
            <v>0.73859564164648916</v>
          </cell>
          <cell r="AR112">
            <v>0.73801845046126158</v>
          </cell>
        </row>
        <row r="113">
          <cell r="D113">
            <v>38</v>
          </cell>
          <cell r="E113">
            <v>0.76928314734253833</v>
          </cell>
          <cell r="F113">
            <v>0.76896455484231097</v>
          </cell>
          <cell r="G113">
            <v>0.77909738717339672</v>
          </cell>
          <cell r="H113">
            <v>0.77848101265822789</v>
          </cell>
          <cell r="O113">
            <v>0.72453274755482466</v>
          </cell>
          <cell r="P113">
            <v>0.72462941847206386</v>
          </cell>
          <cell r="Q113">
            <v>0.72462941847206386</v>
          </cell>
          <cell r="R113">
            <v>0.72432830327567177</v>
          </cell>
          <cell r="S113">
            <v>0.73386902757061057</v>
          </cell>
          <cell r="T113">
            <v>0.73330683624801274</v>
          </cell>
          <cell r="AA113">
            <v>0.72453274755482466</v>
          </cell>
          <cell r="AB113">
            <v>0.72462941847206386</v>
          </cell>
          <cell r="AC113">
            <v>0.76928314734253833</v>
          </cell>
          <cell r="AD113">
            <v>0.76896455484231097</v>
          </cell>
          <cell r="AE113">
            <v>0.77909738717339672</v>
          </cell>
          <cell r="AF113">
            <v>0.77848101265822789</v>
          </cell>
          <cell r="AM113">
            <v>0.72919497072845385</v>
          </cell>
          <cell r="AN113">
            <v>0.72928969326033422</v>
          </cell>
          <cell r="AO113">
            <v>0.72928969326033422</v>
          </cell>
          <cell r="AP113">
            <v>0.75502050535785148</v>
          </cell>
          <cell r="AQ113">
            <v>0.73859564164648916</v>
          </cell>
          <cell r="AR113">
            <v>0.73801845046126158</v>
          </cell>
        </row>
        <row r="114">
          <cell r="D114">
            <v>39</v>
          </cell>
          <cell r="E114">
            <v>0.76928314734253833</v>
          </cell>
          <cell r="F114">
            <v>0.76896455484231097</v>
          </cell>
          <cell r="G114">
            <v>0.77909738717339672</v>
          </cell>
          <cell r="H114">
            <v>0.77848101265822789</v>
          </cell>
          <cell r="O114">
            <v>0.72453274755482466</v>
          </cell>
          <cell r="P114">
            <v>0.72462941847206386</v>
          </cell>
          <cell r="Q114">
            <v>0.72462941847206386</v>
          </cell>
          <cell r="R114">
            <v>0.72432830327567177</v>
          </cell>
          <cell r="S114">
            <v>0.73386902757061057</v>
          </cell>
          <cell r="T114">
            <v>0.73330683624801274</v>
          </cell>
          <cell r="AA114">
            <v>0.72453274755482466</v>
          </cell>
          <cell r="AB114">
            <v>0.72462941847206386</v>
          </cell>
          <cell r="AC114">
            <v>0.76928314734253833</v>
          </cell>
          <cell r="AD114">
            <v>0.76896455484231097</v>
          </cell>
          <cell r="AE114">
            <v>0.77909738717339672</v>
          </cell>
          <cell r="AF114">
            <v>0.77848101265822789</v>
          </cell>
          <cell r="AM114">
            <v>0.72919497072845385</v>
          </cell>
          <cell r="AN114">
            <v>0.72928969326033422</v>
          </cell>
          <cell r="AO114">
            <v>0.72928969326033422</v>
          </cell>
          <cell r="AP114">
            <v>0.75502050535785148</v>
          </cell>
          <cell r="AQ114">
            <v>0.73859564164648916</v>
          </cell>
          <cell r="AR114">
            <v>0.73801845046126158</v>
          </cell>
        </row>
        <row r="115">
          <cell r="D115">
            <v>40</v>
          </cell>
          <cell r="E115">
            <v>0.76928314734253833</v>
          </cell>
          <cell r="F115">
            <v>0.76896455484231097</v>
          </cell>
          <cell r="G115">
            <v>0.77909738717339672</v>
          </cell>
          <cell r="H115">
            <v>0.77848101265822789</v>
          </cell>
          <cell r="O115">
            <v>0.72453274755482466</v>
          </cell>
          <cell r="P115">
            <v>0.72462941847206386</v>
          </cell>
          <cell r="Q115">
            <v>0.72462941847206386</v>
          </cell>
          <cell r="R115">
            <v>0.72432830327567177</v>
          </cell>
          <cell r="S115">
            <v>0.73386902757061057</v>
          </cell>
          <cell r="T115">
            <v>0.73330683624801274</v>
          </cell>
          <cell r="AA115">
            <v>0.72453274755482466</v>
          </cell>
          <cell r="AB115">
            <v>0.72462941847206386</v>
          </cell>
          <cell r="AC115">
            <v>0.76928314734253833</v>
          </cell>
          <cell r="AD115">
            <v>0.76896455484231097</v>
          </cell>
          <cell r="AE115">
            <v>0.77909738717339672</v>
          </cell>
          <cell r="AF115">
            <v>0.77848101265822789</v>
          </cell>
          <cell r="AM115">
            <v>0.72919497072845385</v>
          </cell>
          <cell r="AN115">
            <v>0.72928969326033422</v>
          </cell>
          <cell r="AO115">
            <v>0.72928969326033422</v>
          </cell>
          <cell r="AP115">
            <v>0.75502050535785148</v>
          </cell>
          <cell r="AQ115">
            <v>0.73859564164648916</v>
          </cell>
          <cell r="AR115">
            <v>0.73801845046126158</v>
          </cell>
        </row>
        <row r="116">
          <cell r="D116">
            <v>41</v>
          </cell>
          <cell r="E116">
            <v>0.76928314734253833</v>
          </cell>
          <cell r="F116">
            <v>0.76896455484231097</v>
          </cell>
          <cell r="G116">
            <v>0.77909738717339672</v>
          </cell>
          <cell r="H116">
            <v>0.77848101265822789</v>
          </cell>
          <cell r="O116">
            <v>0.72453274755482466</v>
          </cell>
          <cell r="P116">
            <v>0.72462941847206386</v>
          </cell>
          <cell r="Q116">
            <v>0.72462941847206386</v>
          </cell>
          <cell r="R116">
            <v>0.72432830327567177</v>
          </cell>
          <cell r="S116">
            <v>0.73386902757061057</v>
          </cell>
          <cell r="T116">
            <v>0.73330683624801274</v>
          </cell>
          <cell r="AA116">
            <v>0.72453274755482466</v>
          </cell>
          <cell r="AB116">
            <v>0.72462941847206386</v>
          </cell>
          <cell r="AC116">
            <v>0.76928314734253833</v>
          </cell>
          <cell r="AD116">
            <v>0.76896455484231097</v>
          </cell>
          <cell r="AE116">
            <v>0.77909738717339672</v>
          </cell>
          <cell r="AF116">
            <v>0.77848101265822789</v>
          </cell>
          <cell r="AM116">
            <v>0.72919497072845385</v>
          </cell>
          <cell r="AN116">
            <v>0.72928969326033422</v>
          </cell>
          <cell r="AO116">
            <v>0.72928969326033422</v>
          </cell>
          <cell r="AP116">
            <v>0.75502050535785148</v>
          </cell>
          <cell r="AQ116">
            <v>0.73859564164648916</v>
          </cell>
          <cell r="AR116">
            <v>0.73801845046126158</v>
          </cell>
        </row>
        <row r="117">
          <cell r="D117">
            <v>42</v>
          </cell>
          <cell r="E117">
            <v>0.76928314734253833</v>
          </cell>
          <cell r="F117">
            <v>0.76896455484231097</v>
          </cell>
          <cell r="G117">
            <v>0.77909738717339672</v>
          </cell>
          <cell r="H117">
            <v>0.77848101265822789</v>
          </cell>
          <cell r="O117">
            <v>0.72453274755482466</v>
          </cell>
          <cell r="P117">
            <v>0.72462941847206386</v>
          </cell>
          <cell r="Q117">
            <v>0.72462941847206386</v>
          </cell>
          <cell r="R117">
            <v>0.72432830327567177</v>
          </cell>
          <cell r="S117">
            <v>0.73386902757061057</v>
          </cell>
          <cell r="T117">
            <v>0.73330683624801274</v>
          </cell>
          <cell r="AA117">
            <v>0.72453274755482466</v>
          </cell>
          <cell r="AB117">
            <v>0.72462941847206386</v>
          </cell>
          <cell r="AC117">
            <v>0.76928314734253833</v>
          </cell>
          <cell r="AD117">
            <v>0.76896455484231097</v>
          </cell>
          <cell r="AE117">
            <v>0.77909738717339672</v>
          </cell>
          <cell r="AF117">
            <v>0.77848101265822789</v>
          </cell>
          <cell r="AM117">
            <v>0.72919497072845385</v>
          </cell>
          <cell r="AN117">
            <v>0.72928969326033422</v>
          </cell>
          <cell r="AO117">
            <v>0.72928969326033422</v>
          </cell>
          <cell r="AP117">
            <v>0.75502050535785148</v>
          </cell>
          <cell r="AQ117">
            <v>0.73859564164648916</v>
          </cell>
          <cell r="AR117">
            <v>0.73801845046126158</v>
          </cell>
        </row>
        <row r="118">
          <cell r="D118">
            <v>43</v>
          </cell>
          <cell r="E118">
            <v>0.76928314734253833</v>
          </cell>
          <cell r="F118">
            <v>0.76896455484231097</v>
          </cell>
          <cell r="G118">
            <v>0.77909738717339672</v>
          </cell>
          <cell r="H118">
            <v>0.77848101265822789</v>
          </cell>
          <cell r="O118">
            <v>0.72453274755482466</v>
          </cell>
          <cell r="P118">
            <v>0.72462941847206386</v>
          </cell>
          <cell r="Q118">
            <v>0.72462941847206386</v>
          </cell>
          <cell r="R118">
            <v>0.72432830327567177</v>
          </cell>
          <cell r="S118">
            <v>0.73386902757061057</v>
          </cell>
          <cell r="T118">
            <v>0.73330683624801274</v>
          </cell>
          <cell r="AA118">
            <v>0.72453274755482466</v>
          </cell>
          <cell r="AB118">
            <v>0.72462941847206386</v>
          </cell>
          <cell r="AC118">
            <v>0.76928314734253833</v>
          </cell>
          <cell r="AD118">
            <v>0.76896455484231097</v>
          </cell>
          <cell r="AE118">
            <v>0.77909738717339672</v>
          </cell>
          <cell r="AF118">
            <v>0.77848101265822789</v>
          </cell>
          <cell r="AM118">
            <v>0.72919497072845385</v>
          </cell>
          <cell r="AN118">
            <v>0.72928969326033422</v>
          </cell>
          <cell r="AO118">
            <v>0.72928969326033422</v>
          </cell>
          <cell r="AP118">
            <v>0.75502050535785148</v>
          </cell>
          <cell r="AQ118">
            <v>0.73859564164648916</v>
          </cell>
          <cell r="AR118">
            <v>0.73801845046126158</v>
          </cell>
        </row>
        <row r="119">
          <cell r="D119">
            <v>44</v>
          </cell>
          <cell r="E119">
            <v>0.76928314734253833</v>
          </cell>
          <cell r="F119">
            <v>0.76896455484231097</v>
          </cell>
          <cell r="G119">
            <v>0.77909738717339672</v>
          </cell>
          <cell r="H119">
            <v>0.77848101265822789</v>
          </cell>
          <cell r="O119">
            <v>0.72453274755482466</v>
          </cell>
          <cell r="P119">
            <v>0.72462941847206386</v>
          </cell>
          <cell r="Q119">
            <v>0.72462941847206386</v>
          </cell>
          <cell r="R119">
            <v>0.72432830327567177</v>
          </cell>
          <cell r="S119">
            <v>0.73386902757061057</v>
          </cell>
          <cell r="T119">
            <v>0.73330683624801274</v>
          </cell>
          <cell r="AA119">
            <v>0.72453274755482466</v>
          </cell>
          <cell r="AB119">
            <v>0.72462941847206386</v>
          </cell>
          <cell r="AC119">
            <v>0.76928314734253833</v>
          </cell>
          <cell r="AD119">
            <v>0.76896455484231097</v>
          </cell>
          <cell r="AE119">
            <v>0.77909738717339672</v>
          </cell>
          <cell r="AF119">
            <v>0.77848101265822789</v>
          </cell>
          <cell r="AM119">
            <v>0.72919497072845385</v>
          </cell>
          <cell r="AN119">
            <v>0.72928969326033422</v>
          </cell>
          <cell r="AO119">
            <v>0.72928969326033422</v>
          </cell>
          <cell r="AP119">
            <v>0.75502050535785148</v>
          </cell>
          <cell r="AQ119">
            <v>0.73859564164648916</v>
          </cell>
          <cell r="AR119">
            <v>0.73801845046126158</v>
          </cell>
        </row>
        <row r="120">
          <cell r="D120">
            <v>45</v>
          </cell>
          <cell r="E120">
            <v>0.76928314734253833</v>
          </cell>
          <cell r="F120">
            <v>0.76896455484231097</v>
          </cell>
          <cell r="G120">
            <v>0.77909738717339672</v>
          </cell>
          <cell r="H120">
            <v>0.77848101265822789</v>
          </cell>
          <cell r="O120">
            <v>0.72453274755482466</v>
          </cell>
          <cell r="P120">
            <v>0.72462941847206386</v>
          </cell>
          <cell r="Q120">
            <v>0.72462941847206386</v>
          </cell>
          <cell r="R120">
            <v>0.72432830327567177</v>
          </cell>
          <cell r="S120">
            <v>0.73386902757061057</v>
          </cell>
          <cell r="T120">
            <v>0.73330683624801274</v>
          </cell>
          <cell r="AA120">
            <v>0.72453274755482466</v>
          </cell>
          <cell r="AB120">
            <v>0.72462941847206386</v>
          </cell>
          <cell r="AC120">
            <v>0.76928314734253833</v>
          </cell>
          <cell r="AD120">
            <v>0.76896455484231097</v>
          </cell>
          <cell r="AE120">
            <v>0.77909738717339672</v>
          </cell>
          <cell r="AF120">
            <v>0.77848101265822789</v>
          </cell>
          <cell r="AM120">
            <v>0.72919497072845385</v>
          </cell>
          <cell r="AN120">
            <v>0.72928969326033422</v>
          </cell>
          <cell r="AO120">
            <v>0.72928969326033422</v>
          </cell>
          <cell r="AP120">
            <v>0.75502050535785148</v>
          </cell>
          <cell r="AQ120">
            <v>0.73859564164648916</v>
          </cell>
          <cell r="AR120">
            <v>0.73801845046126158</v>
          </cell>
        </row>
        <row r="121">
          <cell r="D121">
            <v>46</v>
          </cell>
          <cell r="E121">
            <v>0.76928314734253833</v>
          </cell>
          <cell r="F121">
            <v>0.76896455484231097</v>
          </cell>
          <cell r="G121">
            <v>0.77909738717339672</v>
          </cell>
          <cell r="H121">
            <v>0.77848101265822789</v>
          </cell>
          <cell r="O121">
            <v>0.72453274755482466</v>
          </cell>
          <cell r="P121">
            <v>0.72462941847206386</v>
          </cell>
          <cell r="Q121">
            <v>0.72462941847206386</v>
          </cell>
          <cell r="R121">
            <v>0.72432830327567177</v>
          </cell>
          <cell r="S121">
            <v>0.73386902757061057</v>
          </cell>
          <cell r="T121">
            <v>0.73330683624801274</v>
          </cell>
          <cell r="AA121">
            <v>0.72453274755482466</v>
          </cell>
          <cell r="AB121">
            <v>0.72462941847206386</v>
          </cell>
          <cell r="AC121">
            <v>0.76928314734253833</v>
          </cell>
          <cell r="AD121">
            <v>0.76896455484231097</v>
          </cell>
          <cell r="AE121">
            <v>0.77909738717339672</v>
          </cell>
          <cell r="AF121">
            <v>0.77848101265822789</v>
          </cell>
          <cell r="AM121">
            <v>0.72919497072845385</v>
          </cell>
          <cell r="AN121">
            <v>0.72928969326033422</v>
          </cell>
          <cell r="AO121">
            <v>0.72928969326033422</v>
          </cell>
          <cell r="AP121">
            <v>0.75502050535785148</v>
          </cell>
          <cell r="AQ121">
            <v>0.73859564164648916</v>
          </cell>
          <cell r="AR121">
            <v>0.73801845046126158</v>
          </cell>
        </row>
        <row r="122">
          <cell r="D122">
            <v>47</v>
          </cell>
          <cell r="E122">
            <v>1.3076224702099486</v>
          </cell>
          <cell r="F122">
            <v>1.3080472602102526</v>
          </cell>
          <cell r="G122">
            <v>1.2945368171021376</v>
          </cell>
          <cell r="H122">
            <v>1.295358649789029</v>
          </cell>
          <cell r="O122">
            <v>1.3672896699269002</v>
          </cell>
          <cell r="P122">
            <v>1.3671607753705823</v>
          </cell>
          <cell r="Q122">
            <v>1.3671607753705823</v>
          </cell>
          <cell r="R122">
            <v>1.3675622622991039</v>
          </cell>
          <cell r="S122">
            <v>1.3548412965725196</v>
          </cell>
          <cell r="T122">
            <v>1.3555908850026503</v>
          </cell>
          <cell r="AA122">
            <v>1.3672896699269002</v>
          </cell>
          <cell r="AB122">
            <v>1.3671607753705823</v>
          </cell>
          <cell r="AC122">
            <v>1.3076224702099486</v>
          </cell>
          <cell r="AD122">
            <v>1.3080472602102526</v>
          </cell>
          <cell r="AE122">
            <v>1.2945368171021376</v>
          </cell>
          <cell r="AF122">
            <v>1.295358649789029</v>
          </cell>
          <cell r="AM122">
            <v>1.3610733723620612</v>
          </cell>
          <cell r="AN122">
            <v>1.3609470756528876</v>
          </cell>
          <cell r="AO122">
            <v>1.3609470756528876</v>
          </cell>
          <cell r="AP122">
            <v>1.3266393261895317</v>
          </cell>
          <cell r="AQ122">
            <v>1.3485391444713466</v>
          </cell>
          <cell r="AR122">
            <v>1.3493087327183177</v>
          </cell>
        </row>
        <row r="123">
          <cell r="D123">
            <v>48</v>
          </cell>
          <cell r="E123">
            <v>1.3076224702099486</v>
          </cell>
          <cell r="F123">
            <v>1.3080472602102526</v>
          </cell>
          <cell r="G123">
            <v>1.2945368171021376</v>
          </cell>
          <cell r="H123">
            <v>1.295358649789029</v>
          </cell>
          <cell r="O123">
            <v>1.3672896699269002</v>
          </cell>
          <cell r="P123">
            <v>1.3671607753705823</v>
          </cell>
          <cell r="Q123">
            <v>1.3671607753705823</v>
          </cell>
          <cell r="R123">
            <v>1.3675622622991039</v>
          </cell>
          <cell r="S123">
            <v>1.3548412965725196</v>
          </cell>
          <cell r="T123">
            <v>1.3555908850026503</v>
          </cell>
          <cell r="AA123">
            <v>1.3672896699269002</v>
          </cell>
          <cell r="AB123">
            <v>1.3671607753705823</v>
          </cell>
          <cell r="AC123">
            <v>1.3076224702099486</v>
          </cell>
          <cell r="AD123">
            <v>1.3080472602102526</v>
          </cell>
          <cell r="AE123">
            <v>1.2945368171021376</v>
          </cell>
          <cell r="AF123">
            <v>1.295358649789029</v>
          </cell>
          <cell r="AM123">
            <v>1.3610733723620612</v>
          </cell>
          <cell r="AN123">
            <v>1.3609470756528876</v>
          </cell>
          <cell r="AO123">
            <v>1.3609470756528876</v>
          </cell>
          <cell r="AP123">
            <v>1.3266393261895317</v>
          </cell>
          <cell r="AQ123">
            <v>1.3485391444713466</v>
          </cell>
          <cell r="AR123">
            <v>1.3493087327183177</v>
          </cell>
        </row>
        <row r="124">
          <cell r="D124">
            <v>49</v>
          </cell>
          <cell r="E124">
            <v>1.3076224702099486</v>
          </cell>
          <cell r="F124">
            <v>1.3080472602102526</v>
          </cell>
          <cell r="G124">
            <v>1.2945368171021376</v>
          </cell>
          <cell r="H124">
            <v>1.295358649789029</v>
          </cell>
          <cell r="O124">
            <v>1.3672896699269002</v>
          </cell>
          <cell r="P124">
            <v>1.3671607753705823</v>
          </cell>
          <cell r="Q124">
            <v>1.3671607753705823</v>
          </cell>
          <cell r="R124">
            <v>1.3675622622991039</v>
          </cell>
          <cell r="S124">
            <v>1.3548412965725196</v>
          </cell>
          <cell r="T124">
            <v>1.3555908850026503</v>
          </cell>
          <cell r="AA124">
            <v>1.3672896699269002</v>
          </cell>
          <cell r="AB124">
            <v>1.3671607753705823</v>
          </cell>
          <cell r="AC124">
            <v>1.3076224702099486</v>
          </cell>
          <cell r="AD124">
            <v>1.3080472602102526</v>
          </cell>
          <cell r="AE124">
            <v>1.2945368171021376</v>
          </cell>
          <cell r="AF124">
            <v>1.295358649789029</v>
          </cell>
          <cell r="AM124">
            <v>1.3610733723620612</v>
          </cell>
          <cell r="AN124">
            <v>1.3609470756528876</v>
          </cell>
          <cell r="AO124">
            <v>1.3609470756528876</v>
          </cell>
          <cell r="AP124">
            <v>1.3266393261895317</v>
          </cell>
          <cell r="AQ124">
            <v>1.3485391444713466</v>
          </cell>
          <cell r="AR124">
            <v>1.3493087327183177</v>
          </cell>
        </row>
        <row r="125">
          <cell r="D125">
            <v>50</v>
          </cell>
          <cell r="E125">
            <v>1.3076224702099486</v>
          </cell>
          <cell r="F125">
            <v>1.3080472602102526</v>
          </cell>
          <cell r="G125">
            <v>1.2945368171021376</v>
          </cell>
          <cell r="H125">
            <v>1.295358649789029</v>
          </cell>
          <cell r="O125">
            <v>1.3672896699269002</v>
          </cell>
          <cell r="P125">
            <v>1.3671607753705823</v>
          </cell>
          <cell r="Q125">
            <v>1.3671607753705823</v>
          </cell>
          <cell r="R125">
            <v>1.3675622622991039</v>
          </cell>
          <cell r="S125">
            <v>1.3548412965725196</v>
          </cell>
          <cell r="T125">
            <v>1.3555908850026503</v>
          </cell>
          <cell r="AA125">
            <v>1.3672896699269002</v>
          </cell>
          <cell r="AB125">
            <v>1.3671607753705823</v>
          </cell>
          <cell r="AC125">
            <v>1.3076224702099486</v>
          </cell>
          <cell r="AD125">
            <v>1.3080472602102526</v>
          </cell>
          <cell r="AE125">
            <v>1.2945368171021376</v>
          </cell>
          <cell r="AF125">
            <v>1.295358649789029</v>
          </cell>
          <cell r="AM125">
            <v>1.3610733723620612</v>
          </cell>
          <cell r="AN125">
            <v>1.3609470756528876</v>
          </cell>
          <cell r="AO125">
            <v>1.3609470756528876</v>
          </cell>
          <cell r="AP125">
            <v>1.3266393261895317</v>
          </cell>
          <cell r="AQ125">
            <v>1.3485391444713466</v>
          </cell>
          <cell r="AR125">
            <v>1.3493087327183177</v>
          </cell>
        </row>
        <row r="126">
          <cell r="D126">
            <v>51</v>
          </cell>
          <cell r="E126">
            <v>1.3076224702099486</v>
          </cell>
          <cell r="F126">
            <v>1.3080472602102526</v>
          </cell>
          <cell r="G126">
            <v>1.2945368171021376</v>
          </cell>
          <cell r="H126">
            <v>1.295358649789029</v>
          </cell>
          <cell r="O126">
            <v>1.3672896699269002</v>
          </cell>
          <cell r="P126">
            <v>1.3671607753705823</v>
          </cell>
          <cell r="Q126">
            <v>1.3671607753705823</v>
          </cell>
          <cell r="R126">
            <v>1.3675622622991039</v>
          </cell>
          <cell r="S126">
            <v>1.3548412965725196</v>
          </cell>
          <cell r="T126">
            <v>1.3555908850026503</v>
          </cell>
          <cell r="AA126">
            <v>1.3672896699269002</v>
          </cell>
          <cell r="AB126">
            <v>1.3671607753705823</v>
          </cell>
          <cell r="AC126">
            <v>1.3076224702099486</v>
          </cell>
          <cell r="AD126">
            <v>1.3080472602102526</v>
          </cell>
          <cell r="AE126">
            <v>1.2945368171021376</v>
          </cell>
          <cell r="AF126">
            <v>1.295358649789029</v>
          </cell>
          <cell r="AM126">
            <v>1.3610733723620612</v>
          </cell>
          <cell r="AN126">
            <v>1.3609470756528876</v>
          </cell>
          <cell r="AO126">
            <v>1.3609470756528876</v>
          </cell>
          <cell r="AP126">
            <v>1.3266393261895317</v>
          </cell>
          <cell r="AQ126">
            <v>1.3485391444713466</v>
          </cell>
          <cell r="AR126">
            <v>1.3493087327183177</v>
          </cell>
        </row>
        <row r="127">
          <cell r="D127">
            <v>52</v>
          </cell>
          <cell r="E127">
            <v>1.3076224702099486</v>
          </cell>
          <cell r="F127">
            <v>1.3080472602102526</v>
          </cell>
          <cell r="G127">
            <v>1.2945368171021376</v>
          </cell>
          <cell r="H127">
            <v>1.295358649789029</v>
          </cell>
          <cell r="O127">
            <v>1.3672896699269002</v>
          </cell>
          <cell r="P127">
            <v>1.3671607753705823</v>
          </cell>
          <cell r="Q127">
            <v>1.3671607753705823</v>
          </cell>
          <cell r="R127">
            <v>1.3675622622991039</v>
          </cell>
          <cell r="S127">
            <v>1.3548412965725196</v>
          </cell>
          <cell r="T127">
            <v>1.3555908850026503</v>
          </cell>
          <cell r="AA127">
            <v>1.3672896699269002</v>
          </cell>
          <cell r="AB127">
            <v>1.3671607753705823</v>
          </cell>
          <cell r="AC127">
            <v>1.3076224702099486</v>
          </cell>
          <cell r="AD127">
            <v>1.3080472602102526</v>
          </cell>
          <cell r="AE127">
            <v>1.2945368171021376</v>
          </cell>
          <cell r="AF127">
            <v>1.295358649789029</v>
          </cell>
          <cell r="AM127">
            <v>1.3610733723620612</v>
          </cell>
          <cell r="AN127">
            <v>1.3609470756528876</v>
          </cell>
          <cell r="AO127">
            <v>1.3609470756528876</v>
          </cell>
          <cell r="AP127">
            <v>1.3266393261895317</v>
          </cell>
          <cell r="AQ127">
            <v>1.3485391444713466</v>
          </cell>
          <cell r="AR127">
            <v>1.3493087327183177</v>
          </cell>
        </row>
        <row r="128">
          <cell r="D128">
            <v>53</v>
          </cell>
          <cell r="E128">
            <v>1.3076224702099486</v>
          </cell>
          <cell r="F128">
            <v>1.3080472602102526</v>
          </cell>
          <cell r="G128">
            <v>1.2945368171021376</v>
          </cell>
          <cell r="H128">
            <v>1.295358649789029</v>
          </cell>
          <cell r="O128">
            <v>1.3672896699269002</v>
          </cell>
          <cell r="P128">
            <v>1.3671607753705823</v>
          </cell>
          <cell r="Q128">
            <v>1.3671607753705823</v>
          </cell>
          <cell r="R128">
            <v>1.3675622622991039</v>
          </cell>
          <cell r="S128">
            <v>1.3548412965725196</v>
          </cell>
          <cell r="T128">
            <v>1.3555908850026503</v>
          </cell>
          <cell r="AA128">
            <v>1.3672896699269002</v>
          </cell>
          <cell r="AB128">
            <v>1.3671607753705823</v>
          </cell>
          <cell r="AC128">
            <v>1.3076224702099486</v>
          </cell>
          <cell r="AD128">
            <v>1.3080472602102526</v>
          </cell>
          <cell r="AE128">
            <v>1.2945368171021376</v>
          </cell>
          <cell r="AF128">
            <v>1.295358649789029</v>
          </cell>
          <cell r="AM128">
            <v>1.3610733723620612</v>
          </cell>
          <cell r="AN128">
            <v>1.3609470756528876</v>
          </cell>
          <cell r="AO128">
            <v>1.3609470756528876</v>
          </cell>
          <cell r="AP128">
            <v>1.3266393261895317</v>
          </cell>
          <cell r="AQ128">
            <v>1.3485391444713466</v>
          </cell>
          <cell r="AR128">
            <v>1.3493087327183177</v>
          </cell>
        </row>
        <row r="129">
          <cell r="D129">
            <v>54</v>
          </cell>
          <cell r="E129">
            <v>1.3076224702099486</v>
          </cell>
          <cell r="F129">
            <v>1.3080472602102526</v>
          </cell>
          <cell r="G129">
            <v>1.2945368171021376</v>
          </cell>
          <cell r="H129">
            <v>1.295358649789029</v>
          </cell>
          <cell r="O129">
            <v>1.3672896699269002</v>
          </cell>
          <cell r="P129">
            <v>1.3671607753705823</v>
          </cell>
          <cell r="Q129">
            <v>1.3671607753705823</v>
          </cell>
          <cell r="R129">
            <v>1.3675622622991039</v>
          </cell>
          <cell r="S129">
            <v>1.3548412965725196</v>
          </cell>
          <cell r="T129">
            <v>1.3555908850026503</v>
          </cell>
          <cell r="AA129">
            <v>1.3672896699269002</v>
          </cell>
          <cell r="AB129">
            <v>1.3671607753705823</v>
          </cell>
          <cell r="AC129">
            <v>1.3076224702099486</v>
          </cell>
          <cell r="AD129">
            <v>1.3080472602102526</v>
          </cell>
          <cell r="AE129">
            <v>1.2945368171021376</v>
          </cell>
          <cell r="AF129">
            <v>1.295358649789029</v>
          </cell>
          <cell r="AM129">
            <v>1.3610733723620612</v>
          </cell>
          <cell r="AN129">
            <v>1.3609470756528876</v>
          </cell>
          <cell r="AO129">
            <v>1.3609470756528876</v>
          </cell>
          <cell r="AP129">
            <v>1.3266393261895317</v>
          </cell>
          <cell r="AQ129">
            <v>1.3485391444713466</v>
          </cell>
          <cell r="AR129">
            <v>1.3493087327183177</v>
          </cell>
        </row>
        <row r="130">
          <cell r="D130">
            <v>55</v>
          </cell>
          <cell r="E130">
            <v>0.76928314734253833</v>
          </cell>
          <cell r="F130">
            <v>0.76896455484231097</v>
          </cell>
          <cell r="G130">
            <v>0.77909738717339672</v>
          </cell>
          <cell r="H130">
            <v>0.77848101265822789</v>
          </cell>
          <cell r="O130">
            <v>0.72453274755482466</v>
          </cell>
          <cell r="P130">
            <v>0.72462941847206386</v>
          </cell>
          <cell r="Q130">
            <v>0.72462941847206386</v>
          </cell>
          <cell r="R130">
            <v>0.72432830327567177</v>
          </cell>
          <cell r="S130">
            <v>0.73386902757061057</v>
          </cell>
          <cell r="T130">
            <v>0.73330683624801274</v>
          </cell>
          <cell r="AA130">
            <v>0.72453274755482466</v>
          </cell>
          <cell r="AB130">
            <v>0.72462941847206386</v>
          </cell>
          <cell r="AC130">
            <v>0.76928314734253833</v>
          </cell>
          <cell r="AD130">
            <v>0.76896455484231097</v>
          </cell>
          <cell r="AE130">
            <v>0.77909738717339672</v>
          </cell>
          <cell r="AF130">
            <v>0.77848101265822789</v>
          </cell>
          <cell r="AM130">
            <v>0.72919497072845385</v>
          </cell>
          <cell r="AN130">
            <v>0.72928969326033422</v>
          </cell>
          <cell r="AO130">
            <v>0.72928969326033422</v>
          </cell>
          <cell r="AP130">
            <v>0.75502050535785148</v>
          </cell>
          <cell r="AQ130">
            <v>0.73859564164648916</v>
          </cell>
          <cell r="AR130">
            <v>0.73801845046126158</v>
          </cell>
        </row>
        <row r="131">
          <cell r="D131">
            <v>56</v>
          </cell>
          <cell r="E131">
            <v>0.76928314734253833</v>
          </cell>
          <cell r="F131">
            <v>0.76896455484231097</v>
          </cell>
          <cell r="G131">
            <v>0.77909738717339672</v>
          </cell>
          <cell r="H131">
            <v>0.77848101265822789</v>
          </cell>
          <cell r="O131">
            <v>0.72453274755482466</v>
          </cell>
          <cell r="P131">
            <v>0.72462941847206386</v>
          </cell>
          <cell r="Q131">
            <v>0.72462941847206386</v>
          </cell>
          <cell r="R131">
            <v>0.72432830327567177</v>
          </cell>
          <cell r="S131">
            <v>0.73386902757061057</v>
          </cell>
          <cell r="T131">
            <v>0.73330683624801274</v>
          </cell>
          <cell r="AA131">
            <v>0.72453274755482466</v>
          </cell>
          <cell r="AB131">
            <v>0.72462941847206386</v>
          </cell>
          <cell r="AC131">
            <v>0.76928314734253833</v>
          </cell>
          <cell r="AD131">
            <v>0.76896455484231097</v>
          </cell>
          <cell r="AE131">
            <v>0.77909738717339672</v>
          </cell>
          <cell r="AF131">
            <v>0.77848101265822789</v>
          </cell>
          <cell r="AM131">
            <v>0.72919497072845385</v>
          </cell>
          <cell r="AN131">
            <v>0.72928969326033422</v>
          </cell>
          <cell r="AO131">
            <v>0.72928969326033422</v>
          </cell>
          <cell r="AP131">
            <v>0.75502050535785148</v>
          </cell>
          <cell r="AQ131">
            <v>0.73859564164648916</v>
          </cell>
          <cell r="AR131">
            <v>0.73801845046126158</v>
          </cell>
        </row>
        <row r="132">
          <cell r="D132">
            <v>57</v>
          </cell>
          <cell r="E132">
            <v>0.76928314734253833</v>
          </cell>
          <cell r="F132">
            <v>0.76896455484231097</v>
          </cell>
          <cell r="G132">
            <v>0.77909738717339672</v>
          </cell>
          <cell r="H132">
            <v>0.77848101265822789</v>
          </cell>
          <cell r="O132">
            <v>0.72453274755482466</v>
          </cell>
          <cell r="P132">
            <v>0.72462941847206386</v>
          </cell>
          <cell r="Q132">
            <v>0.72462941847206386</v>
          </cell>
          <cell r="R132">
            <v>0.72432830327567177</v>
          </cell>
          <cell r="S132">
            <v>0.73386902757061057</v>
          </cell>
          <cell r="T132">
            <v>0.73330683624801274</v>
          </cell>
          <cell r="AA132">
            <v>0.72453274755482466</v>
          </cell>
          <cell r="AB132">
            <v>0.72462941847206386</v>
          </cell>
          <cell r="AC132">
            <v>0.76928314734253833</v>
          </cell>
          <cell r="AD132">
            <v>0.76896455484231097</v>
          </cell>
          <cell r="AE132">
            <v>0.77909738717339672</v>
          </cell>
          <cell r="AF132">
            <v>0.77848101265822789</v>
          </cell>
          <cell r="AM132">
            <v>0.72919497072845385</v>
          </cell>
          <cell r="AN132">
            <v>0.72928969326033422</v>
          </cell>
          <cell r="AO132">
            <v>0.72928969326033422</v>
          </cell>
          <cell r="AP132">
            <v>0.75502050535785148</v>
          </cell>
          <cell r="AQ132">
            <v>0.73859564164648916</v>
          </cell>
          <cell r="AR132">
            <v>0.73801845046126158</v>
          </cell>
        </row>
        <row r="133">
          <cell r="D133">
            <v>58</v>
          </cell>
          <cell r="E133">
            <v>0.76928314734253833</v>
          </cell>
          <cell r="F133">
            <v>0.76896455484231097</v>
          </cell>
          <cell r="G133">
            <v>0.77909738717339672</v>
          </cell>
          <cell r="H133">
            <v>0.77848101265822789</v>
          </cell>
          <cell r="O133">
            <v>0.72453274755482466</v>
          </cell>
          <cell r="P133">
            <v>0.72462941847206386</v>
          </cell>
          <cell r="Q133">
            <v>0.72462941847206386</v>
          </cell>
          <cell r="R133">
            <v>0.72432830327567177</v>
          </cell>
          <cell r="S133">
            <v>0.73386902757061057</v>
          </cell>
          <cell r="T133">
            <v>0.73330683624801274</v>
          </cell>
          <cell r="AA133">
            <v>0.72453274755482466</v>
          </cell>
          <cell r="AB133">
            <v>0.72462941847206386</v>
          </cell>
          <cell r="AC133">
            <v>0.76928314734253833</v>
          </cell>
          <cell r="AD133">
            <v>0.76896455484231097</v>
          </cell>
          <cell r="AE133">
            <v>0.77909738717339672</v>
          </cell>
          <cell r="AF133">
            <v>0.77848101265822789</v>
          </cell>
          <cell r="AM133">
            <v>0.72919497072845385</v>
          </cell>
          <cell r="AN133">
            <v>0.72928969326033422</v>
          </cell>
          <cell r="AO133">
            <v>0.72928969326033422</v>
          </cell>
          <cell r="AP133">
            <v>0.75502050535785148</v>
          </cell>
          <cell r="AQ133">
            <v>0.73859564164648916</v>
          </cell>
          <cell r="AR133">
            <v>0.73801845046126158</v>
          </cell>
        </row>
        <row r="134">
          <cell r="D134">
            <v>59</v>
          </cell>
          <cell r="E134">
            <v>0.76928314734253833</v>
          </cell>
          <cell r="F134">
            <v>0.76896455484231097</v>
          </cell>
          <cell r="G134">
            <v>0.77909738717339672</v>
          </cell>
          <cell r="H134">
            <v>0.77848101265822789</v>
          </cell>
          <cell r="O134">
            <v>0.72453274755482466</v>
          </cell>
          <cell r="P134">
            <v>0.72462941847206386</v>
          </cell>
          <cell r="Q134">
            <v>0.72462941847206386</v>
          </cell>
          <cell r="R134">
            <v>0.72432830327567177</v>
          </cell>
          <cell r="S134">
            <v>0.73386902757061057</v>
          </cell>
          <cell r="T134">
            <v>0.73330683624801274</v>
          </cell>
          <cell r="AA134">
            <v>0.72453274755482466</v>
          </cell>
          <cell r="AB134">
            <v>0.72462941847206386</v>
          </cell>
          <cell r="AC134">
            <v>0.76928314734253833</v>
          </cell>
          <cell r="AD134">
            <v>0.76896455484231097</v>
          </cell>
          <cell r="AE134">
            <v>0.77909738717339672</v>
          </cell>
          <cell r="AF134">
            <v>0.77848101265822789</v>
          </cell>
          <cell r="AM134">
            <v>0.72919497072845385</v>
          </cell>
          <cell r="AN134">
            <v>0.72928969326033422</v>
          </cell>
          <cell r="AO134">
            <v>0.72928969326033422</v>
          </cell>
          <cell r="AP134">
            <v>0.75502050535785148</v>
          </cell>
          <cell r="AQ134">
            <v>0.73859564164648916</v>
          </cell>
          <cell r="AR134">
            <v>0.73801845046126158</v>
          </cell>
        </row>
        <row r="135">
          <cell r="D135">
            <v>60</v>
          </cell>
          <cell r="E135">
            <v>0.76928314734253833</v>
          </cell>
          <cell r="F135">
            <v>0.76896455484231097</v>
          </cell>
          <cell r="G135">
            <v>0.77909738717339672</v>
          </cell>
          <cell r="H135">
            <v>0.77848101265822789</v>
          </cell>
          <cell r="O135">
            <v>0.72453274755482466</v>
          </cell>
          <cell r="P135">
            <v>0.72462941847206386</v>
          </cell>
          <cell r="Q135">
            <v>0.72462941847206386</v>
          </cell>
          <cell r="R135">
            <v>0.72432830327567177</v>
          </cell>
          <cell r="S135">
            <v>0.73386902757061057</v>
          </cell>
          <cell r="T135">
            <v>0.73330683624801274</v>
          </cell>
          <cell r="AA135">
            <v>0.72453274755482466</v>
          </cell>
          <cell r="AB135">
            <v>0.72462941847206386</v>
          </cell>
          <cell r="AC135">
            <v>0.76928314734253833</v>
          </cell>
          <cell r="AD135">
            <v>0.76896455484231097</v>
          </cell>
          <cell r="AE135">
            <v>0.77909738717339672</v>
          </cell>
          <cell r="AF135">
            <v>0.77848101265822789</v>
          </cell>
          <cell r="AM135">
            <v>0.72919497072845385</v>
          </cell>
          <cell r="AN135">
            <v>0.72928969326033422</v>
          </cell>
          <cell r="AO135">
            <v>0.72928969326033422</v>
          </cell>
          <cell r="AP135">
            <v>0.75502050535785148</v>
          </cell>
          <cell r="AQ135">
            <v>0.73859564164648916</v>
          </cell>
          <cell r="AR135">
            <v>0.73801845046126158</v>
          </cell>
        </row>
        <row r="136">
          <cell r="D136">
            <v>61</v>
          </cell>
          <cell r="E136">
            <v>0.76928314734253833</v>
          </cell>
          <cell r="F136">
            <v>0.76896455484231097</v>
          </cell>
          <cell r="G136">
            <v>0.77909738717339672</v>
          </cell>
          <cell r="H136">
            <v>0.77848101265822789</v>
          </cell>
          <cell r="O136">
            <v>0.72453274755482466</v>
          </cell>
          <cell r="P136">
            <v>0.72462941847206386</v>
          </cell>
          <cell r="Q136">
            <v>0.72462941847206386</v>
          </cell>
          <cell r="R136">
            <v>0.72432830327567177</v>
          </cell>
          <cell r="S136">
            <v>0.73386902757061057</v>
          </cell>
          <cell r="T136">
            <v>0.73330683624801274</v>
          </cell>
          <cell r="AA136">
            <v>0.72453274755482466</v>
          </cell>
          <cell r="AB136">
            <v>0.72462941847206386</v>
          </cell>
          <cell r="AC136">
            <v>0.76928314734253833</v>
          </cell>
          <cell r="AD136">
            <v>0.76896455484231097</v>
          </cell>
          <cell r="AE136">
            <v>0.77909738717339672</v>
          </cell>
          <cell r="AF136">
            <v>0.77848101265822789</v>
          </cell>
          <cell r="AM136">
            <v>0.72919497072845385</v>
          </cell>
          <cell r="AN136">
            <v>0.72928969326033422</v>
          </cell>
          <cell r="AO136">
            <v>0.72928969326033422</v>
          </cell>
          <cell r="AP136">
            <v>0.75502050535785148</v>
          </cell>
          <cell r="AQ136">
            <v>0.73859564164648916</v>
          </cell>
          <cell r="AR136">
            <v>0.73801845046126158</v>
          </cell>
        </row>
        <row r="137">
          <cell r="D137">
            <v>62</v>
          </cell>
          <cell r="E137">
            <v>0.76928314734253833</v>
          </cell>
          <cell r="F137">
            <v>0.76896455484231097</v>
          </cell>
          <cell r="G137">
            <v>0.77909738717339672</v>
          </cell>
          <cell r="H137">
            <v>0.77848101265822789</v>
          </cell>
          <cell r="O137">
            <v>0.72453274755482466</v>
          </cell>
          <cell r="P137">
            <v>0.72462941847206386</v>
          </cell>
          <cell r="Q137">
            <v>0.72462941847206386</v>
          </cell>
          <cell r="R137">
            <v>0.72432830327567177</v>
          </cell>
          <cell r="S137">
            <v>0.73386902757061057</v>
          </cell>
          <cell r="T137">
            <v>0.73330683624801274</v>
          </cell>
          <cell r="AA137">
            <v>0.72453274755482466</v>
          </cell>
          <cell r="AB137">
            <v>0.72462941847206386</v>
          </cell>
          <cell r="AC137">
            <v>0.76928314734253833</v>
          </cell>
          <cell r="AD137">
            <v>0.76896455484231097</v>
          </cell>
          <cell r="AE137">
            <v>0.77909738717339672</v>
          </cell>
          <cell r="AF137">
            <v>0.77848101265822789</v>
          </cell>
          <cell r="AM137">
            <v>0.72919497072845385</v>
          </cell>
          <cell r="AN137">
            <v>0.72928969326033422</v>
          </cell>
          <cell r="AO137">
            <v>0.72928969326033422</v>
          </cell>
          <cell r="AP137">
            <v>0.75502050535785148</v>
          </cell>
          <cell r="AQ137">
            <v>0.73859564164648916</v>
          </cell>
          <cell r="AR137">
            <v>0.73801845046126158</v>
          </cell>
        </row>
        <row r="138">
          <cell r="D138">
            <v>63</v>
          </cell>
          <cell r="E138">
            <v>0.76928314734253833</v>
          </cell>
          <cell r="F138">
            <v>0.76896455484231097</v>
          </cell>
          <cell r="G138">
            <v>0.77909738717339672</v>
          </cell>
          <cell r="H138">
            <v>0.77848101265822789</v>
          </cell>
          <cell r="O138">
            <v>0.72453274755482466</v>
          </cell>
          <cell r="P138">
            <v>0.72462941847206386</v>
          </cell>
          <cell r="Q138">
            <v>0.72462941847206386</v>
          </cell>
          <cell r="R138">
            <v>0.72432830327567177</v>
          </cell>
          <cell r="S138">
            <v>0.73386902757061057</v>
          </cell>
          <cell r="T138">
            <v>0.73330683624801274</v>
          </cell>
          <cell r="AA138">
            <v>0.72453274755482466</v>
          </cell>
          <cell r="AB138">
            <v>0.72462941847206386</v>
          </cell>
          <cell r="AC138">
            <v>0.76928314734253833</v>
          </cell>
          <cell r="AD138">
            <v>0.76896455484231097</v>
          </cell>
          <cell r="AE138">
            <v>0.77909738717339672</v>
          </cell>
          <cell r="AF138">
            <v>0.77848101265822789</v>
          </cell>
          <cell r="AM138">
            <v>0.72919497072845385</v>
          </cell>
          <cell r="AN138">
            <v>0.72928969326033422</v>
          </cell>
          <cell r="AO138">
            <v>0.72928969326033422</v>
          </cell>
          <cell r="AP138">
            <v>0.75502050535785148</v>
          </cell>
          <cell r="AQ138">
            <v>0.73859564164648916</v>
          </cell>
          <cell r="AR138">
            <v>0.73801845046126158</v>
          </cell>
        </row>
        <row r="139">
          <cell r="D139">
            <v>64</v>
          </cell>
          <cell r="E139">
            <v>0.76928314734253833</v>
          </cell>
          <cell r="F139">
            <v>0.76896455484231097</v>
          </cell>
          <cell r="G139">
            <v>0.77909738717339672</v>
          </cell>
          <cell r="H139">
            <v>0.77848101265822789</v>
          </cell>
          <cell r="O139">
            <v>0.72453274755482466</v>
          </cell>
          <cell r="P139">
            <v>0.72462941847206386</v>
          </cell>
          <cell r="Q139">
            <v>0.72462941847206386</v>
          </cell>
          <cell r="R139">
            <v>0.72432830327567177</v>
          </cell>
          <cell r="S139">
            <v>0.73386902757061057</v>
          </cell>
          <cell r="T139">
            <v>0.73330683624801274</v>
          </cell>
          <cell r="AA139">
            <v>0.72453274755482466</v>
          </cell>
          <cell r="AB139">
            <v>0.72462941847206386</v>
          </cell>
          <cell r="AC139">
            <v>0.76928314734253833</v>
          </cell>
          <cell r="AD139">
            <v>0.76896455484231097</v>
          </cell>
          <cell r="AE139">
            <v>0.77909738717339672</v>
          </cell>
          <cell r="AF139">
            <v>0.77848101265822789</v>
          </cell>
          <cell r="AM139">
            <v>0.72919497072845385</v>
          </cell>
          <cell r="AN139">
            <v>0.72928969326033422</v>
          </cell>
          <cell r="AO139">
            <v>0.72928969326033422</v>
          </cell>
          <cell r="AP139">
            <v>0.75502050535785148</v>
          </cell>
          <cell r="AQ139">
            <v>0.73859564164648916</v>
          </cell>
          <cell r="AR139">
            <v>0.73801845046126158</v>
          </cell>
        </row>
        <row r="140">
          <cell r="D140">
            <v>65</v>
          </cell>
          <cell r="E140">
            <v>0.76928314734253833</v>
          </cell>
          <cell r="F140">
            <v>0.76896455484231097</v>
          </cell>
          <cell r="G140">
            <v>0.77909738717339672</v>
          </cell>
          <cell r="H140">
            <v>0.77848101265822789</v>
          </cell>
          <cell r="O140">
            <v>0.72453274755482466</v>
          </cell>
          <cell r="P140">
            <v>0.72462941847206386</v>
          </cell>
          <cell r="Q140">
            <v>0.72462941847206386</v>
          </cell>
          <cell r="R140">
            <v>0.72432830327567177</v>
          </cell>
          <cell r="S140">
            <v>0.73386902757061057</v>
          </cell>
          <cell r="T140">
            <v>0.73330683624801274</v>
          </cell>
          <cell r="AA140">
            <v>0.72453274755482466</v>
          </cell>
          <cell r="AB140">
            <v>0.72462941847206386</v>
          </cell>
          <cell r="AC140">
            <v>0.76928314734253833</v>
          </cell>
          <cell r="AD140">
            <v>0.76896455484231097</v>
          </cell>
          <cell r="AE140">
            <v>0.77909738717339672</v>
          </cell>
          <cell r="AF140">
            <v>0.77848101265822789</v>
          </cell>
          <cell r="AM140">
            <v>0.72919497072845385</v>
          </cell>
          <cell r="AN140">
            <v>0.72928969326033422</v>
          </cell>
          <cell r="AO140">
            <v>0.72928969326033422</v>
          </cell>
          <cell r="AP140">
            <v>0.75502050535785148</v>
          </cell>
          <cell r="AQ140">
            <v>0.73859564164648916</v>
          </cell>
          <cell r="AR140">
            <v>0.73801845046126158</v>
          </cell>
        </row>
        <row r="141">
          <cell r="D141">
            <v>66</v>
          </cell>
          <cell r="E141">
            <v>0.76928314734253833</v>
          </cell>
          <cell r="F141">
            <v>0.76896455484231097</v>
          </cell>
          <cell r="G141">
            <v>0.77909738717339672</v>
          </cell>
          <cell r="H141">
            <v>0.77848101265822789</v>
          </cell>
          <cell r="O141">
            <v>0.72453274755482466</v>
          </cell>
          <cell r="P141">
            <v>0.72462941847206386</v>
          </cell>
          <cell r="Q141">
            <v>0.72462941847206386</v>
          </cell>
          <cell r="R141">
            <v>0.72432830327567177</v>
          </cell>
          <cell r="S141">
            <v>0.73386902757061057</v>
          </cell>
          <cell r="T141">
            <v>0.73330683624801274</v>
          </cell>
          <cell r="AA141">
            <v>0.72453274755482466</v>
          </cell>
          <cell r="AB141">
            <v>0.72462941847206386</v>
          </cell>
          <cell r="AC141">
            <v>0.76928314734253833</v>
          </cell>
          <cell r="AD141">
            <v>0.76896455484231097</v>
          </cell>
          <cell r="AE141">
            <v>0.77909738717339672</v>
          </cell>
          <cell r="AF141">
            <v>0.77848101265822789</v>
          </cell>
          <cell r="AM141">
            <v>0.72919497072845385</v>
          </cell>
          <cell r="AN141">
            <v>0.72928969326033422</v>
          </cell>
          <cell r="AO141">
            <v>0.72928969326033422</v>
          </cell>
          <cell r="AP141">
            <v>0.75502050535785148</v>
          </cell>
          <cell r="AQ141">
            <v>0.73859564164648916</v>
          </cell>
          <cell r="AR141">
            <v>0.73801845046126158</v>
          </cell>
        </row>
        <row r="142">
          <cell r="D142">
            <v>67</v>
          </cell>
          <cell r="E142">
            <v>0.76928314734253833</v>
          </cell>
          <cell r="F142">
            <v>0.76896455484231097</v>
          </cell>
          <cell r="G142">
            <v>0.77909738717339672</v>
          </cell>
          <cell r="H142">
            <v>0.77848101265822789</v>
          </cell>
          <cell r="O142">
            <v>0.72453274755482466</v>
          </cell>
          <cell r="P142">
            <v>0.72462941847206386</v>
          </cell>
          <cell r="Q142">
            <v>0.72462941847206386</v>
          </cell>
          <cell r="R142">
            <v>0.72432830327567177</v>
          </cell>
          <cell r="S142">
            <v>0.73386902757061057</v>
          </cell>
          <cell r="T142">
            <v>0.73330683624801274</v>
          </cell>
          <cell r="AA142">
            <v>0.72453274755482466</v>
          </cell>
          <cell r="AB142">
            <v>0.72462941847206386</v>
          </cell>
          <cell r="AC142">
            <v>0.76928314734253833</v>
          </cell>
          <cell r="AD142">
            <v>0.76896455484231097</v>
          </cell>
          <cell r="AE142">
            <v>0.77909738717339672</v>
          </cell>
          <cell r="AF142">
            <v>0.77848101265822789</v>
          </cell>
          <cell r="AM142">
            <v>0.72919497072845385</v>
          </cell>
          <cell r="AN142">
            <v>0.72928969326033422</v>
          </cell>
          <cell r="AO142">
            <v>0.72928969326033422</v>
          </cell>
          <cell r="AP142">
            <v>0.75502050535785148</v>
          </cell>
          <cell r="AQ142">
            <v>0.73859564164648916</v>
          </cell>
          <cell r="AR142">
            <v>0.73801845046126158</v>
          </cell>
        </row>
        <row r="143">
          <cell r="D143">
            <v>68</v>
          </cell>
          <cell r="E143">
            <v>0.76928314734253833</v>
          </cell>
          <cell r="F143">
            <v>0.76896455484231097</v>
          </cell>
          <cell r="G143">
            <v>0.77909738717339672</v>
          </cell>
          <cell r="H143">
            <v>0.77848101265822789</v>
          </cell>
          <cell r="O143">
            <v>0.72453274755482466</v>
          </cell>
          <cell r="P143">
            <v>0.72462941847206386</v>
          </cell>
          <cell r="Q143">
            <v>0.72462941847206386</v>
          </cell>
          <cell r="R143">
            <v>0.72432830327567177</v>
          </cell>
          <cell r="S143">
            <v>0.73386902757061057</v>
          </cell>
          <cell r="T143">
            <v>0.73330683624801274</v>
          </cell>
          <cell r="AA143">
            <v>0.72453274755482466</v>
          </cell>
          <cell r="AB143">
            <v>0.72462941847206386</v>
          </cell>
          <cell r="AC143">
            <v>0.76928314734253833</v>
          </cell>
          <cell r="AD143">
            <v>0.76896455484231097</v>
          </cell>
          <cell r="AE143">
            <v>0.77909738717339672</v>
          </cell>
          <cell r="AF143">
            <v>0.77848101265822789</v>
          </cell>
          <cell r="AM143">
            <v>0.72919497072845385</v>
          </cell>
          <cell r="AN143">
            <v>0.72928969326033422</v>
          </cell>
          <cell r="AO143">
            <v>0.72928969326033422</v>
          </cell>
          <cell r="AP143">
            <v>0.75502050535785148</v>
          </cell>
          <cell r="AQ143">
            <v>0.73859564164648916</v>
          </cell>
          <cell r="AR143">
            <v>0.73801845046126158</v>
          </cell>
        </row>
        <row r="144">
          <cell r="D144">
            <v>69</v>
          </cell>
          <cell r="E144">
            <v>0.76928314734253833</v>
          </cell>
          <cell r="F144">
            <v>0.76896455484231097</v>
          </cell>
          <cell r="G144">
            <v>0.77909738717339672</v>
          </cell>
          <cell r="H144">
            <v>0.77848101265822789</v>
          </cell>
          <cell r="O144">
            <v>0.72453274755482466</v>
          </cell>
          <cell r="P144">
            <v>0.72462941847206386</v>
          </cell>
          <cell r="Q144">
            <v>0.72462941847206386</v>
          </cell>
          <cell r="R144">
            <v>0.72432830327567177</v>
          </cell>
          <cell r="S144">
            <v>0.73386902757061057</v>
          </cell>
          <cell r="T144">
            <v>0.73330683624801274</v>
          </cell>
          <cell r="AA144">
            <v>0.72453274755482466</v>
          </cell>
          <cell r="AB144">
            <v>0.72462941847206386</v>
          </cell>
          <cell r="AC144">
            <v>0.76928314734253833</v>
          </cell>
          <cell r="AD144">
            <v>0.76896455484231097</v>
          </cell>
          <cell r="AE144">
            <v>0.77909738717339672</v>
          </cell>
          <cell r="AF144">
            <v>0.77848101265822789</v>
          </cell>
          <cell r="AM144">
            <v>0.72919497072845385</v>
          </cell>
          <cell r="AN144">
            <v>0.72928969326033422</v>
          </cell>
          <cell r="AO144">
            <v>0.72928969326033422</v>
          </cell>
          <cell r="AP144">
            <v>0.75502050535785148</v>
          </cell>
          <cell r="AQ144">
            <v>0.73859564164648916</v>
          </cell>
          <cell r="AR144">
            <v>0.73801845046126158</v>
          </cell>
        </row>
        <row r="145">
          <cell r="D145">
            <v>70</v>
          </cell>
          <cell r="E145">
            <v>0.76928314734253833</v>
          </cell>
          <cell r="F145">
            <v>0.76896455484231097</v>
          </cell>
          <cell r="G145">
            <v>0.77909738717339672</v>
          </cell>
          <cell r="H145">
            <v>0.77848101265822789</v>
          </cell>
          <cell r="O145">
            <v>0.72453274755482466</v>
          </cell>
          <cell r="P145">
            <v>0.72462941847206386</v>
          </cell>
          <cell r="Q145">
            <v>0.72462941847206386</v>
          </cell>
          <cell r="R145">
            <v>0.72432830327567177</v>
          </cell>
          <cell r="S145">
            <v>0.73386902757061057</v>
          </cell>
          <cell r="T145">
            <v>0.73330683624801274</v>
          </cell>
          <cell r="AA145">
            <v>0.72453274755482466</v>
          </cell>
          <cell r="AB145">
            <v>0.72462941847206386</v>
          </cell>
          <cell r="AC145">
            <v>0.76928314734253833</v>
          </cell>
          <cell r="AD145">
            <v>0.76896455484231097</v>
          </cell>
          <cell r="AE145">
            <v>0.77909738717339672</v>
          </cell>
          <cell r="AF145">
            <v>0.77848101265822789</v>
          </cell>
          <cell r="AM145">
            <v>0.72919497072845385</v>
          </cell>
          <cell r="AN145">
            <v>0.72928969326033422</v>
          </cell>
          <cell r="AO145">
            <v>0.72928969326033422</v>
          </cell>
          <cell r="AP145">
            <v>0.75502050535785148</v>
          </cell>
          <cell r="AQ145">
            <v>0.73859564164648916</v>
          </cell>
          <cell r="AR145">
            <v>0.73801845046126158</v>
          </cell>
        </row>
        <row r="146">
          <cell r="D146">
            <v>71</v>
          </cell>
          <cell r="E146">
            <v>1.3076224702099486</v>
          </cell>
          <cell r="F146">
            <v>1.3080472602102526</v>
          </cell>
          <cell r="G146">
            <v>1.2945368171021376</v>
          </cell>
          <cell r="H146">
            <v>1.295358649789029</v>
          </cell>
          <cell r="O146">
            <v>1.3672896699269002</v>
          </cell>
          <cell r="P146">
            <v>1.3671607753705823</v>
          </cell>
          <cell r="Q146">
            <v>1.3671607753705823</v>
          </cell>
          <cell r="R146">
            <v>1.3675622622991039</v>
          </cell>
          <cell r="S146">
            <v>1.3548412965725196</v>
          </cell>
          <cell r="T146">
            <v>1.3555908850026503</v>
          </cell>
          <cell r="AA146">
            <v>1.3672896699269002</v>
          </cell>
          <cell r="AB146">
            <v>1.3671607753705823</v>
          </cell>
          <cell r="AC146">
            <v>1.3076224702099486</v>
          </cell>
          <cell r="AD146">
            <v>1.3080472602102526</v>
          </cell>
          <cell r="AE146">
            <v>1.2945368171021376</v>
          </cell>
          <cell r="AF146">
            <v>1.295358649789029</v>
          </cell>
          <cell r="AM146">
            <v>1.3610733723620612</v>
          </cell>
          <cell r="AN146">
            <v>1.3609470756528876</v>
          </cell>
          <cell r="AO146">
            <v>1.3609470756528876</v>
          </cell>
          <cell r="AP146">
            <v>1.3266393261895317</v>
          </cell>
          <cell r="AQ146">
            <v>1.3485391444713466</v>
          </cell>
          <cell r="AR146">
            <v>1.3493087327183177</v>
          </cell>
        </row>
        <row r="147">
          <cell r="D147">
            <v>72</v>
          </cell>
          <cell r="E147">
            <v>1.3076224702099486</v>
          </cell>
          <cell r="F147">
            <v>1.3080472602102526</v>
          </cell>
          <cell r="G147">
            <v>1.2945368171021376</v>
          </cell>
          <cell r="H147">
            <v>1.295358649789029</v>
          </cell>
          <cell r="O147">
            <v>1.3672896699269002</v>
          </cell>
          <cell r="P147">
            <v>1.3671607753705823</v>
          </cell>
          <cell r="Q147">
            <v>1.3671607753705823</v>
          </cell>
          <cell r="R147">
            <v>1.3675622622991039</v>
          </cell>
          <cell r="S147">
            <v>1.3548412965725196</v>
          </cell>
          <cell r="T147">
            <v>1.3555908850026503</v>
          </cell>
          <cell r="AA147">
            <v>1.3672896699269002</v>
          </cell>
          <cell r="AB147">
            <v>1.3671607753705823</v>
          </cell>
          <cell r="AC147">
            <v>1.3076224702099486</v>
          </cell>
          <cell r="AD147">
            <v>1.3080472602102526</v>
          </cell>
          <cell r="AE147">
            <v>1.2945368171021376</v>
          </cell>
          <cell r="AF147">
            <v>1.295358649789029</v>
          </cell>
          <cell r="AM147">
            <v>1.3610733723620612</v>
          </cell>
          <cell r="AN147">
            <v>1.3609470756528876</v>
          </cell>
          <cell r="AO147">
            <v>1.3609470756528876</v>
          </cell>
          <cell r="AP147">
            <v>1.3266393261895317</v>
          </cell>
          <cell r="AQ147">
            <v>1.3485391444713466</v>
          </cell>
          <cell r="AR147">
            <v>1.3493087327183177</v>
          </cell>
        </row>
        <row r="148">
          <cell r="D148">
            <v>73</v>
          </cell>
          <cell r="E148">
            <v>1.3076224702099486</v>
          </cell>
          <cell r="F148">
            <v>1.3080472602102526</v>
          </cell>
          <cell r="G148">
            <v>1.2945368171021376</v>
          </cell>
          <cell r="H148">
            <v>1.295358649789029</v>
          </cell>
          <cell r="O148">
            <v>1.3672896699269002</v>
          </cell>
          <cell r="P148">
            <v>1.3671607753705823</v>
          </cell>
          <cell r="Q148">
            <v>1.3671607753705823</v>
          </cell>
          <cell r="R148">
            <v>1.3675622622991039</v>
          </cell>
          <cell r="S148">
            <v>1.3548412965725196</v>
          </cell>
          <cell r="T148">
            <v>1.3555908850026503</v>
          </cell>
          <cell r="AA148">
            <v>1.3672896699269002</v>
          </cell>
          <cell r="AB148">
            <v>1.3671607753705823</v>
          </cell>
          <cell r="AC148">
            <v>1.3076224702099486</v>
          </cell>
          <cell r="AD148">
            <v>1.3080472602102526</v>
          </cell>
          <cell r="AE148">
            <v>1.2945368171021376</v>
          </cell>
          <cell r="AF148">
            <v>1.295358649789029</v>
          </cell>
          <cell r="AM148">
            <v>1.3610733723620612</v>
          </cell>
          <cell r="AN148">
            <v>1.3609470756528876</v>
          </cell>
          <cell r="AO148">
            <v>1.3609470756528876</v>
          </cell>
          <cell r="AP148">
            <v>1.3266393261895317</v>
          </cell>
          <cell r="AQ148">
            <v>1.3485391444713466</v>
          </cell>
          <cell r="AR148">
            <v>1.3493087327183177</v>
          </cell>
        </row>
        <row r="149">
          <cell r="D149">
            <v>74</v>
          </cell>
          <cell r="E149">
            <v>1.3076224702099486</v>
          </cell>
          <cell r="F149">
            <v>1.3080472602102526</v>
          </cell>
          <cell r="G149">
            <v>1.2945368171021376</v>
          </cell>
          <cell r="H149">
            <v>1.295358649789029</v>
          </cell>
          <cell r="O149">
            <v>1.3672896699269002</v>
          </cell>
          <cell r="P149">
            <v>1.3671607753705823</v>
          </cell>
          <cell r="Q149">
            <v>1.3671607753705823</v>
          </cell>
          <cell r="R149">
            <v>1.3675622622991039</v>
          </cell>
          <cell r="S149">
            <v>1.3548412965725196</v>
          </cell>
          <cell r="T149">
            <v>1.3555908850026503</v>
          </cell>
          <cell r="AA149">
            <v>1.3672896699269002</v>
          </cell>
          <cell r="AB149">
            <v>1.3671607753705823</v>
          </cell>
          <cell r="AC149">
            <v>1.3076224702099486</v>
          </cell>
          <cell r="AD149">
            <v>1.3080472602102526</v>
          </cell>
          <cell r="AE149">
            <v>1.2945368171021376</v>
          </cell>
          <cell r="AF149">
            <v>1.295358649789029</v>
          </cell>
          <cell r="AM149">
            <v>1.3610733723620612</v>
          </cell>
          <cell r="AN149">
            <v>1.3609470756528876</v>
          </cell>
          <cell r="AO149">
            <v>1.3609470756528876</v>
          </cell>
          <cell r="AP149">
            <v>1.3266393261895317</v>
          </cell>
          <cell r="AQ149">
            <v>1.3485391444713466</v>
          </cell>
          <cell r="AR149">
            <v>1.3493087327183177</v>
          </cell>
        </row>
        <row r="150">
          <cell r="D150">
            <v>75</v>
          </cell>
          <cell r="E150">
            <v>1.3076224702099486</v>
          </cell>
          <cell r="F150">
            <v>1.3080472602102526</v>
          </cell>
          <cell r="G150">
            <v>1.2945368171021376</v>
          </cell>
          <cell r="H150">
            <v>1.295358649789029</v>
          </cell>
          <cell r="O150">
            <v>1.3672896699269002</v>
          </cell>
          <cell r="P150">
            <v>1.3671607753705823</v>
          </cell>
          <cell r="Q150">
            <v>1.3671607753705823</v>
          </cell>
          <cell r="R150">
            <v>1.3675622622991039</v>
          </cell>
          <cell r="S150">
            <v>1.3548412965725196</v>
          </cell>
          <cell r="T150">
            <v>1.3555908850026503</v>
          </cell>
          <cell r="AA150">
            <v>1.3672896699269002</v>
          </cell>
          <cell r="AB150">
            <v>1.3671607753705823</v>
          </cell>
          <cell r="AC150">
            <v>1.3076224702099486</v>
          </cell>
          <cell r="AD150">
            <v>1.3080472602102526</v>
          </cell>
          <cell r="AE150">
            <v>1.2945368171021376</v>
          </cell>
          <cell r="AF150">
            <v>1.295358649789029</v>
          </cell>
          <cell r="AM150">
            <v>1.3610733723620612</v>
          </cell>
          <cell r="AN150">
            <v>1.3609470756528876</v>
          </cell>
          <cell r="AO150">
            <v>1.3609470756528876</v>
          </cell>
          <cell r="AP150">
            <v>1.3266393261895317</v>
          </cell>
          <cell r="AQ150">
            <v>1.3485391444713466</v>
          </cell>
          <cell r="AR150">
            <v>1.3493087327183177</v>
          </cell>
        </row>
        <row r="151">
          <cell r="D151">
            <v>76</v>
          </cell>
          <cell r="E151">
            <v>1.3076224702099486</v>
          </cell>
          <cell r="F151">
            <v>1.3080472602102526</v>
          </cell>
          <cell r="G151">
            <v>1.2945368171021376</v>
          </cell>
          <cell r="H151">
            <v>1.295358649789029</v>
          </cell>
          <cell r="O151">
            <v>1.3672896699269002</v>
          </cell>
          <cell r="P151">
            <v>1.3671607753705823</v>
          </cell>
          <cell r="Q151">
            <v>1.3671607753705823</v>
          </cell>
          <cell r="R151">
            <v>1.3675622622991039</v>
          </cell>
          <cell r="S151">
            <v>1.3548412965725196</v>
          </cell>
          <cell r="T151">
            <v>1.3555908850026503</v>
          </cell>
          <cell r="AA151">
            <v>1.3672896699269002</v>
          </cell>
          <cell r="AB151">
            <v>1.3671607753705823</v>
          </cell>
          <cell r="AC151">
            <v>1.3076224702099486</v>
          </cell>
          <cell r="AD151">
            <v>1.3080472602102526</v>
          </cell>
          <cell r="AE151">
            <v>1.2945368171021376</v>
          </cell>
          <cell r="AF151">
            <v>1.295358649789029</v>
          </cell>
          <cell r="AM151">
            <v>1.3610733723620612</v>
          </cell>
          <cell r="AN151">
            <v>1.3609470756528876</v>
          </cell>
          <cell r="AO151">
            <v>1.3609470756528876</v>
          </cell>
          <cell r="AP151">
            <v>1.3266393261895317</v>
          </cell>
          <cell r="AQ151">
            <v>1.3485391444713466</v>
          </cell>
          <cell r="AR151">
            <v>1.3493087327183177</v>
          </cell>
        </row>
        <row r="152">
          <cell r="D152">
            <v>77</v>
          </cell>
          <cell r="E152">
            <v>1.3076224702099486</v>
          </cell>
          <cell r="F152">
            <v>1.3080472602102526</v>
          </cell>
          <cell r="G152">
            <v>1.2945368171021376</v>
          </cell>
          <cell r="H152">
            <v>1.295358649789029</v>
          </cell>
          <cell r="O152">
            <v>1.3672896699269002</v>
          </cell>
          <cell r="P152">
            <v>1.3671607753705823</v>
          </cell>
          <cell r="Q152">
            <v>1.3671607753705823</v>
          </cell>
          <cell r="R152">
            <v>1.3675622622991039</v>
          </cell>
          <cell r="S152">
            <v>1.3548412965725196</v>
          </cell>
          <cell r="T152">
            <v>1.3555908850026503</v>
          </cell>
          <cell r="AA152">
            <v>1.3672896699269002</v>
          </cell>
          <cell r="AB152">
            <v>1.3671607753705823</v>
          </cell>
          <cell r="AC152">
            <v>1.3076224702099486</v>
          </cell>
          <cell r="AD152">
            <v>1.3080472602102526</v>
          </cell>
          <cell r="AE152">
            <v>1.2945368171021376</v>
          </cell>
          <cell r="AF152">
            <v>1.295358649789029</v>
          </cell>
          <cell r="AM152">
            <v>1.3610733723620612</v>
          </cell>
          <cell r="AN152">
            <v>1.3609470756528876</v>
          </cell>
          <cell r="AO152">
            <v>1.3609470756528876</v>
          </cell>
          <cell r="AP152">
            <v>1.3266393261895317</v>
          </cell>
          <cell r="AQ152">
            <v>1.3485391444713466</v>
          </cell>
          <cell r="AR152">
            <v>1.3493087327183177</v>
          </cell>
        </row>
        <row r="153">
          <cell r="D153">
            <v>78</v>
          </cell>
          <cell r="E153">
            <v>1.3076224702099486</v>
          </cell>
          <cell r="F153">
            <v>1.3080472602102526</v>
          </cell>
          <cell r="G153">
            <v>1.2945368171021376</v>
          </cell>
          <cell r="H153">
            <v>1.295358649789029</v>
          </cell>
          <cell r="O153">
            <v>1.3672896699269002</v>
          </cell>
          <cell r="P153">
            <v>1.3671607753705823</v>
          </cell>
          <cell r="Q153">
            <v>1.3671607753705823</v>
          </cell>
          <cell r="R153">
            <v>1.3675622622991039</v>
          </cell>
          <cell r="S153">
            <v>1.3548412965725196</v>
          </cell>
          <cell r="T153">
            <v>1.3555908850026503</v>
          </cell>
          <cell r="AA153">
            <v>1.3672896699269002</v>
          </cell>
          <cell r="AB153">
            <v>1.3671607753705823</v>
          </cell>
          <cell r="AC153">
            <v>1.3076224702099486</v>
          </cell>
          <cell r="AD153">
            <v>1.3080472602102526</v>
          </cell>
          <cell r="AE153">
            <v>1.2945368171021376</v>
          </cell>
          <cell r="AF153">
            <v>1.295358649789029</v>
          </cell>
          <cell r="AM153">
            <v>1.3610733723620612</v>
          </cell>
          <cell r="AN153">
            <v>1.3609470756528876</v>
          </cell>
          <cell r="AO153">
            <v>1.3609470756528876</v>
          </cell>
          <cell r="AP153">
            <v>1.3266393261895317</v>
          </cell>
          <cell r="AQ153">
            <v>1.3485391444713466</v>
          </cell>
          <cell r="AR153">
            <v>1.3493087327183177</v>
          </cell>
        </row>
        <row r="154">
          <cell r="D154">
            <v>79</v>
          </cell>
          <cell r="E154">
            <v>0.76928314734253833</v>
          </cell>
          <cell r="F154">
            <v>0.76896455484231097</v>
          </cell>
          <cell r="G154">
            <v>0.77909738717339672</v>
          </cell>
          <cell r="H154">
            <v>0.77848101265822789</v>
          </cell>
          <cell r="O154">
            <v>0.72453274755482466</v>
          </cell>
          <cell r="P154">
            <v>0.72462941847206386</v>
          </cell>
          <cell r="Q154">
            <v>0.72462941847206386</v>
          </cell>
          <cell r="R154">
            <v>0.72432830327567177</v>
          </cell>
          <cell r="S154">
            <v>0.73386902757061057</v>
          </cell>
          <cell r="T154">
            <v>0.73330683624801274</v>
          </cell>
          <cell r="AA154">
            <v>0.72453274755482466</v>
          </cell>
          <cell r="AB154">
            <v>0.72462941847206386</v>
          </cell>
          <cell r="AC154">
            <v>0.76928314734253833</v>
          </cell>
          <cell r="AD154">
            <v>0.76896455484231097</v>
          </cell>
          <cell r="AE154">
            <v>0.77909738717339672</v>
          </cell>
          <cell r="AF154">
            <v>0.77848101265822789</v>
          </cell>
          <cell r="AM154">
            <v>0.72919497072845385</v>
          </cell>
          <cell r="AN154">
            <v>0.72928969326033422</v>
          </cell>
          <cell r="AO154">
            <v>0.72928969326033422</v>
          </cell>
          <cell r="AP154">
            <v>0.75502050535785148</v>
          </cell>
          <cell r="AQ154">
            <v>0.73859564164648916</v>
          </cell>
          <cell r="AR154">
            <v>0.73801845046126158</v>
          </cell>
        </row>
        <row r="155">
          <cell r="D155">
            <v>80</v>
          </cell>
          <cell r="E155">
            <v>0.76928314734253833</v>
          </cell>
          <cell r="F155">
            <v>0.76896455484231097</v>
          </cell>
          <cell r="G155">
            <v>0.77909738717339672</v>
          </cell>
          <cell r="H155">
            <v>0.77848101265822789</v>
          </cell>
          <cell r="O155">
            <v>0.72453274755482466</v>
          </cell>
          <cell r="P155">
            <v>0.72462941847206386</v>
          </cell>
          <cell r="Q155">
            <v>0.72462941847206386</v>
          </cell>
          <cell r="R155">
            <v>0.72432830327567177</v>
          </cell>
          <cell r="S155">
            <v>0.73386902757061057</v>
          </cell>
          <cell r="T155">
            <v>0.73330683624801274</v>
          </cell>
          <cell r="AA155">
            <v>0.72453274755482466</v>
          </cell>
          <cell r="AB155">
            <v>0.72462941847206386</v>
          </cell>
          <cell r="AC155">
            <v>0.76928314734253833</v>
          </cell>
          <cell r="AD155">
            <v>0.76896455484231097</v>
          </cell>
          <cell r="AE155">
            <v>0.77909738717339672</v>
          </cell>
          <cell r="AF155">
            <v>0.77848101265822789</v>
          </cell>
          <cell r="AM155">
            <v>0.72919497072845385</v>
          </cell>
          <cell r="AN155">
            <v>0.72928969326033422</v>
          </cell>
          <cell r="AO155">
            <v>0.72928969326033422</v>
          </cell>
          <cell r="AP155">
            <v>0.75502050535785148</v>
          </cell>
          <cell r="AQ155">
            <v>0.73859564164648916</v>
          </cell>
          <cell r="AR155">
            <v>0.73801845046126158</v>
          </cell>
        </row>
        <row r="156">
          <cell r="D156">
            <v>81</v>
          </cell>
          <cell r="E156">
            <v>0.76928314734253833</v>
          </cell>
          <cell r="F156">
            <v>0.76896455484231097</v>
          </cell>
          <cell r="G156">
            <v>0.77909738717339672</v>
          </cell>
          <cell r="H156">
            <v>0.77848101265822789</v>
          </cell>
          <cell r="O156">
            <v>0.72453274755482466</v>
          </cell>
          <cell r="P156">
            <v>0.72462941847206386</v>
          </cell>
          <cell r="Q156">
            <v>0.72462941847206386</v>
          </cell>
          <cell r="R156">
            <v>0.72432830327567177</v>
          </cell>
          <cell r="S156">
            <v>0.73386902757061057</v>
          </cell>
          <cell r="T156">
            <v>0.73330683624801274</v>
          </cell>
          <cell r="AA156">
            <v>0.72453274755482466</v>
          </cell>
          <cell r="AB156">
            <v>0.72462941847206386</v>
          </cell>
          <cell r="AC156">
            <v>0.76928314734253833</v>
          </cell>
          <cell r="AD156">
            <v>0.76896455484231097</v>
          </cell>
          <cell r="AE156">
            <v>0.77909738717339672</v>
          </cell>
          <cell r="AF156">
            <v>0.77848101265822789</v>
          </cell>
          <cell r="AM156">
            <v>0.72919497072845385</v>
          </cell>
          <cell r="AN156">
            <v>0.72928969326033422</v>
          </cell>
          <cell r="AO156">
            <v>0.72928969326033422</v>
          </cell>
          <cell r="AP156">
            <v>0.75502050535785148</v>
          </cell>
          <cell r="AQ156">
            <v>0.73859564164648916</v>
          </cell>
          <cell r="AR156">
            <v>0.73801845046126158</v>
          </cell>
        </row>
        <row r="157">
          <cell r="D157">
            <v>82</v>
          </cell>
          <cell r="E157">
            <v>0.76928314734253833</v>
          </cell>
          <cell r="F157">
            <v>0.76896455484231097</v>
          </cell>
          <cell r="G157">
            <v>0.77909738717339672</v>
          </cell>
          <cell r="H157">
            <v>0.77848101265822789</v>
          </cell>
          <cell r="O157">
            <v>0.72453274755482466</v>
          </cell>
          <cell r="P157">
            <v>0.72462941847206386</v>
          </cell>
          <cell r="Q157">
            <v>0.72462941847206386</v>
          </cell>
          <cell r="R157">
            <v>0.72432830327567177</v>
          </cell>
          <cell r="S157">
            <v>0.73386902757061057</v>
          </cell>
          <cell r="T157">
            <v>0.73330683624801274</v>
          </cell>
          <cell r="AA157">
            <v>0.72453274755482466</v>
          </cell>
          <cell r="AB157">
            <v>0.72462941847206386</v>
          </cell>
          <cell r="AC157">
            <v>0.76928314734253833</v>
          </cell>
          <cell r="AD157">
            <v>0.76896455484231097</v>
          </cell>
          <cell r="AE157">
            <v>0.77909738717339672</v>
          </cell>
          <cell r="AF157">
            <v>0.77848101265822789</v>
          </cell>
          <cell r="AM157">
            <v>0.72919497072845385</v>
          </cell>
          <cell r="AN157">
            <v>0.72928969326033422</v>
          </cell>
          <cell r="AO157">
            <v>0.72928969326033422</v>
          </cell>
          <cell r="AP157">
            <v>0.75502050535785148</v>
          </cell>
          <cell r="AQ157">
            <v>0.73859564164648916</v>
          </cell>
          <cell r="AR157">
            <v>0.73801845046126158</v>
          </cell>
        </row>
        <row r="158">
          <cell r="D158">
            <v>83</v>
          </cell>
          <cell r="E158">
            <v>0.76928314734253833</v>
          </cell>
          <cell r="F158">
            <v>0.76896455484231097</v>
          </cell>
          <cell r="G158">
            <v>0.77909738717339672</v>
          </cell>
          <cell r="H158">
            <v>0.77848101265822789</v>
          </cell>
          <cell r="O158">
            <v>0.72453274755482466</v>
          </cell>
          <cell r="P158">
            <v>0.72462941847206386</v>
          </cell>
          <cell r="Q158">
            <v>0.72462941847206386</v>
          </cell>
          <cell r="R158">
            <v>0.72432830327567177</v>
          </cell>
          <cell r="S158">
            <v>0.73386902757061057</v>
          </cell>
          <cell r="T158">
            <v>0.73330683624801274</v>
          </cell>
          <cell r="AA158">
            <v>0.72453274755482466</v>
          </cell>
          <cell r="AB158">
            <v>0.72462941847206386</v>
          </cell>
          <cell r="AC158">
            <v>0.76928314734253833</v>
          </cell>
          <cell r="AD158">
            <v>0.76896455484231097</v>
          </cell>
          <cell r="AE158">
            <v>0.77909738717339672</v>
          </cell>
          <cell r="AF158">
            <v>0.77848101265822789</v>
          </cell>
          <cell r="AM158">
            <v>0.72919497072845385</v>
          </cell>
          <cell r="AN158">
            <v>0.72928969326033422</v>
          </cell>
          <cell r="AO158">
            <v>0.72928969326033422</v>
          </cell>
          <cell r="AP158">
            <v>0.75502050535785148</v>
          </cell>
          <cell r="AQ158">
            <v>0.73859564164648916</v>
          </cell>
          <cell r="AR158">
            <v>0.73801845046126158</v>
          </cell>
        </row>
        <row r="159">
          <cell r="D159">
            <v>84</v>
          </cell>
          <cell r="E159">
            <v>0.76928314734253833</v>
          </cell>
          <cell r="F159">
            <v>0.76896455484231097</v>
          </cell>
          <cell r="G159">
            <v>0.77909738717339672</v>
          </cell>
          <cell r="H159">
            <v>0.77848101265822789</v>
          </cell>
          <cell r="O159">
            <v>0.72453274755482466</v>
          </cell>
          <cell r="P159">
            <v>0.72462941847206386</v>
          </cell>
          <cell r="Q159">
            <v>0.72462941847206386</v>
          </cell>
          <cell r="R159">
            <v>0.72432830327567177</v>
          </cell>
          <cell r="S159">
            <v>0.73386902757061057</v>
          </cell>
          <cell r="T159">
            <v>0.73330683624801274</v>
          </cell>
          <cell r="AA159">
            <v>0.72453274755482466</v>
          </cell>
          <cell r="AB159">
            <v>0.72462941847206386</v>
          </cell>
          <cell r="AC159">
            <v>0.76928314734253833</v>
          </cell>
          <cell r="AD159">
            <v>0.76896455484231097</v>
          </cell>
          <cell r="AE159">
            <v>0.77909738717339672</v>
          </cell>
          <cell r="AF159">
            <v>0.77848101265822789</v>
          </cell>
          <cell r="AM159">
            <v>0.72919497072845385</v>
          </cell>
          <cell r="AN159">
            <v>0.72928969326033422</v>
          </cell>
          <cell r="AO159">
            <v>0.72928969326033422</v>
          </cell>
          <cell r="AP159">
            <v>0.75502050535785148</v>
          </cell>
          <cell r="AQ159">
            <v>0.73859564164648916</v>
          </cell>
          <cell r="AR159">
            <v>0.73801845046126158</v>
          </cell>
        </row>
        <row r="160">
          <cell r="D160">
            <v>85</v>
          </cell>
          <cell r="E160">
            <v>0.76928314734253833</v>
          </cell>
          <cell r="F160">
            <v>0.76896455484231097</v>
          </cell>
          <cell r="G160">
            <v>0.77909738717339672</v>
          </cell>
          <cell r="H160">
            <v>0.77848101265822789</v>
          </cell>
          <cell r="O160">
            <v>0.72453274755482466</v>
          </cell>
          <cell r="P160">
            <v>0.72462941847206386</v>
          </cell>
          <cell r="Q160">
            <v>0.72462941847206386</v>
          </cell>
          <cell r="R160">
            <v>0.72432830327567177</v>
          </cell>
          <cell r="S160">
            <v>0.73386902757061057</v>
          </cell>
          <cell r="T160">
            <v>0.73330683624801274</v>
          </cell>
          <cell r="AA160">
            <v>0.72453274755482466</v>
          </cell>
          <cell r="AB160">
            <v>0.72462941847206386</v>
          </cell>
          <cell r="AC160">
            <v>0.76928314734253833</v>
          </cell>
          <cell r="AD160">
            <v>0.76896455484231097</v>
          </cell>
          <cell r="AE160">
            <v>0.77909738717339672</v>
          </cell>
          <cell r="AF160">
            <v>0.77848101265822789</v>
          </cell>
          <cell r="AM160">
            <v>0.72919497072845385</v>
          </cell>
          <cell r="AN160">
            <v>0.72928969326033422</v>
          </cell>
          <cell r="AO160">
            <v>0.72928969326033422</v>
          </cell>
          <cell r="AP160">
            <v>0.75502050535785148</v>
          </cell>
          <cell r="AQ160">
            <v>0.73859564164648916</v>
          </cell>
          <cell r="AR160">
            <v>0.73801845046126158</v>
          </cell>
        </row>
        <row r="161">
          <cell r="D161">
            <v>86</v>
          </cell>
          <cell r="E161">
            <v>0.76928314734253833</v>
          </cell>
          <cell r="F161">
            <v>0.76896455484231097</v>
          </cell>
          <cell r="G161">
            <v>0.77909738717339672</v>
          </cell>
          <cell r="H161">
            <v>0.77848101265822789</v>
          </cell>
          <cell r="O161">
            <v>0.72453274755482466</v>
          </cell>
          <cell r="P161">
            <v>0.72462941847206386</v>
          </cell>
          <cell r="Q161">
            <v>0.72462941847206386</v>
          </cell>
          <cell r="R161">
            <v>0.72432830327567177</v>
          </cell>
          <cell r="S161">
            <v>0.73386902757061057</v>
          </cell>
          <cell r="T161">
            <v>0.73330683624801274</v>
          </cell>
          <cell r="AA161">
            <v>0.72453274755482466</v>
          </cell>
          <cell r="AB161">
            <v>0.72462941847206386</v>
          </cell>
          <cell r="AC161">
            <v>0.76928314734253833</v>
          </cell>
          <cell r="AD161">
            <v>0.76896455484231097</v>
          </cell>
          <cell r="AE161">
            <v>0.77909738717339672</v>
          </cell>
          <cell r="AF161">
            <v>0.77848101265822789</v>
          </cell>
          <cell r="AM161">
            <v>0.72919497072845385</v>
          </cell>
          <cell r="AN161">
            <v>0.72928969326033422</v>
          </cell>
          <cell r="AO161">
            <v>0.72928969326033422</v>
          </cell>
          <cell r="AP161">
            <v>0.75502050535785148</v>
          </cell>
          <cell r="AQ161">
            <v>0.73859564164648916</v>
          </cell>
          <cell r="AR161">
            <v>0.73801845046126158</v>
          </cell>
        </row>
        <row r="162">
          <cell r="D162">
            <v>87</v>
          </cell>
          <cell r="E162">
            <v>0.76928314734253833</v>
          </cell>
          <cell r="F162">
            <v>0.76896455484231097</v>
          </cell>
          <cell r="G162">
            <v>0.77909738717339672</v>
          </cell>
          <cell r="H162">
            <v>0.77848101265822789</v>
          </cell>
          <cell r="O162">
            <v>0.72453274755482466</v>
          </cell>
          <cell r="P162">
            <v>0.72462941847206386</v>
          </cell>
          <cell r="Q162">
            <v>0.72462941847206386</v>
          </cell>
          <cell r="R162">
            <v>0.72432830327567177</v>
          </cell>
          <cell r="S162">
            <v>0.73386902757061057</v>
          </cell>
          <cell r="T162">
            <v>0.73330683624801274</v>
          </cell>
          <cell r="AA162">
            <v>0.72453274755482466</v>
          </cell>
          <cell r="AB162">
            <v>0.72462941847206386</v>
          </cell>
          <cell r="AC162">
            <v>0.76928314734253833</v>
          </cell>
          <cell r="AD162">
            <v>0.76896455484231097</v>
          </cell>
          <cell r="AE162">
            <v>0.77909738717339672</v>
          </cell>
          <cell r="AF162">
            <v>0.77848101265822789</v>
          </cell>
          <cell r="AM162">
            <v>0.72919497072845385</v>
          </cell>
          <cell r="AN162">
            <v>0.72928969326033422</v>
          </cell>
          <cell r="AO162">
            <v>0.72928969326033422</v>
          </cell>
          <cell r="AP162">
            <v>0.75502050535785148</v>
          </cell>
          <cell r="AQ162">
            <v>0.73859564164648916</v>
          </cell>
          <cell r="AR162">
            <v>0.73801845046126158</v>
          </cell>
        </row>
        <row r="163">
          <cell r="D163">
            <v>88</v>
          </cell>
          <cell r="E163">
            <v>0.76928314734253833</v>
          </cell>
          <cell r="F163">
            <v>0.76896455484231097</v>
          </cell>
          <cell r="G163">
            <v>0.77909738717339672</v>
          </cell>
          <cell r="H163">
            <v>0.77848101265822789</v>
          </cell>
          <cell r="O163">
            <v>0.72453274755482466</v>
          </cell>
          <cell r="P163">
            <v>0.72462941847206386</v>
          </cell>
          <cell r="Q163">
            <v>0.72462941847206386</v>
          </cell>
          <cell r="R163">
            <v>0.72432830327567177</v>
          </cell>
          <cell r="S163">
            <v>0.73386902757061057</v>
          </cell>
          <cell r="T163">
            <v>0.73330683624801274</v>
          </cell>
          <cell r="AA163">
            <v>0.72453274755482466</v>
          </cell>
          <cell r="AB163">
            <v>0.72462941847206386</v>
          </cell>
          <cell r="AC163">
            <v>0.76928314734253833</v>
          </cell>
          <cell r="AD163">
            <v>0.76896455484231097</v>
          </cell>
          <cell r="AE163">
            <v>0.77909738717339672</v>
          </cell>
          <cell r="AF163">
            <v>0.77848101265822789</v>
          </cell>
          <cell r="AM163">
            <v>0.72919497072845385</v>
          </cell>
          <cell r="AN163">
            <v>0.72928969326033422</v>
          </cell>
          <cell r="AO163">
            <v>0.72928969326033422</v>
          </cell>
          <cell r="AP163">
            <v>0.75502050535785148</v>
          </cell>
          <cell r="AQ163">
            <v>0.73859564164648916</v>
          </cell>
          <cell r="AR163">
            <v>0.73801845046126158</v>
          </cell>
        </row>
        <row r="164">
          <cell r="D164">
            <v>89</v>
          </cell>
          <cell r="E164">
            <v>0.76928314734253833</v>
          </cell>
          <cell r="F164">
            <v>0.76896455484231097</v>
          </cell>
          <cell r="G164">
            <v>0.77909738717339672</v>
          </cell>
          <cell r="H164">
            <v>0.77848101265822789</v>
          </cell>
          <cell r="O164">
            <v>0.72453274755482466</v>
          </cell>
          <cell r="P164">
            <v>0.72462941847206386</v>
          </cell>
          <cell r="Q164">
            <v>0.72462941847206386</v>
          </cell>
          <cell r="R164">
            <v>0.72432830327567177</v>
          </cell>
          <cell r="S164">
            <v>0.73386902757061057</v>
          </cell>
          <cell r="T164">
            <v>0.73330683624801274</v>
          </cell>
          <cell r="AA164">
            <v>0.72453274755482466</v>
          </cell>
          <cell r="AB164">
            <v>0.72462941847206386</v>
          </cell>
          <cell r="AC164">
            <v>0.76928314734253833</v>
          </cell>
          <cell r="AD164">
            <v>0.76896455484231097</v>
          </cell>
          <cell r="AE164">
            <v>0.77909738717339672</v>
          </cell>
          <cell r="AF164">
            <v>0.77848101265822789</v>
          </cell>
          <cell r="AM164">
            <v>0.72919497072845385</v>
          </cell>
          <cell r="AN164">
            <v>0.72928969326033422</v>
          </cell>
          <cell r="AO164">
            <v>0.72928969326033422</v>
          </cell>
          <cell r="AP164">
            <v>0.75502050535785148</v>
          </cell>
          <cell r="AQ164">
            <v>0.73859564164648916</v>
          </cell>
          <cell r="AR164">
            <v>0.73801845046126158</v>
          </cell>
        </row>
        <row r="165">
          <cell r="D165">
            <v>90</v>
          </cell>
          <cell r="E165">
            <v>0.76928314734253833</v>
          </cell>
          <cell r="F165">
            <v>0.76896455484231097</v>
          </cell>
          <cell r="G165">
            <v>0.77909738717339672</v>
          </cell>
          <cell r="H165">
            <v>0.77848101265822789</v>
          </cell>
          <cell r="O165">
            <v>0.72453274755482466</v>
          </cell>
          <cell r="P165">
            <v>0.72462941847206386</v>
          </cell>
          <cell r="Q165">
            <v>0.72462941847206386</v>
          </cell>
          <cell r="R165">
            <v>0.72432830327567177</v>
          </cell>
          <cell r="S165">
            <v>0.73386902757061057</v>
          </cell>
          <cell r="T165">
            <v>0.73330683624801274</v>
          </cell>
          <cell r="AA165">
            <v>0.72453274755482466</v>
          </cell>
          <cell r="AB165">
            <v>0.72462941847206386</v>
          </cell>
          <cell r="AC165">
            <v>0.76928314734253833</v>
          </cell>
          <cell r="AD165">
            <v>0.76896455484231097</v>
          </cell>
          <cell r="AE165">
            <v>0.77909738717339672</v>
          </cell>
          <cell r="AF165">
            <v>0.77848101265822789</v>
          </cell>
          <cell r="AM165">
            <v>0.72919497072845385</v>
          </cell>
          <cell r="AN165">
            <v>0.72928969326033422</v>
          </cell>
          <cell r="AO165">
            <v>0.72928969326033422</v>
          </cell>
          <cell r="AP165">
            <v>0.75502050535785148</v>
          </cell>
          <cell r="AQ165">
            <v>0.73859564164648916</v>
          </cell>
          <cell r="AR165">
            <v>0.73801845046126158</v>
          </cell>
        </row>
        <row r="166">
          <cell r="D166">
            <v>91</v>
          </cell>
          <cell r="E166">
            <v>0.76928314734253833</v>
          </cell>
          <cell r="F166">
            <v>0.76896455484231097</v>
          </cell>
          <cell r="G166">
            <v>0.77909738717339672</v>
          </cell>
          <cell r="H166">
            <v>0.77848101265822789</v>
          </cell>
          <cell r="O166">
            <v>0.72453274755482466</v>
          </cell>
          <cell r="P166">
            <v>0.72462941847206386</v>
          </cell>
          <cell r="Q166">
            <v>0.72462941847206386</v>
          </cell>
          <cell r="R166">
            <v>0.72432830327567177</v>
          </cell>
          <cell r="S166">
            <v>0.73386902757061057</v>
          </cell>
          <cell r="T166">
            <v>0.73330683624801274</v>
          </cell>
          <cell r="AA166">
            <v>0.72453274755482466</v>
          </cell>
          <cell r="AB166">
            <v>0.72462941847206386</v>
          </cell>
          <cell r="AC166">
            <v>0.76928314734253833</v>
          </cell>
          <cell r="AD166">
            <v>0.76896455484231097</v>
          </cell>
          <cell r="AE166">
            <v>0.77909738717339672</v>
          </cell>
          <cell r="AF166">
            <v>0.77848101265822789</v>
          </cell>
          <cell r="AM166">
            <v>0.72919497072845385</v>
          </cell>
          <cell r="AN166">
            <v>0.72928969326033422</v>
          </cell>
          <cell r="AO166">
            <v>0.72928969326033422</v>
          </cell>
          <cell r="AP166">
            <v>0.75502050535785148</v>
          </cell>
          <cell r="AQ166">
            <v>0.73859564164648916</v>
          </cell>
          <cell r="AR166">
            <v>0.73801845046126158</v>
          </cell>
        </row>
        <row r="167">
          <cell r="D167">
            <v>92</v>
          </cell>
          <cell r="E167">
            <v>0.76928314734253833</v>
          </cell>
          <cell r="F167">
            <v>0.76896455484231097</v>
          </cell>
          <cell r="G167">
            <v>0.77909738717339672</v>
          </cell>
          <cell r="H167">
            <v>0.77848101265822789</v>
          </cell>
          <cell r="O167">
            <v>0.72453274755482466</v>
          </cell>
          <cell r="P167">
            <v>0.72462941847206386</v>
          </cell>
          <cell r="Q167">
            <v>0.72462941847206386</v>
          </cell>
          <cell r="R167">
            <v>0.72432830327567177</v>
          </cell>
          <cell r="S167">
            <v>0.73386902757061057</v>
          </cell>
          <cell r="T167">
            <v>0.73330683624801274</v>
          </cell>
          <cell r="AA167">
            <v>0.72453274755482466</v>
          </cell>
          <cell r="AB167">
            <v>0.72462941847206386</v>
          </cell>
          <cell r="AC167">
            <v>0.76928314734253833</v>
          </cell>
          <cell r="AD167">
            <v>0.76896455484231097</v>
          </cell>
          <cell r="AE167">
            <v>0.77909738717339672</v>
          </cell>
          <cell r="AF167">
            <v>0.77848101265822789</v>
          </cell>
          <cell r="AM167">
            <v>0.72919497072845385</v>
          </cell>
          <cell r="AN167">
            <v>0.72928969326033422</v>
          </cell>
          <cell r="AO167">
            <v>0.72928969326033422</v>
          </cell>
          <cell r="AP167">
            <v>0.75502050535785148</v>
          </cell>
          <cell r="AQ167">
            <v>0.73859564164648916</v>
          </cell>
          <cell r="AR167">
            <v>0.73801845046126158</v>
          </cell>
        </row>
        <row r="168">
          <cell r="D168">
            <v>93</v>
          </cell>
          <cell r="E168">
            <v>0.76928314734253833</v>
          </cell>
          <cell r="F168">
            <v>0.76896455484231097</v>
          </cell>
          <cell r="G168">
            <v>0.77909738717339672</v>
          </cell>
          <cell r="H168">
            <v>0.77848101265822789</v>
          </cell>
          <cell r="O168">
            <v>0.72453274755482466</v>
          </cell>
          <cell r="P168">
            <v>0.72462941847206386</v>
          </cell>
          <cell r="Q168">
            <v>0.72462941847206386</v>
          </cell>
          <cell r="R168">
            <v>0.72432830327567177</v>
          </cell>
          <cell r="S168">
            <v>0.73386902757061057</v>
          </cell>
          <cell r="T168">
            <v>0.73330683624801274</v>
          </cell>
          <cell r="AA168">
            <v>0.72453274755482466</v>
          </cell>
          <cell r="AB168">
            <v>0.72462941847206386</v>
          </cell>
          <cell r="AC168">
            <v>0.76928314734253833</v>
          </cell>
          <cell r="AD168">
            <v>0.76896455484231097</v>
          </cell>
          <cell r="AE168">
            <v>0.77909738717339672</v>
          </cell>
          <cell r="AF168">
            <v>0.77848101265822789</v>
          </cell>
          <cell r="AM168">
            <v>0.72919497072845385</v>
          </cell>
          <cell r="AN168">
            <v>0.72928969326033422</v>
          </cell>
          <cell r="AO168">
            <v>0.72928969326033422</v>
          </cell>
          <cell r="AP168">
            <v>0.75502050535785148</v>
          </cell>
          <cell r="AQ168">
            <v>0.73859564164648916</v>
          </cell>
          <cell r="AR168">
            <v>0.73801845046126158</v>
          </cell>
        </row>
        <row r="169">
          <cell r="D169">
            <v>94</v>
          </cell>
          <cell r="E169">
            <v>0.76928314734253833</v>
          </cell>
          <cell r="F169">
            <v>0.76896455484231097</v>
          </cell>
          <cell r="G169">
            <v>0.77909738717339672</v>
          </cell>
          <cell r="H169">
            <v>0.77848101265822789</v>
          </cell>
          <cell r="O169">
            <v>0.72453274755482466</v>
          </cell>
          <cell r="P169">
            <v>0.72462941847206386</v>
          </cell>
          <cell r="Q169">
            <v>0.72462941847206386</v>
          </cell>
          <cell r="R169">
            <v>0.72432830327567177</v>
          </cell>
          <cell r="S169">
            <v>0.73386902757061057</v>
          </cell>
          <cell r="T169">
            <v>0.73330683624801274</v>
          </cell>
          <cell r="AA169">
            <v>0.72453274755482466</v>
          </cell>
          <cell r="AB169">
            <v>0.72462941847206386</v>
          </cell>
          <cell r="AC169">
            <v>0.76928314734253833</v>
          </cell>
          <cell r="AD169">
            <v>0.76896455484231097</v>
          </cell>
          <cell r="AE169">
            <v>0.77909738717339672</v>
          </cell>
          <cell r="AF169">
            <v>0.77848101265822789</v>
          </cell>
          <cell r="AM169">
            <v>0.72919497072845385</v>
          </cell>
          <cell r="AN169">
            <v>0.72928969326033422</v>
          </cell>
          <cell r="AO169">
            <v>0.72928969326033422</v>
          </cell>
          <cell r="AP169">
            <v>0.75502050535785148</v>
          </cell>
          <cell r="AQ169">
            <v>0.73859564164648916</v>
          </cell>
          <cell r="AR169">
            <v>0.73801845046126158</v>
          </cell>
        </row>
        <row r="170">
          <cell r="D170">
            <v>95</v>
          </cell>
          <cell r="E170">
            <v>1.3076224702099486</v>
          </cell>
          <cell r="F170">
            <v>1.3080472602102526</v>
          </cell>
          <cell r="G170">
            <v>1.2945368171021376</v>
          </cell>
          <cell r="H170">
            <v>1.295358649789029</v>
          </cell>
          <cell r="O170">
            <v>1.3672896699269002</v>
          </cell>
          <cell r="P170">
            <v>1.3671607753705823</v>
          </cell>
          <cell r="Q170">
            <v>1.3671607753705823</v>
          </cell>
          <cell r="R170">
            <v>1.3675622622991039</v>
          </cell>
          <cell r="S170">
            <v>1.3548412965725196</v>
          </cell>
          <cell r="T170">
            <v>1.3555908850026503</v>
          </cell>
          <cell r="AA170">
            <v>1.3672896699269002</v>
          </cell>
          <cell r="AB170">
            <v>1.3671607753705823</v>
          </cell>
          <cell r="AC170">
            <v>1.3076224702099486</v>
          </cell>
          <cell r="AD170">
            <v>1.3080472602102526</v>
          </cell>
          <cell r="AE170">
            <v>1.2945368171021376</v>
          </cell>
          <cell r="AF170">
            <v>1.295358649789029</v>
          </cell>
          <cell r="AM170">
            <v>1.3610733723620612</v>
          </cell>
          <cell r="AN170">
            <v>1.3609470756528876</v>
          </cell>
          <cell r="AO170">
            <v>1.3609470756528876</v>
          </cell>
          <cell r="AP170">
            <v>1.3266393261895317</v>
          </cell>
          <cell r="AQ170">
            <v>1.3485391444713466</v>
          </cell>
          <cell r="AR170">
            <v>1.3493087327183177</v>
          </cell>
        </row>
        <row r="171">
          <cell r="D171">
            <v>96</v>
          </cell>
          <cell r="E171">
            <v>1.3076224702099486</v>
          </cell>
          <cell r="F171">
            <v>1.3080472602102526</v>
          </cell>
          <cell r="G171">
            <v>1.2945368171021376</v>
          </cell>
          <cell r="H171">
            <v>1.295358649789029</v>
          </cell>
          <cell r="O171">
            <v>1.3672896699269002</v>
          </cell>
          <cell r="P171">
            <v>1.3671607753705823</v>
          </cell>
          <cell r="Q171">
            <v>1.3671607753705823</v>
          </cell>
          <cell r="R171">
            <v>1.3675622622991039</v>
          </cell>
          <cell r="S171">
            <v>1.3548412965725196</v>
          </cell>
          <cell r="T171">
            <v>1.3555908850026503</v>
          </cell>
          <cell r="AA171">
            <v>1.3672896699269002</v>
          </cell>
          <cell r="AB171">
            <v>1.3671607753705823</v>
          </cell>
          <cell r="AC171">
            <v>1.3076224702099486</v>
          </cell>
          <cell r="AD171">
            <v>1.3080472602102526</v>
          </cell>
          <cell r="AE171">
            <v>1.2945368171021376</v>
          </cell>
          <cell r="AF171">
            <v>1.295358649789029</v>
          </cell>
          <cell r="AM171">
            <v>1.3610733723620612</v>
          </cell>
          <cell r="AN171">
            <v>1.3609470756528876</v>
          </cell>
          <cell r="AO171">
            <v>1.3609470756528876</v>
          </cell>
          <cell r="AP171">
            <v>1.3266393261895317</v>
          </cell>
          <cell r="AQ171">
            <v>1.3485391444713466</v>
          </cell>
          <cell r="AR171">
            <v>1.3493087327183177</v>
          </cell>
        </row>
        <row r="172">
          <cell r="D172">
            <v>97</v>
          </cell>
          <cell r="E172">
            <v>1.3076224702099486</v>
          </cell>
          <cell r="F172">
            <v>1.3080472602102526</v>
          </cell>
          <cell r="G172">
            <v>1.2945368171021376</v>
          </cell>
          <cell r="H172">
            <v>1.295358649789029</v>
          </cell>
          <cell r="O172">
            <v>1.3672896699269002</v>
          </cell>
          <cell r="P172">
            <v>1.3671607753705823</v>
          </cell>
          <cell r="Q172">
            <v>1.3671607753705823</v>
          </cell>
          <cell r="R172">
            <v>1.3675622622991039</v>
          </cell>
          <cell r="S172">
            <v>1.3548412965725196</v>
          </cell>
          <cell r="T172">
            <v>1.3555908850026503</v>
          </cell>
          <cell r="AA172">
            <v>1.3672896699269002</v>
          </cell>
          <cell r="AB172">
            <v>1.3671607753705823</v>
          </cell>
          <cell r="AC172">
            <v>1.3076224702099486</v>
          </cell>
          <cell r="AD172">
            <v>1.3080472602102526</v>
          </cell>
          <cell r="AE172">
            <v>1.2945368171021376</v>
          </cell>
          <cell r="AF172">
            <v>1.295358649789029</v>
          </cell>
          <cell r="AM172">
            <v>1.3610733723620612</v>
          </cell>
          <cell r="AN172">
            <v>1.3609470756528876</v>
          </cell>
          <cell r="AO172">
            <v>1.3609470756528876</v>
          </cell>
          <cell r="AP172">
            <v>1.3266393261895317</v>
          </cell>
          <cell r="AQ172">
            <v>1.3485391444713466</v>
          </cell>
          <cell r="AR172">
            <v>1.3493087327183177</v>
          </cell>
        </row>
        <row r="173">
          <cell r="D173">
            <v>98</v>
          </cell>
          <cell r="E173">
            <v>1.3076224702099486</v>
          </cell>
          <cell r="F173">
            <v>1.3080472602102526</v>
          </cell>
          <cell r="G173">
            <v>1.2945368171021376</v>
          </cell>
          <cell r="H173">
            <v>1.295358649789029</v>
          </cell>
          <cell r="O173">
            <v>1.3672896699269002</v>
          </cell>
          <cell r="P173">
            <v>1.3671607753705823</v>
          </cell>
          <cell r="Q173">
            <v>1.3671607753705823</v>
          </cell>
          <cell r="R173">
            <v>1.3675622622991039</v>
          </cell>
          <cell r="S173">
            <v>1.3548412965725196</v>
          </cell>
          <cell r="T173">
            <v>1.3555908850026503</v>
          </cell>
          <cell r="AA173">
            <v>1.3672896699269002</v>
          </cell>
          <cell r="AB173">
            <v>1.3671607753705823</v>
          </cell>
          <cell r="AC173">
            <v>1.3076224702099486</v>
          </cell>
          <cell r="AD173">
            <v>1.3080472602102526</v>
          </cell>
          <cell r="AE173">
            <v>1.2945368171021376</v>
          </cell>
          <cell r="AF173">
            <v>1.295358649789029</v>
          </cell>
          <cell r="AM173">
            <v>1.3610733723620612</v>
          </cell>
          <cell r="AN173">
            <v>1.3609470756528876</v>
          </cell>
          <cell r="AO173">
            <v>1.3609470756528876</v>
          </cell>
          <cell r="AP173">
            <v>1.3266393261895317</v>
          </cell>
          <cell r="AQ173">
            <v>1.3485391444713466</v>
          </cell>
          <cell r="AR173">
            <v>1.3493087327183177</v>
          </cell>
        </row>
        <row r="174">
          <cell r="D174">
            <v>99</v>
          </cell>
          <cell r="E174">
            <v>1.3076224702099486</v>
          </cell>
          <cell r="F174">
            <v>1.3080472602102526</v>
          </cell>
          <cell r="G174">
            <v>1.2945368171021376</v>
          </cell>
          <cell r="H174">
            <v>1.295358649789029</v>
          </cell>
          <cell r="O174">
            <v>1.3672896699269002</v>
          </cell>
          <cell r="P174">
            <v>1.3671607753705823</v>
          </cell>
          <cell r="Q174">
            <v>1.3671607753705823</v>
          </cell>
          <cell r="R174">
            <v>1.3675622622991039</v>
          </cell>
          <cell r="S174">
            <v>1.3548412965725196</v>
          </cell>
          <cell r="T174">
            <v>1.3555908850026503</v>
          </cell>
          <cell r="AA174">
            <v>1.3672896699269002</v>
          </cell>
          <cell r="AB174">
            <v>1.3671607753705823</v>
          </cell>
          <cell r="AC174">
            <v>1.3076224702099486</v>
          </cell>
          <cell r="AD174">
            <v>1.3080472602102526</v>
          </cell>
          <cell r="AE174">
            <v>1.2945368171021376</v>
          </cell>
          <cell r="AF174">
            <v>1.295358649789029</v>
          </cell>
          <cell r="AM174">
            <v>1.3610733723620612</v>
          </cell>
          <cell r="AN174">
            <v>1.3609470756528876</v>
          </cell>
          <cell r="AO174">
            <v>1.3609470756528876</v>
          </cell>
          <cell r="AP174">
            <v>1.3266393261895317</v>
          </cell>
          <cell r="AQ174">
            <v>1.3485391444713466</v>
          </cell>
          <cell r="AR174">
            <v>1.3493087327183177</v>
          </cell>
        </row>
        <row r="175">
          <cell r="D175">
            <v>100</v>
          </cell>
          <cell r="E175">
            <v>1.3076224702099486</v>
          </cell>
          <cell r="F175">
            <v>1.3080472602102526</v>
          </cell>
          <cell r="G175">
            <v>1.2945368171021376</v>
          </cell>
          <cell r="H175">
            <v>1.295358649789029</v>
          </cell>
          <cell r="O175">
            <v>1.3672896699269002</v>
          </cell>
          <cell r="P175">
            <v>1.3671607753705823</v>
          </cell>
          <cell r="Q175">
            <v>1.3671607753705823</v>
          </cell>
          <cell r="R175">
            <v>1.3675622622991039</v>
          </cell>
          <cell r="S175">
            <v>1.3548412965725196</v>
          </cell>
          <cell r="T175">
            <v>1.3555908850026503</v>
          </cell>
          <cell r="AA175">
            <v>1.3672896699269002</v>
          </cell>
          <cell r="AB175">
            <v>1.3671607753705823</v>
          </cell>
          <cell r="AC175">
            <v>1.3076224702099486</v>
          </cell>
          <cell r="AD175">
            <v>1.3080472602102526</v>
          </cell>
          <cell r="AE175">
            <v>1.2945368171021376</v>
          </cell>
          <cell r="AF175">
            <v>1.295358649789029</v>
          </cell>
          <cell r="AM175">
            <v>1.3610733723620612</v>
          </cell>
          <cell r="AN175">
            <v>1.3609470756528876</v>
          </cell>
          <cell r="AO175">
            <v>1.3609470756528876</v>
          </cell>
          <cell r="AP175">
            <v>1.3266393261895317</v>
          </cell>
          <cell r="AQ175">
            <v>1.3485391444713466</v>
          </cell>
          <cell r="AR175">
            <v>1.3493087327183177</v>
          </cell>
        </row>
        <row r="176">
          <cell r="D176">
            <v>101</v>
          </cell>
          <cell r="E176">
            <v>1.3076224702099486</v>
          </cell>
          <cell r="F176">
            <v>1.3080472602102526</v>
          </cell>
          <cell r="G176">
            <v>1.2945368171021376</v>
          </cell>
          <cell r="H176">
            <v>1.295358649789029</v>
          </cell>
          <cell r="O176">
            <v>1.3672896699269002</v>
          </cell>
          <cell r="P176">
            <v>1.3671607753705823</v>
          </cell>
          <cell r="Q176">
            <v>1.3671607753705823</v>
          </cell>
          <cell r="R176">
            <v>1.3675622622991039</v>
          </cell>
          <cell r="S176">
            <v>1.3548412965725196</v>
          </cell>
          <cell r="T176">
            <v>1.3555908850026503</v>
          </cell>
          <cell r="AA176">
            <v>1.3672896699269002</v>
          </cell>
          <cell r="AB176">
            <v>1.3671607753705823</v>
          </cell>
          <cell r="AC176">
            <v>1.3076224702099486</v>
          </cell>
          <cell r="AD176">
            <v>1.3080472602102526</v>
          </cell>
          <cell r="AE176">
            <v>1.2945368171021376</v>
          </cell>
          <cell r="AF176">
            <v>1.295358649789029</v>
          </cell>
          <cell r="AM176">
            <v>1.3610733723620612</v>
          </cell>
          <cell r="AN176">
            <v>1.3609470756528876</v>
          </cell>
          <cell r="AO176">
            <v>1.3609470756528876</v>
          </cell>
          <cell r="AP176">
            <v>1.3266393261895317</v>
          </cell>
          <cell r="AQ176">
            <v>1.3485391444713466</v>
          </cell>
          <cell r="AR176">
            <v>1.3493087327183177</v>
          </cell>
        </row>
        <row r="177">
          <cell r="D177">
            <v>102</v>
          </cell>
          <cell r="E177">
            <v>1.3076224702099486</v>
          </cell>
          <cell r="F177">
            <v>1.3080472602102526</v>
          </cell>
          <cell r="G177">
            <v>1.2945368171021376</v>
          </cell>
          <cell r="H177">
            <v>1.295358649789029</v>
          </cell>
          <cell r="O177">
            <v>1.3672896699269002</v>
          </cell>
          <cell r="P177">
            <v>1.3671607753705823</v>
          </cell>
          <cell r="Q177">
            <v>1.3671607753705823</v>
          </cell>
          <cell r="R177">
            <v>1.3675622622991039</v>
          </cell>
          <cell r="S177">
            <v>1.3548412965725196</v>
          </cell>
          <cell r="T177">
            <v>1.3555908850026503</v>
          </cell>
          <cell r="AA177">
            <v>1.3672896699269002</v>
          </cell>
          <cell r="AB177">
            <v>1.3671607753705823</v>
          </cell>
          <cell r="AC177">
            <v>1.3076224702099486</v>
          </cell>
          <cell r="AD177">
            <v>1.3080472602102526</v>
          </cell>
          <cell r="AE177">
            <v>1.2945368171021376</v>
          </cell>
          <cell r="AF177">
            <v>1.295358649789029</v>
          </cell>
          <cell r="AM177">
            <v>1.3610733723620612</v>
          </cell>
          <cell r="AN177">
            <v>1.3609470756528876</v>
          </cell>
          <cell r="AO177">
            <v>1.3609470756528876</v>
          </cell>
          <cell r="AP177">
            <v>1.3266393261895317</v>
          </cell>
          <cell r="AQ177">
            <v>1.3485391444713466</v>
          </cell>
          <cell r="AR177">
            <v>1.3493087327183177</v>
          </cell>
        </row>
        <row r="178">
          <cell r="D178">
            <v>103</v>
          </cell>
          <cell r="E178">
            <v>0.76928314734253833</v>
          </cell>
          <cell r="F178">
            <v>0.76896455484231097</v>
          </cell>
          <cell r="G178">
            <v>0.77909738717339672</v>
          </cell>
          <cell r="H178">
            <v>0.77848101265822789</v>
          </cell>
          <cell r="O178">
            <v>0.72453274755482466</v>
          </cell>
          <cell r="P178">
            <v>0.72462941847206386</v>
          </cell>
          <cell r="Q178">
            <v>0.72462941847206386</v>
          </cell>
          <cell r="R178">
            <v>0.72432830327567177</v>
          </cell>
          <cell r="S178">
            <v>0.73386902757061057</v>
          </cell>
          <cell r="T178">
            <v>0.73330683624801274</v>
          </cell>
          <cell r="AA178">
            <v>0.72453274755482466</v>
          </cell>
          <cell r="AB178">
            <v>0.72462941847206386</v>
          </cell>
          <cell r="AC178">
            <v>0.76928314734253833</v>
          </cell>
          <cell r="AD178">
            <v>0.76896455484231097</v>
          </cell>
          <cell r="AE178">
            <v>0.77909738717339672</v>
          </cell>
          <cell r="AF178">
            <v>0.77848101265822789</v>
          </cell>
          <cell r="AM178">
            <v>0.72919497072845385</v>
          </cell>
          <cell r="AN178">
            <v>0.72928969326033422</v>
          </cell>
          <cell r="AO178">
            <v>0.72928969326033422</v>
          </cell>
          <cell r="AP178">
            <v>0.75502050535785148</v>
          </cell>
          <cell r="AQ178">
            <v>0.73859564164648916</v>
          </cell>
          <cell r="AR178">
            <v>0.73801845046126158</v>
          </cell>
        </row>
        <row r="179">
          <cell r="D179">
            <v>104</v>
          </cell>
          <cell r="E179">
            <v>0.76928314734253833</v>
          </cell>
          <cell r="F179">
            <v>0.76896455484231097</v>
          </cell>
          <cell r="G179">
            <v>0.77909738717339672</v>
          </cell>
          <cell r="H179">
            <v>0.77848101265822789</v>
          </cell>
          <cell r="O179">
            <v>0.72453274755482466</v>
          </cell>
          <cell r="P179">
            <v>0.72462941847206386</v>
          </cell>
          <cell r="Q179">
            <v>0.72462941847206386</v>
          </cell>
          <cell r="R179">
            <v>0.72432830327567177</v>
          </cell>
          <cell r="S179">
            <v>0.73386902757061057</v>
          </cell>
          <cell r="T179">
            <v>0.73330683624801274</v>
          </cell>
          <cell r="AA179">
            <v>0.72453274755482466</v>
          </cell>
          <cell r="AB179">
            <v>0.72462941847206386</v>
          </cell>
          <cell r="AC179">
            <v>0.76928314734253833</v>
          </cell>
          <cell r="AD179">
            <v>0.76896455484231097</v>
          </cell>
          <cell r="AE179">
            <v>0.77909738717339672</v>
          </cell>
          <cell r="AF179">
            <v>0.77848101265822789</v>
          </cell>
          <cell r="AM179">
            <v>0.72919497072845385</v>
          </cell>
          <cell r="AN179">
            <v>0.72928969326033422</v>
          </cell>
          <cell r="AO179">
            <v>0.72928969326033422</v>
          </cell>
          <cell r="AP179">
            <v>0.75502050535785148</v>
          </cell>
          <cell r="AQ179">
            <v>0.73859564164648916</v>
          </cell>
          <cell r="AR179">
            <v>0.73801845046126158</v>
          </cell>
        </row>
        <row r="180">
          <cell r="D180">
            <v>105</v>
          </cell>
          <cell r="E180">
            <v>0.76928314734253833</v>
          </cell>
          <cell r="F180">
            <v>0.76896455484231097</v>
          </cell>
          <cell r="G180">
            <v>0.77909738717339672</v>
          </cell>
          <cell r="H180">
            <v>0.77848101265822789</v>
          </cell>
          <cell r="O180">
            <v>0.72453274755482466</v>
          </cell>
          <cell r="P180">
            <v>0.72462941847206386</v>
          </cell>
          <cell r="Q180">
            <v>0.72462941847206386</v>
          </cell>
          <cell r="R180">
            <v>0.72432830327567177</v>
          </cell>
          <cell r="S180">
            <v>0.73386902757061057</v>
          </cell>
          <cell r="T180">
            <v>0.73330683624801274</v>
          </cell>
          <cell r="AA180">
            <v>0.72453274755482466</v>
          </cell>
          <cell r="AB180">
            <v>0.72462941847206386</v>
          </cell>
          <cell r="AC180">
            <v>0.76928314734253833</v>
          </cell>
          <cell r="AD180">
            <v>0.76896455484231097</v>
          </cell>
          <cell r="AE180">
            <v>0.77909738717339672</v>
          </cell>
          <cell r="AF180">
            <v>0.77848101265822789</v>
          </cell>
          <cell r="AM180">
            <v>0.72919497072845385</v>
          </cell>
          <cell r="AN180">
            <v>0.72928969326033422</v>
          </cell>
          <cell r="AO180">
            <v>0.72928969326033422</v>
          </cell>
          <cell r="AP180">
            <v>0.75502050535785148</v>
          </cell>
          <cell r="AQ180">
            <v>0.73859564164648916</v>
          </cell>
          <cell r="AR180">
            <v>0.73801845046126158</v>
          </cell>
        </row>
        <row r="181">
          <cell r="D181">
            <v>106</v>
          </cell>
          <cell r="E181">
            <v>0.76928314734253833</v>
          </cell>
          <cell r="F181">
            <v>0.76896455484231097</v>
          </cell>
          <cell r="G181">
            <v>0.77909738717339672</v>
          </cell>
          <cell r="H181">
            <v>0.77848101265822789</v>
          </cell>
          <cell r="O181">
            <v>0.72453274755482466</v>
          </cell>
          <cell r="P181">
            <v>0.72462941847206386</v>
          </cell>
          <cell r="Q181">
            <v>0.72462941847206386</v>
          </cell>
          <cell r="R181">
            <v>0.72432830327567177</v>
          </cell>
          <cell r="S181">
            <v>0.73386902757061057</v>
          </cell>
          <cell r="T181">
            <v>0.73330683624801274</v>
          </cell>
          <cell r="AA181">
            <v>0.72453274755482466</v>
          </cell>
          <cell r="AB181">
            <v>0.72462941847206386</v>
          </cell>
          <cell r="AC181">
            <v>0.76928314734253833</v>
          </cell>
          <cell r="AD181">
            <v>0.76896455484231097</v>
          </cell>
          <cell r="AE181">
            <v>0.77909738717339672</v>
          </cell>
          <cell r="AF181">
            <v>0.77848101265822789</v>
          </cell>
          <cell r="AM181">
            <v>0.72919497072845385</v>
          </cell>
          <cell r="AN181">
            <v>0.72928969326033422</v>
          </cell>
          <cell r="AO181">
            <v>0.72928969326033422</v>
          </cell>
          <cell r="AP181">
            <v>0.75502050535785148</v>
          </cell>
          <cell r="AQ181">
            <v>0.73859564164648916</v>
          </cell>
          <cell r="AR181">
            <v>0.73801845046126158</v>
          </cell>
        </row>
        <row r="182">
          <cell r="D182">
            <v>107</v>
          </cell>
          <cell r="E182">
            <v>0.76928314734253833</v>
          </cell>
          <cell r="F182">
            <v>0.76896455484231097</v>
          </cell>
          <cell r="G182">
            <v>0.77909738717339672</v>
          </cell>
          <cell r="H182">
            <v>0.77848101265822789</v>
          </cell>
          <cell r="O182">
            <v>0.72453274755482466</v>
          </cell>
          <cell r="P182">
            <v>0.72462941847206386</v>
          </cell>
          <cell r="Q182">
            <v>0.72462941847206386</v>
          </cell>
          <cell r="R182">
            <v>0.72432830327567177</v>
          </cell>
          <cell r="S182">
            <v>0.73386902757061057</v>
          </cell>
          <cell r="T182">
            <v>0.73330683624801274</v>
          </cell>
          <cell r="AA182">
            <v>0.72453274755482466</v>
          </cell>
          <cell r="AB182">
            <v>0.72462941847206386</v>
          </cell>
          <cell r="AC182">
            <v>0.76928314734253833</v>
          </cell>
          <cell r="AD182">
            <v>0.76896455484231097</v>
          </cell>
          <cell r="AE182">
            <v>0.77909738717339672</v>
          </cell>
          <cell r="AF182">
            <v>0.77848101265822789</v>
          </cell>
          <cell r="AM182">
            <v>0.72919497072845385</v>
          </cell>
          <cell r="AN182">
            <v>0.72928969326033422</v>
          </cell>
          <cell r="AO182">
            <v>0.72928969326033422</v>
          </cell>
          <cell r="AP182">
            <v>0.75502050535785148</v>
          </cell>
          <cell r="AQ182">
            <v>0.73859564164648916</v>
          </cell>
          <cell r="AR182">
            <v>0.73801845046126158</v>
          </cell>
        </row>
        <row r="183">
          <cell r="D183">
            <v>108</v>
          </cell>
          <cell r="E183">
            <v>0.76928314734253833</v>
          </cell>
          <cell r="F183">
            <v>0.76896455484231097</v>
          </cell>
          <cell r="G183">
            <v>0.77909738717339672</v>
          </cell>
          <cell r="H183">
            <v>0.77848101265822789</v>
          </cell>
          <cell r="O183">
            <v>0.72453274755482466</v>
          </cell>
          <cell r="P183">
            <v>0.72462941847206386</v>
          </cell>
          <cell r="Q183">
            <v>0.72462941847206386</v>
          </cell>
          <cell r="R183">
            <v>0.72432830327567177</v>
          </cell>
          <cell r="S183">
            <v>0.73386902757061057</v>
          </cell>
          <cell r="T183">
            <v>0.73330683624801274</v>
          </cell>
          <cell r="AA183">
            <v>0.72453274755482466</v>
          </cell>
          <cell r="AB183">
            <v>0.72462941847206386</v>
          </cell>
          <cell r="AC183">
            <v>0.76928314734253833</v>
          </cell>
          <cell r="AD183">
            <v>0.76896455484231097</v>
          </cell>
          <cell r="AE183">
            <v>0.77909738717339672</v>
          </cell>
          <cell r="AF183">
            <v>0.77848101265822789</v>
          </cell>
          <cell r="AM183">
            <v>0.72919497072845385</v>
          </cell>
          <cell r="AN183">
            <v>0.72928969326033422</v>
          </cell>
          <cell r="AO183">
            <v>0.72928969326033422</v>
          </cell>
          <cell r="AP183">
            <v>0.75502050535785148</v>
          </cell>
          <cell r="AQ183">
            <v>0.73859564164648916</v>
          </cell>
          <cell r="AR183">
            <v>0.73801845046126158</v>
          </cell>
        </row>
        <row r="184">
          <cell r="D184">
            <v>109</v>
          </cell>
          <cell r="E184">
            <v>0.76928314734253833</v>
          </cell>
          <cell r="F184">
            <v>0.76896455484231097</v>
          </cell>
          <cell r="G184">
            <v>0.77909738717339672</v>
          </cell>
          <cell r="H184">
            <v>0.77848101265822789</v>
          </cell>
          <cell r="O184">
            <v>0.72453274755482466</v>
          </cell>
          <cell r="P184">
            <v>0.72462941847206386</v>
          </cell>
          <cell r="Q184">
            <v>0.72462941847206386</v>
          </cell>
          <cell r="R184">
            <v>0.72432830327567177</v>
          </cell>
          <cell r="S184">
            <v>0.73386902757061057</v>
          </cell>
          <cell r="T184">
            <v>0.73330683624801274</v>
          </cell>
          <cell r="AA184">
            <v>0.72453274755482466</v>
          </cell>
          <cell r="AB184">
            <v>0.72462941847206386</v>
          </cell>
          <cell r="AC184">
            <v>0.76928314734253833</v>
          </cell>
          <cell r="AD184">
            <v>0.76896455484231097</v>
          </cell>
          <cell r="AE184">
            <v>0.77909738717339672</v>
          </cell>
          <cell r="AF184">
            <v>0.77848101265822789</v>
          </cell>
          <cell r="AM184">
            <v>0.72919497072845385</v>
          </cell>
          <cell r="AN184">
            <v>0.72928969326033422</v>
          </cell>
          <cell r="AO184">
            <v>0.72928969326033422</v>
          </cell>
          <cell r="AP184">
            <v>0.75502050535785148</v>
          </cell>
          <cell r="AQ184">
            <v>0.73859564164648916</v>
          </cell>
          <cell r="AR184">
            <v>0.73801845046126158</v>
          </cell>
        </row>
        <row r="185">
          <cell r="D185">
            <v>110</v>
          </cell>
          <cell r="E185">
            <v>0.76928314734253833</v>
          </cell>
          <cell r="F185">
            <v>0.76896455484231097</v>
          </cell>
          <cell r="G185">
            <v>0.77909738717339672</v>
          </cell>
          <cell r="H185">
            <v>0.77848101265822789</v>
          </cell>
          <cell r="O185">
            <v>0.72453274755482466</v>
          </cell>
          <cell r="P185">
            <v>0.72462941847206386</v>
          </cell>
          <cell r="Q185">
            <v>0.72462941847206386</v>
          </cell>
          <cell r="R185">
            <v>0.72432830327567177</v>
          </cell>
          <cell r="S185">
            <v>0.73386902757061057</v>
          </cell>
          <cell r="T185">
            <v>0.73330683624801274</v>
          </cell>
          <cell r="AA185">
            <v>0.72453274755482466</v>
          </cell>
          <cell r="AB185">
            <v>0.72462941847206386</v>
          </cell>
          <cell r="AC185">
            <v>0.76928314734253833</v>
          </cell>
          <cell r="AD185">
            <v>0.76896455484231097</v>
          </cell>
          <cell r="AE185">
            <v>0.77909738717339672</v>
          </cell>
          <cell r="AF185">
            <v>0.77848101265822789</v>
          </cell>
          <cell r="AM185">
            <v>0.72919497072845385</v>
          </cell>
          <cell r="AN185">
            <v>0.72928969326033422</v>
          </cell>
          <cell r="AO185">
            <v>0.72928969326033422</v>
          </cell>
          <cell r="AP185">
            <v>0.75502050535785148</v>
          </cell>
          <cell r="AQ185">
            <v>0.73859564164648916</v>
          </cell>
          <cell r="AR185">
            <v>0.73801845046126158</v>
          </cell>
        </row>
        <row r="186">
          <cell r="D186">
            <v>111</v>
          </cell>
          <cell r="E186">
            <v>0.76928314734253833</v>
          </cell>
          <cell r="F186">
            <v>0.76896455484231097</v>
          </cell>
          <cell r="G186">
            <v>0.77909738717339672</v>
          </cell>
          <cell r="H186">
            <v>0.77848101265822789</v>
          </cell>
          <cell r="O186">
            <v>0.72453274755482466</v>
          </cell>
          <cell r="P186">
            <v>0.72462941847206386</v>
          </cell>
          <cell r="Q186">
            <v>0.72462941847206386</v>
          </cell>
          <cell r="R186">
            <v>0.72432830327567177</v>
          </cell>
          <cell r="S186">
            <v>0.73386902757061057</v>
          </cell>
          <cell r="T186">
            <v>0.73330683624801274</v>
          </cell>
          <cell r="AA186">
            <v>0.72453274755482466</v>
          </cell>
          <cell r="AB186">
            <v>0.72462941847206386</v>
          </cell>
          <cell r="AC186">
            <v>0.76928314734253833</v>
          </cell>
          <cell r="AD186">
            <v>0.76896455484231097</v>
          </cell>
          <cell r="AE186">
            <v>0.77909738717339672</v>
          </cell>
          <cell r="AF186">
            <v>0.77848101265822789</v>
          </cell>
          <cell r="AM186">
            <v>0.72919497072845385</v>
          </cell>
          <cell r="AN186">
            <v>0.72928969326033422</v>
          </cell>
          <cell r="AO186">
            <v>0.72928969326033422</v>
          </cell>
          <cell r="AP186">
            <v>0.75502050535785148</v>
          </cell>
          <cell r="AQ186">
            <v>0.73859564164648916</v>
          </cell>
          <cell r="AR186">
            <v>0.73801845046126158</v>
          </cell>
        </row>
        <row r="187">
          <cell r="D187">
            <v>112</v>
          </cell>
          <cell r="E187">
            <v>0.76928314734253833</v>
          </cell>
          <cell r="F187">
            <v>0.76896455484231097</v>
          </cell>
          <cell r="G187">
            <v>0.77909738717339672</v>
          </cell>
          <cell r="H187">
            <v>0.77848101265822789</v>
          </cell>
          <cell r="O187">
            <v>0.72453274755482466</v>
          </cell>
          <cell r="P187">
            <v>0.72462941847206386</v>
          </cell>
          <cell r="Q187">
            <v>0.72462941847206386</v>
          </cell>
          <cell r="R187">
            <v>0.72432830327567177</v>
          </cell>
          <cell r="S187">
            <v>0.73386902757061057</v>
          </cell>
          <cell r="T187">
            <v>0.73330683624801274</v>
          </cell>
          <cell r="AA187">
            <v>0.72453274755482466</v>
          </cell>
          <cell r="AB187">
            <v>0.72462941847206386</v>
          </cell>
          <cell r="AC187">
            <v>0.76928314734253833</v>
          </cell>
          <cell r="AD187">
            <v>0.76896455484231097</v>
          </cell>
          <cell r="AE187">
            <v>0.77909738717339672</v>
          </cell>
          <cell r="AF187">
            <v>0.77848101265822789</v>
          </cell>
          <cell r="AM187">
            <v>0.72919497072845385</v>
          </cell>
          <cell r="AN187">
            <v>0.72928969326033422</v>
          </cell>
          <cell r="AO187">
            <v>0.72928969326033422</v>
          </cell>
          <cell r="AP187">
            <v>0.75502050535785148</v>
          </cell>
          <cell r="AQ187">
            <v>0.73859564164648916</v>
          </cell>
          <cell r="AR187">
            <v>0.73801845046126158</v>
          </cell>
        </row>
        <row r="188">
          <cell r="D188">
            <v>113</v>
          </cell>
          <cell r="E188">
            <v>0.76928314734253833</v>
          </cell>
          <cell r="F188">
            <v>0.76896455484231097</v>
          </cell>
          <cell r="G188">
            <v>0.77909738717339672</v>
          </cell>
          <cell r="H188">
            <v>0.77848101265822789</v>
          </cell>
          <cell r="O188">
            <v>0.72453274755482466</v>
          </cell>
          <cell r="P188">
            <v>0.72462941847206386</v>
          </cell>
          <cell r="Q188">
            <v>0.72462941847206386</v>
          </cell>
          <cell r="R188">
            <v>0.72432830327567177</v>
          </cell>
          <cell r="S188">
            <v>0.73386902757061057</v>
          </cell>
          <cell r="T188">
            <v>0.73330683624801274</v>
          </cell>
          <cell r="AA188">
            <v>0.72453274755482466</v>
          </cell>
          <cell r="AB188">
            <v>0.72462941847206386</v>
          </cell>
          <cell r="AC188">
            <v>0.76928314734253833</v>
          </cell>
          <cell r="AD188">
            <v>0.76896455484231097</v>
          </cell>
          <cell r="AE188">
            <v>0.77909738717339672</v>
          </cell>
          <cell r="AF188">
            <v>0.77848101265822789</v>
          </cell>
          <cell r="AM188">
            <v>0.72919497072845385</v>
          </cell>
          <cell r="AN188">
            <v>0.72928969326033422</v>
          </cell>
          <cell r="AO188">
            <v>0.72928969326033422</v>
          </cell>
          <cell r="AP188">
            <v>0.75502050535785148</v>
          </cell>
          <cell r="AQ188">
            <v>0.73859564164648916</v>
          </cell>
          <cell r="AR188">
            <v>0.73801845046126158</v>
          </cell>
        </row>
        <row r="189">
          <cell r="D189">
            <v>114</v>
          </cell>
          <cell r="E189">
            <v>0.76928314734253833</v>
          </cell>
          <cell r="F189">
            <v>0.76896455484231097</v>
          </cell>
          <cell r="G189">
            <v>0.77909738717339672</v>
          </cell>
          <cell r="H189">
            <v>0.77848101265822789</v>
          </cell>
          <cell r="O189">
            <v>0.72453274755482466</v>
          </cell>
          <cell r="P189">
            <v>0.72462941847206386</v>
          </cell>
          <cell r="Q189">
            <v>0.72462941847206386</v>
          </cell>
          <cell r="R189">
            <v>0.72432830327567177</v>
          </cell>
          <cell r="S189">
            <v>0.73386902757061057</v>
          </cell>
          <cell r="T189">
            <v>0.73330683624801274</v>
          </cell>
          <cell r="AA189">
            <v>0.72453274755482466</v>
          </cell>
          <cell r="AB189">
            <v>0.72462941847206386</v>
          </cell>
          <cell r="AC189">
            <v>0.76928314734253833</v>
          </cell>
          <cell r="AD189">
            <v>0.76896455484231097</v>
          </cell>
          <cell r="AE189">
            <v>0.77909738717339672</v>
          </cell>
          <cell r="AF189">
            <v>0.77848101265822789</v>
          </cell>
          <cell r="AM189">
            <v>0.72919497072845385</v>
          </cell>
          <cell r="AN189">
            <v>0.72928969326033422</v>
          </cell>
          <cell r="AO189">
            <v>0.72928969326033422</v>
          </cell>
          <cell r="AP189">
            <v>0.75502050535785148</v>
          </cell>
          <cell r="AQ189">
            <v>0.73859564164648916</v>
          </cell>
          <cell r="AR189">
            <v>0.73801845046126158</v>
          </cell>
        </row>
        <row r="190">
          <cell r="D190">
            <v>115</v>
          </cell>
          <cell r="E190">
            <v>0.76928314734253833</v>
          </cell>
          <cell r="F190">
            <v>0.76896455484231097</v>
          </cell>
          <cell r="G190">
            <v>0.77909738717339672</v>
          </cell>
          <cell r="H190">
            <v>0.77848101265822789</v>
          </cell>
          <cell r="O190">
            <v>0.72453274755482466</v>
          </cell>
          <cell r="P190">
            <v>0.72462941847206386</v>
          </cell>
          <cell r="Q190">
            <v>0.72462941847206386</v>
          </cell>
          <cell r="R190">
            <v>0.72432830327567177</v>
          </cell>
          <cell r="S190">
            <v>0.73386902757061057</v>
          </cell>
          <cell r="T190">
            <v>0.73330683624801274</v>
          </cell>
          <cell r="AA190">
            <v>0.72453274755482466</v>
          </cell>
          <cell r="AB190">
            <v>0.72462941847206386</v>
          </cell>
          <cell r="AC190">
            <v>0.76928314734253833</v>
          </cell>
          <cell r="AD190">
            <v>0.76896455484231097</v>
          </cell>
          <cell r="AE190">
            <v>0.77909738717339672</v>
          </cell>
          <cell r="AF190">
            <v>0.77848101265822789</v>
          </cell>
          <cell r="AM190">
            <v>0.72919497072845385</v>
          </cell>
          <cell r="AN190">
            <v>0.72928969326033422</v>
          </cell>
          <cell r="AO190">
            <v>0.72928969326033422</v>
          </cell>
          <cell r="AP190">
            <v>0.75502050535785148</v>
          </cell>
          <cell r="AQ190">
            <v>0.73859564164648916</v>
          </cell>
          <cell r="AR190">
            <v>0.73801845046126158</v>
          </cell>
        </row>
        <row r="191">
          <cell r="D191">
            <v>116</v>
          </cell>
          <cell r="E191">
            <v>0.76928314734253833</v>
          </cell>
          <cell r="F191">
            <v>0.76896455484231097</v>
          </cell>
          <cell r="G191">
            <v>0.77909738717339672</v>
          </cell>
          <cell r="H191">
            <v>0.77848101265822789</v>
          </cell>
          <cell r="O191">
            <v>0.72453274755482466</v>
          </cell>
          <cell r="P191">
            <v>0.72462941847206386</v>
          </cell>
          <cell r="Q191">
            <v>0.72462941847206386</v>
          </cell>
          <cell r="R191">
            <v>0.72432830327567177</v>
          </cell>
          <cell r="S191">
            <v>0.73386902757061057</v>
          </cell>
          <cell r="T191">
            <v>0.73330683624801274</v>
          </cell>
          <cell r="AA191">
            <v>0.72453274755482466</v>
          </cell>
          <cell r="AB191">
            <v>0.72462941847206386</v>
          </cell>
          <cell r="AC191">
            <v>0.76928314734253833</v>
          </cell>
          <cell r="AD191">
            <v>0.76896455484231097</v>
          </cell>
          <cell r="AE191">
            <v>0.77909738717339672</v>
          </cell>
          <cell r="AF191">
            <v>0.77848101265822789</v>
          </cell>
          <cell r="AM191">
            <v>0.72919497072845385</v>
          </cell>
          <cell r="AN191">
            <v>0.72928969326033422</v>
          </cell>
          <cell r="AO191">
            <v>0.72928969326033422</v>
          </cell>
          <cell r="AP191">
            <v>0.75502050535785148</v>
          </cell>
          <cell r="AQ191">
            <v>0.73859564164648916</v>
          </cell>
          <cell r="AR191">
            <v>0.73801845046126158</v>
          </cell>
        </row>
        <row r="192">
          <cell r="D192">
            <v>117</v>
          </cell>
          <cell r="E192">
            <v>0.76928314734253833</v>
          </cell>
          <cell r="F192">
            <v>0.76896455484231097</v>
          </cell>
          <cell r="G192">
            <v>0.77909738717339672</v>
          </cell>
          <cell r="H192">
            <v>0.77848101265822789</v>
          </cell>
          <cell r="O192">
            <v>0.72453274755482466</v>
          </cell>
          <cell r="P192">
            <v>0.72462941847206386</v>
          </cell>
          <cell r="Q192">
            <v>0.72462941847206386</v>
          </cell>
          <cell r="R192">
            <v>0.72432830327567177</v>
          </cell>
          <cell r="S192">
            <v>0.73386902757061057</v>
          </cell>
          <cell r="T192">
            <v>0.73330683624801274</v>
          </cell>
          <cell r="AA192">
            <v>0.72453274755482466</v>
          </cell>
          <cell r="AB192">
            <v>0.72462941847206386</v>
          </cell>
          <cell r="AC192">
            <v>0.76928314734253833</v>
          </cell>
          <cell r="AD192">
            <v>0.76896455484231097</v>
          </cell>
          <cell r="AE192">
            <v>0.77909738717339672</v>
          </cell>
          <cell r="AF192">
            <v>0.77848101265822789</v>
          </cell>
          <cell r="AM192">
            <v>0.72919497072845385</v>
          </cell>
          <cell r="AN192">
            <v>0.72928969326033422</v>
          </cell>
          <cell r="AO192">
            <v>0.72928969326033422</v>
          </cell>
          <cell r="AP192">
            <v>0.75502050535785148</v>
          </cell>
          <cell r="AQ192">
            <v>0.73859564164648916</v>
          </cell>
          <cell r="AR192">
            <v>0.73801845046126158</v>
          </cell>
        </row>
        <row r="193">
          <cell r="D193">
            <v>118</v>
          </cell>
          <cell r="E193">
            <v>0.76928314734253833</v>
          </cell>
          <cell r="F193">
            <v>0.76896455484231097</v>
          </cell>
          <cell r="G193">
            <v>0.77909738717339672</v>
          </cell>
          <cell r="H193">
            <v>0.77848101265822789</v>
          </cell>
          <cell r="O193">
            <v>0.72453274755482466</v>
          </cell>
          <cell r="P193">
            <v>0.72462941847206386</v>
          </cell>
          <cell r="Q193">
            <v>0.72462941847206386</v>
          </cell>
          <cell r="R193">
            <v>0.72432830327567177</v>
          </cell>
          <cell r="S193">
            <v>0.73386902757061057</v>
          </cell>
          <cell r="T193">
            <v>0.73330683624801274</v>
          </cell>
          <cell r="AA193">
            <v>0.72453274755482466</v>
          </cell>
          <cell r="AB193">
            <v>0.72462941847206386</v>
          </cell>
          <cell r="AC193">
            <v>0.76928314734253833</v>
          </cell>
          <cell r="AD193">
            <v>0.76896455484231097</v>
          </cell>
          <cell r="AE193">
            <v>0.77909738717339672</v>
          </cell>
          <cell r="AF193">
            <v>0.77848101265822789</v>
          </cell>
          <cell r="AM193">
            <v>0.72919497072845385</v>
          </cell>
          <cell r="AN193">
            <v>0.72928969326033422</v>
          </cell>
          <cell r="AO193">
            <v>0.72928969326033422</v>
          </cell>
          <cell r="AP193">
            <v>0.75502050535785148</v>
          </cell>
          <cell r="AQ193">
            <v>0.73859564164648916</v>
          </cell>
          <cell r="AR193">
            <v>0.73801845046126158</v>
          </cell>
        </row>
        <row r="194">
          <cell r="D194">
            <v>119</v>
          </cell>
          <cell r="E194">
            <v>1.3076224702099486</v>
          </cell>
          <cell r="F194">
            <v>1.3080472602102526</v>
          </cell>
          <cell r="G194">
            <v>1.2945368171021376</v>
          </cell>
          <cell r="H194">
            <v>1.295358649789029</v>
          </cell>
          <cell r="O194">
            <v>1.3672896699269002</v>
          </cell>
          <cell r="P194">
            <v>1.3671607753705823</v>
          </cell>
          <cell r="Q194">
            <v>1.3671607753705823</v>
          </cell>
          <cell r="R194">
            <v>1.3675622622991039</v>
          </cell>
          <cell r="S194">
            <v>1.3548412965725196</v>
          </cell>
          <cell r="T194">
            <v>1.3555908850026503</v>
          </cell>
          <cell r="AA194">
            <v>1.3672896699269002</v>
          </cell>
          <cell r="AB194">
            <v>1.3671607753705823</v>
          </cell>
          <cell r="AC194">
            <v>1.3076224702099486</v>
          </cell>
          <cell r="AD194">
            <v>1.3080472602102526</v>
          </cell>
          <cell r="AE194">
            <v>1.2945368171021376</v>
          </cell>
          <cell r="AF194">
            <v>1.295358649789029</v>
          </cell>
          <cell r="AM194">
            <v>1.3610733723620612</v>
          </cell>
          <cell r="AN194">
            <v>1.3609470756528876</v>
          </cell>
          <cell r="AO194">
            <v>1.3609470756528876</v>
          </cell>
          <cell r="AP194">
            <v>1.3266393261895317</v>
          </cell>
          <cell r="AQ194">
            <v>1.3485391444713466</v>
          </cell>
          <cell r="AR194">
            <v>1.3493087327183177</v>
          </cell>
        </row>
        <row r="195">
          <cell r="D195">
            <v>120</v>
          </cell>
          <cell r="E195">
            <v>1.3076224702099486</v>
          </cell>
          <cell r="F195">
            <v>1.3080472602102526</v>
          </cell>
          <cell r="G195">
            <v>1.2945368171021376</v>
          </cell>
          <cell r="H195">
            <v>1.295358649789029</v>
          </cell>
          <cell r="O195">
            <v>1.3672896699269002</v>
          </cell>
          <cell r="P195">
            <v>1.3671607753705823</v>
          </cell>
          <cell r="Q195">
            <v>1.3671607753705823</v>
          </cell>
          <cell r="R195">
            <v>1.3675622622991039</v>
          </cell>
          <cell r="S195">
            <v>1.3548412965725196</v>
          </cell>
          <cell r="T195">
            <v>1.3555908850026503</v>
          </cell>
          <cell r="AA195">
            <v>1.3672896699269002</v>
          </cell>
          <cell r="AB195">
            <v>1.3671607753705823</v>
          </cell>
          <cell r="AC195">
            <v>1.3076224702099486</v>
          </cell>
          <cell r="AD195">
            <v>1.3080472602102526</v>
          </cell>
          <cell r="AE195">
            <v>1.2945368171021376</v>
          </cell>
          <cell r="AF195">
            <v>1.295358649789029</v>
          </cell>
          <cell r="AM195">
            <v>1.3610733723620612</v>
          </cell>
          <cell r="AN195">
            <v>1.3609470756528876</v>
          </cell>
          <cell r="AO195">
            <v>1.3609470756528876</v>
          </cell>
          <cell r="AP195">
            <v>1.3266393261895317</v>
          </cell>
          <cell r="AQ195">
            <v>1.3485391444713466</v>
          </cell>
          <cell r="AR195">
            <v>1.3493087327183177</v>
          </cell>
        </row>
        <row r="196">
          <cell r="D196">
            <v>121</v>
          </cell>
          <cell r="E196">
            <v>1.3076224702099486</v>
          </cell>
          <cell r="F196">
            <v>1.3080472602102526</v>
          </cell>
          <cell r="G196">
            <v>1.2945368171021376</v>
          </cell>
          <cell r="H196">
            <v>1.295358649789029</v>
          </cell>
          <cell r="O196">
            <v>1.3672896699269002</v>
          </cell>
          <cell r="P196">
            <v>1.3671607753705823</v>
          </cell>
          <cell r="Q196">
            <v>1.3671607753705823</v>
          </cell>
          <cell r="R196">
            <v>1.3675622622991039</v>
          </cell>
          <cell r="S196">
            <v>1.3548412965725196</v>
          </cell>
          <cell r="T196">
            <v>1.3555908850026503</v>
          </cell>
          <cell r="AA196">
            <v>1.3672896699269002</v>
          </cell>
          <cell r="AB196">
            <v>1.3671607753705823</v>
          </cell>
          <cell r="AC196">
            <v>1.3076224702099486</v>
          </cell>
          <cell r="AD196">
            <v>1.3080472602102526</v>
          </cell>
          <cell r="AE196">
            <v>1.2945368171021376</v>
          </cell>
          <cell r="AF196">
            <v>1.295358649789029</v>
          </cell>
          <cell r="AM196">
            <v>1.3610733723620612</v>
          </cell>
          <cell r="AN196">
            <v>1.3609470756528876</v>
          </cell>
          <cell r="AO196">
            <v>1.3609470756528876</v>
          </cell>
          <cell r="AP196">
            <v>1.3266393261895317</v>
          </cell>
          <cell r="AQ196">
            <v>1.3485391444713466</v>
          </cell>
          <cell r="AR196">
            <v>1.3493087327183177</v>
          </cell>
        </row>
        <row r="197">
          <cell r="D197">
            <v>122</v>
          </cell>
          <cell r="E197">
            <v>1.3076224702099486</v>
          </cell>
          <cell r="F197">
            <v>1.3080472602102526</v>
          </cell>
          <cell r="G197">
            <v>1.2945368171021376</v>
          </cell>
          <cell r="H197">
            <v>1.295358649789029</v>
          </cell>
          <cell r="O197">
            <v>1.3672896699269002</v>
          </cell>
          <cell r="P197">
            <v>1.3671607753705823</v>
          </cell>
          <cell r="Q197">
            <v>1.3671607753705823</v>
          </cell>
          <cell r="R197">
            <v>1.3675622622991039</v>
          </cell>
          <cell r="S197">
            <v>1.3548412965725196</v>
          </cell>
          <cell r="T197">
            <v>1.3555908850026503</v>
          </cell>
          <cell r="AA197">
            <v>1.3672896699269002</v>
          </cell>
          <cell r="AB197">
            <v>1.3671607753705823</v>
          </cell>
          <cell r="AC197">
            <v>1.3076224702099486</v>
          </cell>
          <cell r="AD197">
            <v>1.3080472602102526</v>
          </cell>
          <cell r="AE197">
            <v>1.2945368171021376</v>
          </cell>
          <cell r="AF197">
            <v>1.295358649789029</v>
          </cell>
          <cell r="AM197">
            <v>1.3610733723620612</v>
          </cell>
          <cell r="AN197">
            <v>1.3609470756528876</v>
          </cell>
          <cell r="AO197">
            <v>1.3609470756528876</v>
          </cell>
          <cell r="AP197">
            <v>1.3266393261895317</v>
          </cell>
          <cell r="AQ197">
            <v>1.3485391444713466</v>
          </cell>
          <cell r="AR197">
            <v>1.3493087327183177</v>
          </cell>
        </row>
        <row r="198">
          <cell r="D198">
            <v>123</v>
          </cell>
          <cell r="E198">
            <v>1.3076224702099486</v>
          </cell>
          <cell r="F198">
            <v>1.3080472602102526</v>
          </cell>
          <cell r="G198">
            <v>1.2945368171021376</v>
          </cell>
          <cell r="H198">
            <v>1.295358649789029</v>
          </cell>
          <cell r="O198">
            <v>1.3672896699269002</v>
          </cell>
          <cell r="P198">
            <v>1.3671607753705823</v>
          </cell>
          <cell r="Q198">
            <v>1.3671607753705823</v>
          </cell>
          <cell r="R198">
            <v>1.3675622622991039</v>
          </cell>
          <cell r="S198">
            <v>1.3548412965725196</v>
          </cell>
          <cell r="T198">
            <v>1.3555908850026503</v>
          </cell>
          <cell r="AA198">
            <v>1.3672896699269002</v>
          </cell>
          <cell r="AB198">
            <v>1.3671607753705823</v>
          </cell>
          <cell r="AC198">
            <v>1.3076224702099486</v>
          </cell>
          <cell r="AD198">
            <v>1.3080472602102526</v>
          </cell>
          <cell r="AE198">
            <v>1.2945368171021376</v>
          </cell>
          <cell r="AF198">
            <v>1.295358649789029</v>
          </cell>
          <cell r="AM198">
            <v>1.3610733723620612</v>
          </cell>
          <cell r="AN198">
            <v>1.3609470756528876</v>
          </cell>
          <cell r="AO198">
            <v>1.3609470756528876</v>
          </cell>
          <cell r="AP198">
            <v>1.3266393261895317</v>
          </cell>
          <cell r="AQ198">
            <v>1.3485391444713466</v>
          </cell>
          <cell r="AR198">
            <v>1.3493087327183177</v>
          </cell>
        </row>
        <row r="199">
          <cell r="D199">
            <v>124</v>
          </cell>
          <cell r="E199">
            <v>1.3076224702099486</v>
          </cell>
          <cell r="F199">
            <v>1.3080472602102526</v>
          </cell>
          <cell r="G199">
            <v>1.2945368171021376</v>
          </cell>
          <cell r="H199">
            <v>1.295358649789029</v>
          </cell>
          <cell r="O199">
            <v>1.3672896699269002</v>
          </cell>
          <cell r="P199">
            <v>1.3671607753705823</v>
          </cell>
          <cell r="Q199">
            <v>1.3671607753705823</v>
          </cell>
          <cell r="R199">
            <v>1.3675622622991039</v>
          </cell>
          <cell r="S199">
            <v>1.3548412965725196</v>
          </cell>
          <cell r="T199">
            <v>1.3555908850026503</v>
          </cell>
          <cell r="AA199">
            <v>1.3672896699269002</v>
          </cell>
          <cell r="AB199">
            <v>1.3671607753705823</v>
          </cell>
          <cell r="AC199">
            <v>1.3076224702099486</v>
          </cell>
          <cell r="AD199">
            <v>1.3080472602102526</v>
          </cell>
          <cell r="AE199">
            <v>1.2945368171021376</v>
          </cell>
          <cell r="AF199">
            <v>1.295358649789029</v>
          </cell>
          <cell r="AM199">
            <v>1.3610733723620612</v>
          </cell>
          <cell r="AN199">
            <v>1.3609470756528876</v>
          </cell>
          <cell r="AO199">
            <v>1.3609470756528876</v>
          </cell>
          <cell r="AP199">
            <v>1.3266393261895317</v>
          </cell>
          <cell r="AQ199">
            <v>1.3485391444713466</v>
          </cell>
          <cell r="AR199">
            <v>1.3493087327183177</v>
          </cell>
        </row>
        <row r="200">
          <cell r="D200">
            <v>125</v>
          </cell>
          <cell r="E200">
            <v>1.3076224702099486</v>
          </cell>
          <cell r="F200">
            <v>1.3080472602102526</v>
          </cell>
          <cell r="G200">
            <v>1.2945368171021376</v>
          </cell>
          <cell r="H200">
            <v>1.295358649789029</v>
          </cell>
          <cell r="O200">
            <v>1.3672896699269002</v>
          </cell>
          <cell r="P200">
            <v>1.3671607753705823</v>
          </cell>
          <cell r="Q200">
            <v>1.3671607753705823</v>
          </cell>
          <cell r="R200">
            <v>1.3675622622991039</v>
          </cell>
          <cell r="S200">
            <v>1.3548412965725196</v>
          </cell>
          <cell r="T200">
            <v>1.3555908850026503</v>
          </cell>
          <cell r="AA200">
            <v>1.3672896699269002</v>
          </cell>
          <cell r="AB200">
            <v>1.3671607753705823</v>
          </cell>
          <cell r="AC200">
            <v>1.3076224702099486</v>
          </cell>
          <cell r="AD200">
            <v>1.3080472602102526</v>
          </cell>
          <cell r="AE200">
            <v>1.2945368171021376</v>
          </cell>
          <cell r="AF200">
            <v>1.295358649789029</v>
          </cell>
          <cell r="AM200">
            <v>1.3610733723620612</v>
          </cell>
          <cell r="AN200">
            <v>1.3609470756528876</v>
          </cell>
          <cell r="AO200">
            <v>1.3609470756528876</v>
          </cell>
          <cell r="AP200">
            <v>1.3266393261895317</v>
          </cell>
          <cell r="AQ200">
            <v>1.3485391444713466</v>
          </cell>
          <cell r="AR200">
            <v>1.3493087327183177</v>
          </cell>
        </row>
        <row r="201">
          <cell r="D201">
            <v>126</v>
          </cell>
          <cell r="E201">
            <v>1.3076224702099486</v>
          </cell>
          <cell r="F201">
            <v>1.3080472602102526</v>
          </cell>
          <cell r="G201">
            <v>1.2945368171021376</v>
          </cell>
          <cell r="H201">
            <v>1.295358649789029</v>
          </cell>
          <cell r="O201">
            <v>1.3672896699269002</v>
          </cell>
          <cell r="P201">
            <v>1.3671607753705823</v>
          </cell>
          <cell r="Q201">
            <v>1.3671607753705823</v>
          </cell>
          <cell r="R201">
            <v>1.3675622622991039</v>
          </cell>
          <cell r="S201">
            <v>1.3548412965725196</v>
          </cell>
          <cell r="T201">
            <v>1.3555908850026503</v>
          </cell>
          <cell r="AA201">
            <v>1.3672896699269002</v>
          </cell>
          <cell r="AB201">
            <v>1.3671607753705823</v>
          </cell>
          <cell r="AC201">
            <v>1.3076224702099486</v>
          </cell>
          <cell r="AD201">
            <v>1.3080472602102526</v>
          </cell>
          <cell r="AE201">
            <v>1.2945368171021376</v>
          </cell>
          <cell r="AF201">
            <v>1.295358649789029</v>
          </cell>
          <cell r="AM201">
            <v>1.3610733723620612</v>
          </cell>
          <cell r="AN201">
            <v>1.3609470756528876</v>
          </cell>
          <cell r="AO201">
            <v>1.3609470756528876</v>
          </cell>
          <cell r="AP201">
            <v>1.3266393261895317</v>
          </cell>
          <cell r="AQ201">
            <v>1.3485391444713466</v>
          </cell>
          <cell r="AR201">
            <v>1.3493087327183177</v>
          </cell>
        </row>
        <row r="202">
          <cell r="D202">
            <v>127</v>
          </cell>
          <cell r="E202">
            <v>0.76928314734253833</v>
          </cell>
          <cell r="F202">
            <v>0.76896455484231097</v>
          </cell>
          <cell r="G202">
            <v>0.77909738717339672</v>
          </cell>
          <cell r="H202">
            <v>0.77848101265822789</v>
          </cell>
          <cell r="O202">
            <v>0.72453274755482466</v>
          </cell>
          <cell r="P202">
            <v>0.72462941847206386</v>
          </cell>
          <cell r="Q202">
            <v>0.72462941847206386</v>
          </cell>
          <cell r="R202">
            <v>0.72432830327567177</v>
          </cell>
          <cell r="S202">
            <v>0.73386902757061057</v>
          </cell>
          <cell r="T202">
            <v>0.73330683624801274</v>
          </cell>
          <cell r="AA202">
            <v>0.72453274755482466</v>
          </cell>
          <cell r="AB202">
            <v>0.72462941847206386</v>
          </cell>
          <cell r="AC202">
            <v>0.76928314734253833</v>
          </cell>
          <cell r="AD202">
            <v>0.76896455484231097</v>
          </cell>
          <cell r="AE202">
            <v>0.77909738717339672</v>
          </cell>
          <cell r="AF202">
            <v>0.77848101265822789</v>
          </cell>
          <cell r="AM202">
            <v>0.72919497072845385</v>
          </cell>
          <cell r="AN202">
            <v>0.72928969326033422</v>
          </cell>
          <cell r="AO202">
            <v>0.72928969326033422</v>
          </cell>
          <cell r="AP202">
            <v>0.75502050535785148</v>
          </cell>
          <cell r="AQ202">
            <v>0.73859564164648916</v>
          </cell>
          <cell r="AR202">
            <v>0.73801845046126158</v>
          </cell>
        </row>
        <row r="203">
          <cell r="D203">
            <v>128</v>
          </cell>
          <cell r="E203">
            <v>0.76928314734253833</v>
          </cell>
          <cell r="F203">
            <v>0.76896455484231097</v>
          </cell>
          <cell r="G203">
            <v>0.77909738717339672</v>
          </cell>
          <cell r="H203">
            <v>0.77848101265822789</v>
          </cell>
          <cell r="O203">
            <v>0.72453274755482466</v>
          </cell>
          <cell r="P203">
            <v>0.72462941847206386</v>
          </cell>
          <cell r="Q203">
            <v>0.72462941847206386</v>
          </cell>
          <cell r="R203">
            <v>0.72432830327567177</v>
          </cell>
          <cell r="S203">
            <v>0.73386902757061057</v>
          </cell>
          <cell r="T203">
            <v>0.73330683624801274</v>
          </cell>
          <cell r="AA203">
            <v>0.72453274755482466</v>
          </cell>
          <cell r="AB203">
            <v>0.72462941847206386</v>
          </cell>
          <cell r="AC203">
            <v>0.76928314734253833</v>
          </cell>
          <cell r="AD203">
            <v>0.76896455484231097</v>
          </cell>
          <cell r="AE203">
            <v>0.77909738717339672</v>
          </cell>
          <cell r="AF203">
            <v>0.77848101265822789</v>
          </cell>
          <cell r="AM203">
            <v>0.72919497072845385</v>
          </cell>
          <cell r="AN203">
            <v>0.72928969326033422</v>
          </cell>
          <cell r="AO203">
            <v>0.72928969326033422</v>
          </cell>
          <cell r="AP203">
            <v>0.75502050535785148</v>
          </cell>
          <cell r="AQ203">
            <v>0.73859564164648916</v>
          </cell>
          <cell r="AR203">
            <v>0.73801845046126158</v>
          </cell>
        </row>
        <row r="204">
          <cell r="D204">
            <v>129</v>
          </cell>
          <cell r="E204">
            <v>0.76928314734253833</v>
          </cell>
          <cell r="F204">
            <v>0.76896455484231097</v>
          </cell>
          <cell r="G204">
            <v>0.77909738717339672</v>
          </cell>
          <cell r="H204">
            <v>0.77848101265822789</v>
          </cell>
          <cell r="O204">
            <v>0.72453274755482466</v>
          </cell>
          <cell r="P204">
            <v>0.72462941847206386</v>
          </cell>
          <cell r="Q204">
            <v>0.72462941847206386</v>
          </cell>
          <cell r="R204">
            <v>0.72432830327567177</v>
          </cell>
          <cell r="S204">
            <v>0.73386902757061057</v>
          </cell>
          <cell r="T204">
            <v>0.73330683624801274</v>
          </cell>
          <cell r="AA204">
            <v>0.72453274755482466</v>
          </cell>
          <cell r="AB204">
            <v>0.72462941847206386</v>
          </cell>
          <cell r="AC204">
            <v>0.76928314734253833</v>
          </cell>
          <cell r="AD204">
            <v>0.76896455484231097</v>
          </cell>
          <cell r="AE204">
            <v>0.77909738717339672</v>
          </cell>
          <cell r="AF204">
            <v>0.77848101265822789</v>
          </cell>
          <cell r="AM204">
            <v>0.72919497072845385</v>
          </cell>
          <cell r="AN204">
            <v>0.72928969326033422</v>
          </cell>
          <cell r="AO204">
            <v>0.72928969326033422</v>
          </cell>
          <cell r="AP204">
            <v>0.75502050535785148</v>
          </cell>
          <cell r="AQ204">
            <v>0.73859564164648916</v>
          </cell>
          <cell r="AR204">
            <v>0.73801845046126158</v>
          </cell>
        </row>
        <row r="205">
          <cell r="D205">
            <v>130</v>
          </cell>
          <cell r="E205">
            <v>0.76928314734253833</v>
          </cell>
          <cell r="F205">
            <v>0.76896455484231097</v>
          </cell>
          <cell r="G205">
            <v>0.77909738717339672</v>
          </cell>
          <cell r="H205">
            <v>0.77848101265822789</v>
          </cell>
          <cell r="O205">
            <v>0.72453274755482466</v>
          </cell>
          <cell r="P205">
            <v>0.72462941847206386</v>
          </cell>
          <cell r="Q205">
            <v>0.72462941847206386</v>
          </cell>
          <cell r="R205">
            <v>0.72432830327567177</v>
          </cell>
          <cell r="S205">
            <v>0.73386902757061057</v>
          </cell>
          <cell r="T205">
            <v>0.73330683624801274</v>
          </cell>
          <cell r="AA205">
            <v>0.72453274755482466</v>
          </cell>
          <cell r="AB205">
            <v>0.72462941847206386</v>
          </cell>
          <cell r="AC205">
            <v>0.76928314734253833</v>
          </cell>
          <cell r="AD205">
            <v>0.76896455484231097</v>
          </cell>
          <cell r="AE205">
            <v>0.77909738717339672</v>
          </cell>
          <cell r="AF205">
            <v>0.77848101265822789</v>
          </cell>
          <cell r="AM205">
            <v>0.72919497072845385</v>
          </cell>
          <cell r="AN205">
            <v>0.72928969326033422</v>
          </cell>
          <cell r="AO205">
            <v>0.72928969326033422</v>
          </cell>
          <cell r="AP205">
            <v>0.75502050535785148</v>
          </cell>
          <cell r="AQ205">
            <v>0.73859564164648916</v>
          </cell>
          <cell r="AR205">
            <v>0.73801845046126158</v>
          </cell>
        </row>
        <row r="206">
          <cell r="D206">
            <v>131</v>
          </cell>
          <cell r="E206">
            <v>0.76928314734253833</v>
          </cell>
          <cell r="F206">
            <v>0.76896455484231097</v>
          </cell>
          <cell r="G206">
            <v>0.77909738717339672</v>
          </cell>
          <cell r="H206">
            <v>0.77848101265822789</v>
          </cell>
          <cell r="O206">
            <v>0.72453274755482466</v>
          </cell>
          <cell r="P206">
            <v>0.72462941847206386</v>
          </cell>
          <cell r="Q206">
            <v>0.72462941847206386</v>
          </cell>
          <cell r="R206">
            <v>0.72432830327567177</v>
          </cell>
          <cell r="S206">
            <v>0.73386902757061057</v>
          </cell>
          <cell r="T206">
            <v>0.73330683624801274</v>
          </cell>
          <cell r="AA206">
            <v>0.72453274755482466</v>
          </cell>
          <cell r="AB206">
            <v>0.72462941847206386</v>
          </cell>
          <cell r="AC206">
            <v>0.76928314734253833</v>
          </cell>
          <cell r="AD206">
            <v>0.76896455484231097</v>
          </cell>
          <cell r="AE206">
            <v>0.77909738717339672</v>
          </cell>
          <cell r="AF206">
            <v>0.77848101265822789</v>
          </cell>
          <cell r="AM206">
            <v>0.72919497072845385</v>
          </cell>
          <cell r="AN206">
            <v>0.72928969326033422</v>
          </cell>
          <cell r="AO206">
            <v>0.72928969326033422</v>
          </cell>
          <cell r="AP206">
            <v>0.75502050535785148</v>
          </cell>
          <cell r="AQ206">
            <v>0.73859564164648916</v>
          </cell>
          <cell r="AR206">
            <v>0.73801845046126158</v>
          </cell>
        </row>
        <row r="207">
          <cell r="D207">
            <v>132</v>
          </cell>
          <cell r="E207">
            <v>0.76928314734253833</v>
          </cell>
          <cell r="F207">
            <v>0.76896455484231097</v>
          </cell>
          <cell r="G207">
            <v>0.77909738717339672</v>
          </cell>
          <cell r="H207">
            <v>0.77848101265822789</v>
          </cell>
          <cell r="O207">
            <v>0.72453274755482466</v>
          </cell>
          <cell r="P207">
            <v>0.72462941847206386</v>
          </cell>
          <cell r="Q207">
            <v>0.72462941847206386</v>
          </cell>
          <cell r="R207">
            <v>0.72432830327567177</v>
          </cell>
          <cell r="S207">
            <v>0.73386902757061057</v>
          </cell>
          <cell r="T207">
            <v>0.73330683624801274</v>
          </cell>
          <cell r="AA207">
            <v>0.72453274755482466</v>
          </cell>
          <cell r="AB207">
            <v>0.72462941847206386</v>
          </cell>
          <cell r="AC207">
            <v>0.76928314734253833</v>
          </cell>
          <cell r="AD207">
            <v>0.76896455484231097</v>
          </cell>
          <cell r="AE207">
            <v>0.77909738717339672</v>
          </cell>
          <cell r="AF207">
            <v>0.77848101265822789</v>
          </cell>
          <cell r="AM207">
            <v>0.72919497072845385</v>
          </cell>
          <cell r="AN207">
            <v>0.72928969326033422</v>
          </cell>
          <cell r="AO207">
            <v>0.72928969326033422</v>
          </cell>
          <cell r="AP207">
            <v>0.75502050535785148</v>
          </cell>
          <cell r="AQ207">
            <v>0.73859564164648916</v>
          </cell>
          <cell r="AR207">
            <v>0.73801845046126158</v>
          </cell>
        </row>
        <row r="208">
          <cell r="D208">
            <v>133</v>
          </cell>
          <cell r="E208">
            <v>0.76928314734253833</v>
          </cell>
          <cell r="F208">
            <v>0.76896455484231097</v>
          </cell>
          <cell r="G208">
            <v>0.77909738717339672</v>
          </cell>
          <cell r="H208">
            <v>0.77848101265822789</v>
          </cell>
          <cell r="O208">
            <v>0.72453274755482466</v>
          </cell>
          <cell r="P208">
            <v>0.72462941847206386</v>
          </cell>
          <cell r="Q208">
            <v>0.72462941847206386</v>
          </cell>
          <cell r="R208">
            <v>0.72432830327567177</v>
          </cell>
          <cell r="S208">
            <v>0.73386902757061057</v>
          </cell>
          <cell r="T208">
            <v>0.73330683624801274</v>
          </cell>
          <cell r="AA208">
            <v>0.72453274755482466</v>
          </cell>
          <cell r="AB208">
            <v>0.72462941847206386</v>
          </cell>
          <cell r="AC208">
            <v>0.76928314734253833</v>
          </cell>
          <cell r="AD208">
            <v>0.76896455484231097</v>
          </cell>
          <cell r="AE208">
            <v>0.77909738717339672</v>
          </cell>
          <cell r="AF208">
            <v>0.77848101265822789</v>
          </cell>
          <cell r="AM208">
            <v>0.72919497072845385</v>
          </cell>
          <cell r="AN208">
            <v>0.72928969326033422</v>
          </cell>
          <cell r="AO208">
            <v>0.72928969326033422</v>
          </cell>
          <cell r="AP208">
            <v>0.75502050535785148</v>
          </cell>
          <cell r="AQ208">
            <v>0.73859564164648916</v>
          </cell>
          <cell r="AR208">
            <v>0.73801845046126158</v>
          </cell>
        </row>
        <row r="209">
          <cell r="D209">
            <v>134</v>
          </cell>
          <cell r="E209">
            <v>0.76928314734253833</v>
          </cell>
          <cell r="F209">
            <v>0.76896455484231097</v>
          </cell>
          <cell r="G209">
            <v>0.77909738717339672</v>
          </cell>
          <cell r="H209">
            <v>0.77848101265822789</v>
          </cell>
          <cell r="O209">
            <v>0.72453274755482466</v>
          </cell>
          <cell r="P209">
            <v>0.72462941847206386</v>
          </cell>
          <cell r="Q209">
            <v>0.72462941847206386</v>
          </cell>
          <cell r="R209">
            <v>0.72432830327567177</v>
          </cell>
          <cell r="S209">
            <v>0.73386902757061057</v>
          </cell>
          <cell r="T209">
            <v>0.73330683624801274</v>
          </cell>
          <cell r="AA209">
            <v>0.72453274755482466</v>
          </cell>
          <cell r="AB209">
            <v>0.72462941847206386</v>
          </cell>
          <cell r="AC209">
            <v>0.76928314734253833</v>
          </cell>
          <cell r="AD209">
            <v>0.76896455484231097</v>
          </cell>
          <cell r="AE209">
            <v>0.77909738717339672</v>
          </cell>
          <cell r="AF209">
            <v>0.77848101265822789</v>
          </cell>
          <cell r="AM209">
            <v>0.72919497072845385</v>
          </cell>
          <cell r="AN209">
            <v>0.72928969326033422</v>
          </cell>
          <cell r="AO209">
            <v>0.72928969326033422</v>
          </cell>
          <cell r="AP209">
            <v>0.75502050535785148</v>
          </cell>
          <cell r="AQ209">
            <v>0.73859564164648916</v>
          </cell>
          <cell r="AR209">
            <v>0.73801845046126158</v>
          </cell>
        </row>
        <row r="210">
          <cell r="D210">
            <v>135</v>
          </cell>
          <cell r="E210">
            <v>0.76928314734253833</v>
          </cell>
          <cell r="F210">
            <v>0.76896455484231097</v>
          </cell>
          <cell r="G210">
            <v>0.77909738717339672</v>
          </cell>
          <cell r="H210">
            <v>0.77848101265822789</v>
          </cell>
          <cell r="O210">
            <v>0.72453274755482466</v>
          </cell>
          <cell r="P210">
            <v>0.72462941847206386</v>
          </cell>
          <cell r="Q210">
            <v>0.72462941847206386</v>
          </cell>
          <cell r="R210">
            <v>0.72432830327567177</v>
          </cell>
          <cell r="S210">
            <v>0.73386902757061057</v>
          </cell>
          <cell r="T210">
            <v>0.73330683624801274</v>
          </cell>
          <cell r="AA210">
            <v>0.72453274755482466</v>
          </cell>
          <cell r="AB210">
            <v>0.72462941847206386</v>
          </cell>
          <cell r="AC210">
            <v>0.76928314734253833</v>
          </cell>
          <cell r="AD210">
            <v>0.76896455484231097</v>
          </cell>
          <cell r="AE210">
            <v>0.77909738717339672</v>
          </cell>
          <cell r="AF210">
            <v>0.77848101265822789</v>
          </cell>
          <cell r="AM210">
            <v>0.72919497072845385</v>
          </cell>
          <cell r="AN210">
            <v>0.72928969326033422</v>
          </cell>
          <cell r="AO210">
            <v>0.72928969326033422</v>
          </cell>
          <cell r="AP210">
            <v>0.75502050535785148</v>
          </cell>
          <cell r="AQ210">
            <v>0.73859564164648916</v>
          </cell>
          <cell r="AR210">
            <v>0.73801845046126158</v>
          </cell>
        </row>
        <row r="211">
          <cell r="D211">
            <v>136</v>
          </cell>
          <cell r="E211">
            <v>0.76928314734253833</v>
          </cell>
          <cell r="F211">
            <v>0.76896455484231097</v>
          </cell>
          <cell r="G211">
            <v>0.77909738717339672</v>
          </cell>
          <cell r="H211">
            <v>0.77848101265822789</v>
          </cell>
          <cell r="O211">
            <v>0.72453274755482466</v>
          </cell>
          <cell r="P211">
            <v>0.72462941847206386</v>
          </cell>
          <cell r="Q211">
            <v>0.72462941847206386</v>
          </cell>
          <cell r="R211">
            <v>0.72432830327567177</v>
          </cell>
          <cell r="S211">
            <v>0.73386902757061057</v>
          </cell>
          <cell r="T211">
            <v>0.73330683624801274</v>
          </cell>
          <cell r="AA211">
            <v>0.72453274755482466</v>
          </cell>
          <cell r="AB211">
            <v>0.72462941847206386</v>
          </cell>
          <cell r="AC211">
            <v>0.76928314734253833</v>
          </cell>
          <cell r="AD211">
            <v>0.76896455484231097</v>
          </cell>
          <cell r="AE211">
            <v>0.77909738717339672</v>
          </cell>
          <cell r="AF211">
            <v>0.77848101265822789</v>
          </cell>
          <cell r="AM211">
            <v>0.72919497072845385</v>
          </cell>
          <cell r="AN211">
            <v>0.72928969326033422</v>
          </cell>
          <cell r="AO211">
            <v>0.72928969326033422</v>
          </cell>
          <cell r="AP211">
            <v>0.75502050535785148</v>
          </cell>
          <cell r="AQ211">
            <v>0.73859564164648916</v>
          </cell>
          <cell r="AR211">
            <v>0.73801845046126158</v>
          </cell>
        </row>
        <row r="212">
          <cell r="D212">
            <v>137</v>
          </cell>
          <cell r="E212">
            <v>0.76928314734253833</v>
          </cell>
          <cell r="F212">
            <v>0.76896455484231097</v>
          </cell>
          <cell r="G212">
            <v>0.77909738717339672</v>
          </cell>
          <cell r="H212">
            <v>0.77848101265822789</v>
          </cell>
          <cell r="O212">
            <v>0.72453274755482466</v>
          </cell>
          <cell r="P212">
            <v>0.72462941847206386</v>
          </cell>
          <cell r="Q212">
            <v>0.72462941847206386</v>
          </cell>
          <cell r="R212">
            <v>0.72432830327567177</v>
          </cell>
          <cell r="S212">
            <v>0.73386902757061057</v>
          </cell>
          <cell r="T212">
            <v>0.73330683624801274</v>
          </cell>
          <cell r="AA212">
            <v>0.72453274755482466</v>
          </cell>
          <cell r="AB212">
            <v>0.72462941847206386</v>
          </cell>
          <cell r="AC212">
            <v>0.76928314734253833</v>
          </cell>
          <cell r="AD212">
            <v>0.76896455484231097</v>
          </cell>
          <cell r="AE212">
            <v>0.77909738717339672</v>
          </cell>
          <cell r="AF212">
            <v>0.77848101265822789</v>
          </cell>
          <cell r="AM212">
            <v>0.72919497072845385</v>
          </cell>
          <cell r="AN212">
            <v>0.72928969326033422</v>
          </cell>
          <cell r="AO212">
            <v>0.72928969326033422</v>
          </cell>
          <cell r="AP212">
            <v>0.75502050535785148</v>
          </cell>
          <cell r="AQ212">
            <v>0.73859564164648916</v>
          </cell>
          <cell r="AR212">
            <v>0.73801845046126158</v>
          </cell>
        </row>
        <row r="213">
          <cell r="D213">
            <v>138</v>
          </cell>
          <cell r="E213">
            <v>0.76928314734253833</v>
          </cell>
          <cell r="F213">
            <v>0.76896455484231097</v>
          </cell>
          <cell r="G213">
            <v>0.77909738717339672</v>
          </cell>
          <cell r="H213">
            <v>0.77848101265822789</v>
          </cell>
          <cell r="O213">
            <v>0.72453274755482466</v>
          </cell>
          <cell r="P213">
            <v>0.72462941847206386</v>
          </cell>
          <cell r="Q213">
            <v>0.72462941847206386</v>
          </cell>
          <cell r="R213">
            <v>0.72432830327567177</v>
          </cell>
          <cell r="S213">
            <v>0.73386902757061057</v>
          </cell>
          <cell r="T213">
            <v>0.73330683624801274</v>
          </cell>
          <cell r="AA213">
            <v>0.72453274755482466</v>
          </cell>
          <cell r="AB213">
            <v>0.72462941847206386</v>
          </cell>
          <cell r="AC213">
            <v>0.76928314734253833</v>
          </cell>
          <cell r="AD213">
            <v>0.76896455484231097</v>
          </cell>
          <cell r="AE213">
            <v>0.77909738717339672</v>
          </cell>
          <cell r="AF213">
            <v>0.77848101265822789</v>
          </cell>
          <cell r="AM213">
            <v>0.72919497072845385</v>
          </cell>
          <cell r="AN213">
            <v>0.72928969326033422</v>
          </cell>
          <cell r="AO213">
            <v>0.72928969326033422</v>
          </cell>
          <cell r="AP213">
            <v>0.75502050535785148</v>
          </cell>
          <cell r="AQ213">
            <v>0.73859564164648916</v>
          </cell>
          <cell r="AR213">
            <v>0.73801845046126158</v>
          </cell>
        </row>
        <row r="214">
          <cell r="D214">
            <v>139</v>
          </cell>
          <cell r="E214">
            <v>0.76928314734253833</v>
          </cell>
          <cell r="F214">
            <v>0.76896455484231097</v>
          </cell>
          <cell r="G214">
            <v>0.77909738717339672</v>
          </cell>
          <cell r="H214">
            <v>0.77848101265822789</v>
          </cell>
          <cell r="O214">
            <v>0.72453274755482466</v>
          </cell>
          <cell r="P214">
            <v>0.72462941847206386</v>
          </cell>
          <cell r="Q214">
            <v>0.72462941847206386</v>
          </cell>
          <cell r="R214">
            <v>0.72432830327567177</v>
          </cell>
          <cell r="S214">
            <v>0.73386902757061057</v>
          </cell>
          <cell r="T214">
            <v>0.73330683624801274</v>
          </cell>
          <cell r="AA214">
            <v>0.72453274755482466</v>
          </cell>
          <cell r="AB214">
            <v>0.72462941847206386</v>
          </cell>
          <cell r="AC214">
            <v>0.76928314734253833</v>
          </cell>
          <cell r="AD214">
            <v>0.76896455484231097</v>
          </cell>
          <cell r="AE214">
            <v>0.77909738717339672</v>
          </cell>
          <cell r="AF214">
            <v>0.77848101265822789</v>
          </cell>
          <cell r="AM214">
            <v>0.72919497072845385</v>
          </cell>
          <cell r="AN214">
            <v>0.72928969326033422</v>
          </cell>
          <cell r="AO214">
            <v>0.72928969326033422</v>
          </cell>
          <cell r="AP214">
            <v>0.75502050535785148</v>
          </cell>
          <cell r="AQ214">
            <v>0.73859564164648916</v>
          </cell>
          <cell r="AR214">
            <v>0.73801845046126158</v>
          </cell>
        </row>
        <row r="215">
          <cell r="D215">
            <v>140</v>
          </cell>
          <cell r="E215">
            <v>0.76928314734253833</v>
          </cell>
          <cell r="F215">
            <v>0.76896455484231097</v>
          </cell>
          <cell r="G215">
            <v>0.77909738717339672</v>
          </cell>
          <cell r="H215">
            <v>0.77848101265822789</v>
          </cell>
          <cell r="O215">
            <v>0.72453274755482466</v>
          </cell>
          <cell r="P215">
            <v>0.72462941847206386</v>
          </cell>
          <cell r="Q215">
            <v>0.72462941847206386</v>
          </cell>
          <cell r="R215">
            <v>0.72432830327567177</v>
          </cell>
          <cell r="S215">
            <v>0.73386902757061057</v>
          </cell>
          <cell r="T215">
            <v>0.73330683624801274</v>
          </cell>
          <cell r="AA215">
            <v>0.72453274755482466</v>
          </cell>
          <cell r="AB215">
            <v>0.72462941847206386</v>
          </cell>
          <cell r="AC215">
            <v>0.76928314734253833</v>
          </cell>
          <cell r="AD215">
            <v>0.76896455484231097</v>
          </cell>
          <cell r="AE215">
            <v>0.77909738717339672</v>
          </cell>
          <cell r="AF215">
            <v>0.77848101265822789</v>
          </cell>
          <cell r="AM215">
            <v>0.72919497072845385</v>
          </cell>
          <cell r="AN215">
            <v>0.72928969326033422</v>
          </cell>
          <cell r="AO215">
            <v>0.72928969326033422</v>
          </cell>
          <cell r="AP215">
            <v>0.75502050535785148</v>
          </cell>
          <cell r="AQ215">
            <v>0.73859564164648916</v>
          </cell>
          <cell r="AR215">
            <v>0.73801845046126158</v>
          </cell>
        </row>
        <row r="216">
          <cell r="D216">
            <v>141</v>
          </cell>
          <cell r="E216">
            <v>0.76928314734253833</v>
          </cell>
          <cell r="F216">
            <v>0.76896455484231097</v>
          </cell>
          <cell r="G216">
            <v>0.77909738717339672</v>
          </cell>
          <cell r="H216">
            <v>0.77848101265822789</v>
          </cell>
          <cell r="O216">
            <v>0.72453274755482466</v>
          </cell>
          <cell r="P216">
            <v>0.72462941847206386</v>
          </cell>
          <cell r="Q216">
            <v>0.72462941847206386</v>
          </cell>
          <cell r="R216">
            <v>0.72432830327567177</v>
          </cell>
          <cell r="S216">
            <v>0.73386902757061057</v>
          </cell>
          <cell r="T216">
            <v>0.73330683624801274</v>
          </cell>
          <cell r="AA216">
            <v>0.72453274755482466</v>
          </cell>
          <cell r="AB216">
            <v>0.72462941847206386</v>
          </cell>
          <cell r="AC216">
            <v>0.76928314734253833</v>
          </cell>
          <cell r="AD216">
            <v>0.76896455484231097</v>
          </cell>
          <cell r="AE216">
            <v>0.77909738717339672</v>
          </cell>
          <cell r="AF216">
            <v>0.77848101265822789</v>
          </cell>
          <cell r="AM216">
            <v>0.72919497072845385</v>
          </cell>
          <cell r="AN216">
            <v>0.72928969326033422</v>
          </cell>
          <cell r="AO216">
            <v>0.72928969326033422</v>
          </cell>
          <cell r="AP216">
            <v>0.75502050535785148</v>
          </cell>
          <cell r="AQ216">
            <v>0.73859564164648916</v>
          </cell>
          <cell r="AR216">
            <v>0.73801845046126158</v>
          </cell>
        </row>
        <row r="217">
          <cell r="D217">
            <v>142</v>
          </cell>
          <cell r="E217">
            <v>0.76928314734253833</v>
          </cell>
          <cell r="F217">
            <v>0.76896455484231097</v>
          </cell>
          <cell r="G217">
            <v>0.77909738717339672</v>
          </cell>
          <cell r="H217">
            <v>0.77848101265822789</v>
          </cell>
          <cell r="O217">
            <v>0.72453274755482466</v>
          </cell>
          <cell r="P217">
            <v>0.72462941847206386</v>
          </cell>
          <cell r="Q217">
            <v>0.72462941847206386</v>
          </cell>
          <cell r="R217">
            <v>0.72432830327567177</v>
          </cell>
          <cell r="S217">
            <v>0.73386902757061057</v>
          </cell>
          <cell r="T217">
            <v>0.73330683624801274</v>
          </cell>
          <cell r="AA217">
            <v>0.72453274755482466</v>
          </cell>
          <cell r="AB217">
            <v>0.72462941847206386</v>
          </cell>
          <cell r="AC217">
            <v>0.76928314734253833</v>
          </cell>
          <cell r="AD217">
            <v>0.76896455484231097</v>
          </cell>
          <cell r="AE217">
            <v>0.77909738717339672</v>
          </cell>
          <cell r="AF217">
            <v>0.77848101265822789</v>
          </cell>
          <cell r="AM217">
            <v>0.72919497072845385</v>
          </cell>
          <cell r="AN217">
            <v>0.72928969326033422</v>
          </cell>
          <cell r="AO217">
            <v>0.72928969326033422</v>
          </cell>
          <cell r="AP217">
            <v>0.75502050535785148</v>
          </cell>
          <cell r="AQ217">
            <v>0.73859564164648916</v>
          </cell>
          <cell r="AR217">
            <v>0.73801845046126158</v>
          </cell>
        </row>
        <row r="218">
          <cell r="D218">
            <v>143</v>
          </cell>
          <cell r="E218">
            <v>1.3076224702099486</v>
          </cell>
          <cell r="F218">
            <v>1.3080472602102526</v>
          </cell>
          <cell r="G218">
            <v>1.2945368171021376</v>
          </cell>
          <cell r="H218">
            <v>1.295358649789029</v>
          </cell>
          <cell r="O218">
            <v>1.3672896699269002</v>
          </cell>
          <cell r="P218">
            <v>1.3671607753705823</v>
          </cell>
          <cell r="Q218">
            <v>1.3671607753705823</v>
          </cell>
          <cell r="R218">
            <v>1.3675622622991039</v>
          </cell>
          <cell r="S218">
            <v>1.3548412965725196</v>
          </cell>
          <cell r="T218">
            <v>1.3555908850026503</v>
          </cell>
          <cell r="AA218">
            <v>1.3672896699269002</v>
          </cell>
          <cell r="AB218">
            <v>1.3671607753705823</v>
          </cell>
          <cell r="AC218">
            <v>1.3076224702099486</v>
          </cell>
          <cell r="AD218">
            <v>1.3080472602102526</v>
          </cell>
          <cell r="AE218">
            <v>1.2945368171021376</v>
          </cell>
          <cell r="AF218">
            <v>1.295358649789029</v>
          </cell>
          <cell r="AM218">
            <v>1.3610733723620612</v>
          </cell>
          <cell r="AN218">
            <v>1.3609470756528876</v>
          </cell>
          <cell r="AO218">
            <v>1.3609470756528876</v>
          </cell>
          <cell r="AP218">
            <v>1.3266393261895317</v>
          </cell>
          <cell r="AQ218">
            <v>1.3485391444713466</v>
          </cell>
          <cell r="AR218">
            <v>1.3493087327183177</v>
          </cell>
        </row>
        <row r="219">
          <cell r="D219">
            <v>144</v>
          </cell>
          <cell r="E219">
            <v>1.3076224702099486</v>
          </cell>
          <cell r="F219">
            <v>1.3080472602102526</v>
          </cell>
          <cell r="G219">
            <v>1.2945368171021376</v>
          </cell>
          <cell r="H219">
            <v>1.295358649789029</v>
          </cell>
          <cell r="O219">
            <v>1.3672896699269002</v>
          </cell>
          <cell r="P219">
            <v>1.3671607753705823</v>
          </cell>
          <cell r="Q219">
            <v>1.3671607753705823</v>
          </cell>
          <cell r="R219">
            <v>1.3675622622991039</v>
          </cell>
          <cell r="S219">
            <v>1.3548412965725196</v>
          </cell>
          <cell r="T219">
            <v>1.3555908850026503</v>
          </cell>
          <cell r="AA219">
            <v>1.3672896699269002</v>
          </cell>
          <cell r="AB219">
            <v>1.3671607753705823</v>
          </cell>
          <cell r="AC219">
            <v>1.3076224702099486</v>
          </cell>
          <cell r="AD219">
            <v>1.3080472602102526</v>
          </cell>
          <cell r="AE219">
            <v>1.2945368171021376</v>
          </cell>
          <cell r="AF219">
            <v>1.295358649789029</v>
          </cell>
          <cell r="AM219">
            <v>1.3610733723620612</v>
          </cell>
          <cell r="AN219">
            <v>1.3609470756528876</v>
          </cell>
          <cell r="AO219">
            <v>1.3609470756528876</v>
          </cell>
          <cell r="AP219">
            <v>1.3266393261895317</v>
          </cell>
          <cell r="AQ219">
            <v>1.3485391444713466</v>
          </cell>
          <cell r="AR219">
            <v>1.3493087327183177</v>
          </cell>
        </row>
        <row r="220">
          <cell r="D220">
            <v>145</v>
          </cell>
          <cell r="E220">
            <v>1.3076224702099486</v>
          </cell>
          <cell r="F220">
            <v>1.3080472602102526</v>
          </cell>
          <cell r="G220">
            <v>1.2945368171021376</v>
          </cell>
          <cell r="H220">
            <v>1.295358649789029</v>
          </cell>
          <cell r="O220">
            <v>1.3672896699269002</v>
          </cell>
          <cell r="P220">
            <v>1.3671607753705823</v>
          </cell>
          <cell r="Q220">
            <v>1.3671607753705823</v>
          </cell>
          <cell r="R220">
            <v>1.3675622622991039</v>
          </cell>
          <cell r="S220">
            <v>1.3548412965725196</v>
          </cell>
          <cell r="T220">
            <v>1.3555908850026503</v>
          </cell>
          <cell r="AA220">
            <v>1.3672896699269002</v>
          </cell>
          <cell r="AB220">
            <v>1.3671607753705823</v>
          </cell>
          <cell r="AC220">
            <v>1.3076224702099486</v>
          </cell>
          <cell r="AD220">
            <v>1.3080472602102526</v>
          </cell>
          <cell r="AE220">
            <v>1.2945368171021376</v>
          </cell>
          <cell r="AF220">
            <v>1.295358649789029</v>
          </cell>
          <cell r="AM220">
            <v>1.3610733723620612</v>
          </cell>
          <cell r="AN220">
            <v>1.3609470756528876</v>
          </cell>
          <cell r="AO220">
            <v>1.3609470756528876</v>
          </cell>
          <cell r="AP220">
            <v>1.3266393261895317</v>
          </cell>
          <cell r="AQ220">
            <v>1.3485391444713466</v>
          </cell>
          <cell r="AR220">
            <v>1.3493087327183177</v>
          </cell>
        </row>
        <row r="221">
          <cell r="D221">
            <v>146</v>
          </cell>
          <cell r="E221">
            <v>1.3076224702099486</v>
          </cell>
          <cell r="F221">
            <v>1.3080472602102526</v>
          </cell>
          <cell r="G221">
            <v>1.2945368171021376</v>
          </cell>
          <cell r="H221">
            <v>1.295358649789029</v>
          </cell>
          <cell r="O221">
            <v>1.3672896699269002</v>
          </cell>
          <cell r="P221">
            <v>1.3671607753705823</v>
          </cell>
          <cell r="Q221">
            <v>1.3671607753705823</v>
          </cell>
          <cell r="R221">
            <v>1.3675622622991039</v>
          </cell>
          <cell r="S221">
            <v>1.3548412965725196</v>
          </cell>
          <cell r="T221">
            <v>1.3555908850026503</v>
          </cell>
          <cell r="AA221">
            <v>1.3672896699269002</v>
          </cell>
          <cell r="AB221">
            <v>1.3671607753705823</v>
          </cell>
          <cell r="AC221">
            <v>1.3076224702099486</v>
          </cell>
          <cell r="AD221">
            <v>1.3080472602102526</v>
          </cell>
          <cell r="AE221">
            <v>1.2945368171021376</v>
          </cell>
          <cell r="AF221">
            <v>1.295358649789029</v>
          </cell>
          <cell r="AM221">
            <v>1.3610733723620612</v>
          </cell>
          <cell r="AN221">
            <v>1.3609470756528876</v>
          </cell>
          <cell r="AO221">
            <v>1.3609470756528876</v>
          </cell>
          <cell r="AP221">
            <v>1.3266393261895317</v>
          </cell>
          <cell r="AQ221">
            <v>1.3485391444713466</v>
          </cell>
          <cell r="AR221">
            <v>1.3493087327183177</v>
          </cell>
        </row>
        <row r="222">
          <cell r="D222">
            <v>147</v>
          </cell>
          <cell r="E222">
            <v>1.3076224702099486</v>
          </cell>
          <cell r="F222">
            <v>1.3080472602102526</v>
          </cell>
          <cell r="G222">
            <v>1.2945368171021376</v>
          </cell>
          <cell r="H222">
            <v>1.295358649789029</v>
          </cell>
          <cell r="O222">
            <v>1.3672896699269002</v>
          </cell>
          <cell r="P222">
            <v>1.3671607753705823</v>
          </cell>
          <cell r="Q222">
            <v>1.3671607753705823</v>
          </cell>
          <cell r="R222">
            <v>1.3675622622991039</v>
          </cell>
          <cell r="S222">
            <v>1.3548412965725196</v>
          </cell>
          <cell r="T222">
            <v>1.3555908850026503</v>
          </cell>
          <cell r="AA222">
            <v>1.3672896699269002</v>
          </cell>
          <cell r="AB222">
            <v>1.3671607753705823</v>
          </cell>
          <cell r="AC222">
            <v>1.3076224702099486</v>
          </cell>
          <cell r="AD222">
            <v>1.3080472602102526</v>
          </cell>
          <cell r="AE222">
            <v>1.2945368171021376</v>
          </cell>
          <cell r="AF222">
            <v>1.295358649789029</v>
          </cell>
          <cell r="AM222">
            <v>1.3610733723620612</v>
          </cell>
          <cell r="AN222">
            <v>1.3609470756528876</v>
          </cell>
          <cell r="AO222">
            <v>1.3609470756528876</v>
          </cell>
          <cell r="AP222">
            <v>1.3266393261895317</v>
          </cell>
          <cell r="AQ222">
            <v>1.3485391444713466</v>
          </cell>
          <cell r="AR222">
            <v>1.3493087327183177</v>
          </cell>
        </row>
        <row r="223">
          <cell r="D223">
            <v>148</v>
          </cell>
          <cell r="E223">
            <v>1.3076224702099486</v>
          </cell>
          <cell r="F223">
            <v>1.3080472602102526</v>
          </cell>
          <cell r="G223">
            <v>1.2945368171021376</v>
          </cell>
          <cell r="H223">
            <v>1.295358649789029</v>
          </cell>
          <cell r="O223">
            <v>1.3672896699269002</v>
          </cell>
          <cell r="P223">
            <v>1.3671607753705823</v>
          </cell>
          <cell r="Q223">
            <v>1.3671607753705823</v>
          </cell>
          <cell r="R223">
            <v>1.3675622622991039</v>
          </cell>
          <cell r="S223">
            <v>1.3548412965725196</v>
          </cell>
          <cell r="T223">
            <v>1.3555908850026503</v>
          </cell>
          <cell r="AA223">
            <v>1.3672896699269002</v>
          </cell>
          <cell r="AB223">
            <v>1.3671607753705823</v>
          </cell>
          <cell r="AC223">
            <v>1.3076224702099486</v>
          </cell>
          <cell r="AD223">
            <v>1.3080472602102526</v>
          </cell>
          <cell r="AE223">
            <v>1.2945368171021376</v>
          </cell>
          <cell r="AF223">
            <v>1.295358649789029</v>
          </cell>
          <cell r="AM223">
            <v>1.3610733723620612</v>
          </cell>
          <cell r="AN223">
            <v>1.3609470756528876</v>
          </cell>
          <cell r="AO223">
            <v>1.3609470756528876</v>
          </cell>
          <cell r="AP223">
            <v>1.3266393261895317</v>
          </cell>
          <cell r="AQ223">
            <v>1.3485391444713466</v>
          </cell>
          <cell r="AR223">
            <v>1.3493087327183177</v>
          </cell>
        </row>
        <row r="224">
          <cell r="D224">
            <v>149</v>
          </cell>
          <cell r="E224">
            <v>1.3076224702099486</v>
          </cell>
          <cell r="F224">
            <v>1.3080472602102526</v>
          </cell>
          <cell r="G224">
            <v>1.2945368171021376</v>
          </cell>
          <cell r="H224">
            <v>1.295358649789029</v>
          </cell>
          <cell r="O224">
            <v>1.3672896699269002</v>
          </cell>
          <cell r="P224">
            <v>1.3671607753705823</v>
          </cell>
          <cell r="Q224">
            <v>1.3671607753705823</v>
          </cell>
          <cell r="R224">
            <v>1.3675622622991039</v>
          </cell>
          <cell r="S224">
            <v>1.3548412965725196</v>
          </cell>
          <cell r="T224">
            <v>1.3555908850026503</v>
          </cell>
          <cell r="AA224">
            <v>1.3672896699269002</v>
          </cell>
          <cell r="AB224">
            <v>1.3671607753705823</v>
          </cell>
          <cell r="AC224">
            <v>1.3076224702099486</v>
          </cell>
          <cell r="AD224">
            <v>1.3080472602102526</v>
          </cell>
          <cell r="AE224">
            <v>1.2945368171021376</v>
          </cell>
          <cell r="AF224">
            <v>1.295358649789029</v>
          </cell>
          <cell r="AM224">
            <v>1.3610733723620612</v>
          </cell>
          <cell r="AN224">
            <v>1.3609470756528876</v>
          </cell>
          <cell r="AO224">
            <v>1.3609470756528876</v>
          </cell>
          <cell r="AP224">
            <v>1.3266393261895317</v>
          </cell>
          <cell r="AQ224">
            <v>1.3485391444713466</v>
          </cell>
          <cell r="AR224">
            <v>1.3493087327183177</v>
          </cell>
        </row>
        <row r="225">
          <cell r="D225">
            <v>150</v>
          </cell>
          <cell r="E225">
            <v>1.3076224702099486</v>
          </cell>
          <cell r="F225">
            <v>1.3080472602102526</v>
          </cell>
          <cell r="G225">
            <v>1.2945368171021376</v>
          </cell>
          <cell r="H225">
            <v>1.295358649789029</v>
          </cell>
          <cell r="O225">
            <v>1.3672896699269002</v>
          </cell>
          <cell r="P225">
            <v>1.3671607753705823</v>
          </cell>
          <cell r="Q225">
            <v>1.3671607753705823</v>
          </cell>
          <cell r="R225">
            <v>1.3675622622991039</v>
          </cell>
          <cell r="S225">
            <v>1.3548412965725196</v>
          </cell>
          <cell r="T225">
            <v>1.3555908850026503</v>
          </cell>
          <cell r="AA225">
            <v>1.3672896699269002</v>
          </cell>
          <cell r="AB225">
            <v>1.3671607753705823</v>
          </cell>
          <cell r="AC225">
            <v>1.3076224702099486</v>
          </cell>
          <cell r="AD225">
            <v>1.3080472602102526</v>
          </cell>
          <cell r="AE225">
            <v>1.2945368171021376</v>
          </cell>
          <cell r="AF225">
            <v>1.295358649789029</v>
          </cell>
          <cell r="AM225">
            <v>1.3610733723620612</v>
          </cell>
          <cell r="AN225">
            <v>1.3609470756528876</v>
          </cell>
          <cell r="AO225">
            <v>1.3609470756528876</v>
          </cell>
          <cell r="AP225">
            <v>1.3266393261895317</v>
          </cell>
          <cell r="AQ225">
            <v>1.3485391444713466</v>
          </cell>
          <cell r="AR225">
            <v>1.3493087327183177</v>
          </cell>
        </row>
        <row r="226">
          <cell r="D226">
            <v>151</v>
          </cell>
          <cell r="E226">
            <v>1.3076224702099486</v>
          </cell>
          <cell r="F226">
            <v>1.3080472602102526</v>
          </cell>
          <cell r="G226">
            <v>1.2945368171021376</v>
          </cell>
          <cell r="H226">
            <v>1.295358649789029</v>
          </cell>
          <cell r="O226">
            <v>1.3672896699269002</v>
          </cell>
          <cell r="P226">
            <v>1.3671607753705823</v>
          </cell>
          <cell r="Q226">
            <v>1.3671607753705823</v>
          </cell>
          <cell r="R226">
            <v>1.3675622622991039</v>
          </cell>
          <cell r="S226">
            <v>1.3548412965725196</v>
          </cell>
          <cell r="T226">
            <v>1.3555908850026503</v>
          </cell>
          <cell r="AA226">
            <v>1.3672896699269002</v>
          </cell>
          <cell r="AB226">
            <v>1.3671607753705823</v>
          </cell>
          <cell r="AC226">
            <v>1.3076224702099486</v>
          </cell>
          <cell r="AD226">
            <v>1.3080472602102526</v>
          </cell>
          <cell r="AE226">
            <v>1.2945368171021376</v>
          </cell>
          <cell r="AF226">
            <v>1.295358649789029</v>
          </cell>
          <cell r="AM226">
            <v>1.3610733723620612</v>
          </cell>
          <cell r="AN226">
            <v>1.3609470756528876</v>
          </cell>
          <cell r="AO226">
            <v>1.3609470756528876</v>
          </cell>
          <cell r="AP226">
            <v>1.3266393261895317</v>
          </cell>
          <cell r="AQ226">
            <v>1.3485391444713466</v>
          </cell>
          <cell r="AR226">
            <v>1.3493087327183177</v>
          </cell>
        </row>
        <row r="227">
          <cell r="D227">
            <v>152</v>
          </cell>
          <cell r="E227">
            <v>1.3076224702099486</v>
          </cell>
          <cell r="F227">
            <v>1.3080472602102526</v>
          </cell>
          <cell r="G227">
            <v>1.2945368171021376</v>
          </cell>
          <cell r="H227">
            <v>1.295358649789029</v>
          </cell>
          <cell r="O227">
            <v>1.3672896699269002</v>
          </cell>
          <cell r="P227">
            <v>1.3671607753705823</v>
          </cell>
          <cell r="Q227">
            <v>1.3671607753705823</v>
          </cell>
          <cell r="R227">
            <v>1.3675622622991039</v>
          </cell>
          <cell r="S227">
            <v>1.3548412965725196</v>
          </cell>
          <cell r="T227">
            <v>1.3555908850026503</v>
          </cell>
          <cell r="AA227">
            <v>1.3672896699269002</v>
          </cell>
          <cell r="AB227">
            <v>1.3671607753705823</v>
          </cell>
          <cell r="AC227">
            <v>1.3076224702099486</v>
          </cell>
          <cell r="AD227">
            <v>1.3080472602102526</v>
          </cell>
          <cell r="AE227">
            <v>1.2945368171021376</v>
          </cell>
          <cell r="AF227">
            <v>1.295358649789029</v>
          </cell>
          <cell r="AM227">
            <v>1.3610733723620612</v>
          </cell>
          <cell r="AN227">
            <v>1.3609470756528876</v>
          </cell>
          <cell r="AO227">
            <v>1.3609470756528876</v>
          </cell>
          <cell r="AP227">
            <v>1.3266393261895317</v>
          </cell>
          <cell r="AQ227">
            <v>1.3485391444713466</v>
          </cell>
          <cell r="AR227">
            <v>1.3493087327183177</v>
          </cell>
        </row>
        <row r="228">
          <cell r="D228">
            <v>153</v>
          </cell>
          <cell r="E228">
            <v>1.3076224702099486</v>
          </cell>
          <cell r="F228">
            <v>1.3080472602102526</v>
          </cell>
          <cell r="G228">
            <v>1.2945368171021376</v>
          </cell>
          <cell r="H228">
            <v>1.295358649789029</v>
          </cell>
          <cell r="O228">
            <v>1.3672896699269002</v>
          </cell>
          <cell r="P228">
            <v>1.3671607753705823</v>
          </cell>
          <cell r="Q228">
            <v>1.3671607753705823</v>
          </cell>
          <cell r="R228">
            <v>1.3675622622991039</v>
          </cell>
          <cell r="S228">
            <v>1.3548412965725196</v>
          </cell>
          <cell r="T228">
            <v>1.3555908850026503</v>
          </cell>
          <cell r="AA228">
            <v>1.3672896699269002</v>
          </cell>
          <cell r="AB228">
            <v>1.3671607753705823</v>
          </cell>
          <cell r="AC228">
            <v>1.3076224702099486</v>
          </cell>
          <cell r="AD228">
            <v>1.3080472602102526</v>
          </cell>
          <cell r="AE228">
            <v>1.2945368171021376</v>
          </cell>
          <cell r="AF228">
            <v>1.295358649789029</v>
          </cell>
          <cell r="AM228">
            <v>1.3610733723620612</v>
          </cell>
          <cell r="AN228">
            <v>1.3609470756528876</v>
          </cell>
          <cell r="AO228">
            <v>1.3609470756528876</v>
          </cell>
          <cell r="AP228">
            <v>1.3266393261895317</v>
          </cell>
          <cell r="AQ228">
            <v>1.3485391444713466</v>
          </cell>
          <cell r="AR228">
            <v>1.3493087327183177</v>
          </cell>
        </row>
        <row r="229">
          <cell r="D229">
            <v>154</v>
          </cell>
          <cell r="E229">
            <v>1.3076224702099486</v>
          </cell>
          <cell r="F229">
            <v>1.3080472602102526</v>
          </cell>
          <cell r="G229">
            <v>1.2945368171021376</v>
          </cell>
          <cell r="H229">
            <v>1.295358649789029</v>
          </cell>
          <cell r="O229">
            <v>1.3672896699269002</v>
          </cell>
          <cell r="P229">
            <v>1.3671607753705823</v>
          </cell>
          <cell r="Q229">
            <v>1.3671607753705823</v>
          </cell>
          <cell r="R229">
            <v>1.3675622622991039</v>
          </cell>
          <cell r="S229">
            <v>1.3548412965725196</v>
          </cell>
          <cell r="T229">
            <v>1.3555908850026503</v>
          </cell>
          <cell r="AA229">
            <v>1.3672896699269002</v>
          </cell>
          <cell r="AB229">
            <v>1.3671607753705823</v>
          </cell>
          <cell r="AC229">
            <v>1.3076224702099486</v>
          </cell>
          <cell r="AD229">
            <v>1.3080472602102526</v>
          </cell>
          <cell r="AE229">
            <v>1.2945368171021376</v>
          </cell>
          <cell r="AF229">
            <v>1.295358649789029</v>
          </cell>
          <cell r="AM229">
            <v>1.3610733723620612</v>
          </cell>
          <cell r="AN229">
            <v>1.3609470756528876</v>
          </cell>
          <cell r="AO229">
            <v>1.3609470756528876</v>
          </cell>
          <cell r="AP229">
            <v>1.3266393261895317</v>
          </cell>
          <cell r="AQ229">
            <v>1.3485391444713466</v>
          </cell>
          <cell r="AR229">
            <v>1.3493087327183177</v>
          </cell>
        </row>
        <row r="230">
          <cell r="D230">
            <v>155</v>
          </cell>
          <cell r="E230">
            <v>1.3076224702099486</v>
          </cell>
          <cell r="F230">
            <v>1.3080472602102526</v>
          </cell>
          <cell r="G230">
            <v>1.2945368171021376</v>
          </cell>
          <cell r="H230">
            <v>1.295358649789029</v>
          </cell>
          <cell r="O230">
            <v>1.3672896699269002</v>
          </cell>
          <cell r="P230">
            <v>1.3671607753705823</v>
          </cell>
          <cell r="Q230">
            <v>1.3671607753705823</v>
          </cell>
          <cell r="R230">
            <v>1.3675622622991039</v>
          </cell>
          <cell r="S230">
            <v>1.3548412965725196</v>
          </cell>
          <cell r="T230">
            <v>1.3555908850026503</v>
          </cell>
          <cell r="AA230">
            <v>1.3672896699269002</v>
          </cell>
          <cell r="AB230">
            <v>1.3671607753705823</v>
          </cell>
          <cell r="AC230">
            <v>1.3076224702099486</v>
          </cell>
          <cell r="AD230">
            <v>1.3080472602102526</v>
          </cell>
          <cell r="AE230">
            <v>1.2945368171021376</v>
          </cell>
          <cell r="AF230">
            <v>1.295358649789029</v>
          </cell>
          <cell r="AM230">
            <v>1.3610733723620612</v>
          </cell>
          <cell r="AN230">
            <v>1.3609470756528876</v>
          </cell>
          <cell r="AO230">
            <v>1.3609470756528876</v>
          </cell>
          <cell r="AP230">
            <v>1.3266393261895317</v>
          </cell>
          <cell r="AQ230">
            <v>1.3485391444713466</v>
          </cell>
          <cell r="AR230">
            <v>1.3493087327183177</v>
          </cell>
        </row>
        <row r="231">
          <cell r="D231">
            <v>156</v>
          </cell>
          <cell r="E231">
            <v>1.3076224702099486</v>
          </cell>
          <cell r="F231">
            <v>1.3080472602102526</v>
          </cell>
          <cell r="G231">
            <v>1.2945368171021376</v>
          </cell>
          <cell r="H231">
            <v>1.295358649789029</v>
          </cell>
          <cell r="O231">
            <v>1.3672896699269002</v>
          </cell>
          <cell r="P231">
            <v>1.3671607753705823</v>
          </cell>
          <cell r="Q231">
            <v>1.3671607753705823</v>
          </cell>
          <cell r="R231">
            <v>1.3675622622991039</v>
          </cell>
          <cell r="S231">
            <v>1.3548412965725196</v>
          </cell>
          <cell r="T231">
            <v>1.3555908850026503</v>
          </cell>
          <cell r="AA231">
            <v>1.3672896699269002</v>
          </cell>
          <cell r="AB231">
            <v>1.3671607753705823</v>
          </cell>
          <cell r="AC231">
            <v>1.3076224702099486</v>
          </cell>
          <cell r="AD231">
            <v>1.3080472602102526</v>
          </cell>
          <cell r="AE231">
            <v>1.2945368171021376</v>
          </cell>
          <cell r="AF231">
            <v>1.295358649789029</v>
          </cell>
          <cell r="AM231">
            <v>1.3610733723620612</v>
          </cell>
          <cell r="AN231">
            <v>1.3609470756528876</v>
          </cell>
          <cell r="AO231">
            <v>1.3609470756528876</v>
          </cell>
          <cell r="AP231">
            <v>1.3266393261895317</v>
          </cell>
          <cell r="AQ231">
            <v>1.3485391444713466</v>
          </cell>
          <cell r="AR231">
            <v>1.3493087327183177</v>
          </cell>
        </row>
        <row r="232">
          <cell r="D232">
            <v>157</v>
          </cell>
          <cell r="E232">
            <v>1.3076224702099486</v>
          </cell>
          <cell r="F232">
            <v>1.3080472602102526</v>
          </cell>
          <cell r="G232">
            <v>1.2945368171021376</v>
          </cell>
          <cell r="H232">
            <v>1.295358649789029</v>
          </cell>
          <cell r="O232">
            <v>1.3672896699269002</v>
          </cell>
          <cell r="P232">
            <v>1.3671607753705823</v>
          </cell>
          <cell r="Q232">
            <v>1.3671607753705823</v>
          </cell>
          <cell r="R232">
            <v>1.3675622622991039</v>
          </cell>
          <cell r="S232">
            <v>1.3548412965725196</v>
          </cell>
          <cell r="T232">
            <v>1.3555908850026503</v>
          </cell>
          <cell r="AA232">
            <v>1.3672896699269002</v>
          </cell>
          <cell r="AB232">
            <v>1.3671607753705823</v>
          </cell>
          <cell r="AC232">
            <v>1.3076224702099486</v>
          </cell>
          <cell r="AD232">
            <v>1.3080472602102526</v>
          </cell>
          <cell r="AE232">
            <v>1.2945368171021376</v>
          </cell>
          <cell r="AF232">
            <v>1.295358649789029</v>
          </cell>
          <cell r="AM232">
            <v>1.3610733723620612</v>
          </cell>
          <cell r="AN232">
            <v>1.3609470756528876</v>
          </cell>
          <cell r="AO232">
            <v>1.3609470756528876</v>
          </cell>
          <cell r="AP232">
            <v>1.3266393261895317</v>
          </cell>
          <cell r="AQ232">
            <v>1.3485391444713466</v>
          </cell>
          <cell r="AR232">
            <v>1.3493087327183177</v>
          </cell>
        </row>
        <row r="233">
          <cell r="D233">
            <v>158</v>
          </cell>
          <cell r="E233">
            <v>1.3076224702099486</v>
          </cell>
          <cell r="F233">
            <v>1.3080472602102526</v>
          </cell>
          <cell r="G233">
            <v>1.2945368171021376</v>
          </cell>
          <cell r="H233">
            <v>1.295358649789029</v>
          </cell>
          <cell r="O233">
            <v>1.3672896699269002</v>
          </cell>
          <cell r="P233">
            <v>1.3671607753705823</v>
          </cell>
          <cell r="Q233">
            <v>1.3671607753705823</v>
          </cell>
          <cell r="R233">
            <v>1.3675622622991039</v>
          </cell>
          <cell r="S233">
            <v>1.3548412965725196</v>
          </cell>
          <cell r="T233">
            <v>1.3555908850026503</v>
          </cell>
          <cell r="AA233">
            <v>1.3672896699269002</v>
          </cell>
          <cell r="AB233">
            <v>1.3671607753705823</v>
          </cell>
          <cell r="AC233">
            <v>1.3076224702099486</v>
          </cell>
          <cell r="AD233">
            <v>1.3080472602102526</v>
          </cell>
          <cell r="AE233">
            <v>1.2945368171021376</v>
          </cell>
          <cell r="AF233">
            <v>1.295358649789029</v>
          </cell>
          <cell r="AM233">
            <v>1.3610733723620612</v>
          </cell>
          <cell r="AN233">
            <v>1.3609470756528876</v>
          </cell>
          <cell r="AO233">
            <v>1.3609470756528876</v>
          </cell>
          <cell r="AP233">
            <v>1.3266393261895317</v>
          </cell>
          <cell r="AQ233">
            <v>1.3485391444713466</v>
          </cell>
          <cell r="AR233">
            <v>1.3493087327183177</v>
          </cell>
        </row>
        <row r="234">
          <cell r="D234">
            <v>159</v>
          </cell>
          <cell r="E234">
            <v>1.3076224702099486</v>
          </cell>
          <cell r="F234">
            <v>1.3080472602102526</v>
          </cell>
          <cell r="G234">
            <v>1.2945368171021376</v>
          </cell>
          <cell r="H234">
            <v>1.295358649789029</v>
          </cell>
          <cell r="O234">
            <v>1.3672896699269002</v>
          </cell>
          <cell r="P234">
            <v>1.3671607753705823</v>
          </cell>
          <cell r="Q234">
            <v>1.3671607753705823</v>
          </cell>
          <cell r="R234">
            <v>1.3675622622991039</v>
          </cell>
          <cell r="S234">
            <v>1.3548412965725196</v>
          </cell>
          <cell r="T234">
            <v>1.3555908850026503</v>
          </cell>
          <cell r="AA234">
            <v>1.3672896699269002</v>
          </cell>
          <cell r="AB234">
            <v>1.3671607753705823</v>
          </cell>
          <cell r="AC234">
            <v>1.3076224702099486</v>
          </cell>
          <cell r="AD234">
            <v>1.3080472602102526</v>
          </cell>
          <cell r="AE234">
            <v>1.2945368171021376</v>
          </cell>
          <cell r="AF234">
            <v>1.295358649789029</v>
          </cell>
          <cell r="AM234">
            <v>1.3610733723620612</v>
          </cell>
          <cell r="AN234">
            <v>1.3609470756528876</v>
          </cell>
          <cell r="AO234">
            <v>1.3609470756528876</v>
          </cell>
          <cell r="AP234">
            <v>1.3266393261895317</v>
          </cell>
          <cell r="AQ234">
            <v>1.3485391444713466</v>
          </cell>
          <cell r="AR234">
            <v>1.3493087327183177</v>
          </cell>
        </row>
        <row r="235">
          <cell r="D235">
            <v>160</v>
          </cell>
          <cell r="E235">
            <v>1.3076224702099486</v>
          </cell>
          <cell r="F235">
            <v>1.3080472602102526</v>
          </cell>
          <cell r="G235">
            <v>1.2945368171021376</v>
          </cell>
          <cell r="H235">
            <v>1.295358649789029</v>
          </cell>
          <cell r="O235">
            <v>1.3672896699269002</v>
          </cell>
          <cell r="P235">
            <v>1.3671607753705823</v>
          </cell>
          <cell r="Q235">
            <v>1.3671607753705823</v>
          </cell>
          <cell r="R235">
            <v>1.3675622622991039</v>
          </cell>
          <cell r="S235">
            <v>1.3548412965725196</v>
          </cell>
          <cell r="T235">
            <v>1.3555908850026503</v>
          </cell>
          <cell r="AA235">
            <v>1.3672896699269002</v>
          </cell>
          <cell r="AB235">
            <v>1.3671607753705823</v>
          </cell>
          <cell r="AC235">
            <v>1.3076224702099486</v>
          </cell>
          <cell r="AD235">
            <v>1.3080472602102526</v>
          </cell>
          <cell r="AE235">
            <v>1.2945368171021376</v>
          </cell>
          <cell r="AF235">
            <v>1.295358649789029</v>
          </cell>
          <cell r="AM235">
            <v>1.3610733723620612</v>
          </cell>
          <cell r="AN235">
            <v>1.3609470756528876</v>
          </cell>
          <cell r="AO235">
            <v>1.3609470756528876</v>
          </cell>
          <cell r="AP235">
            <v>1.3266393261895317</v>
          </cell>
          <cell r="AQ235">
            <v>1.3485391444713466</v>
          </cell>
          <cell r="AR235">
            <v>1.3493087327183177</v>
          </cell>
        </row>
        <row r="236">
          <cell r="D236">
            <v>161</v>
          </cell>
          <cell r="E236">
            <v>1.3076224702099486</v>
          </cell>
          <cell r="F236">
            <v>1.3080472602102526</v>
          </cell>
          <cell r="G236">
            <v>1.2945368171021376</v>
          </cell>
          <cell r="H236">
            <v>1.295358649789029</v>
          </cell>
          <cell r="O236">
            <v>1.3672896699269002</v>
          </cell>
          <cell r="P236">
            <v>1.3671607753705823</v>
          </cell>
          <cell r="Q236">
            <v>1.3671607753705823</v>
          </cell>
          <cell r="R236">
            <v>1.3675622622991039</v>
          </cell>
          <cell r="S236">
            <v>1.3548412965725196</v>
          </cell>
          <cell r="T236">
            <v>1.3555908850026503</v>
          </cell>
          <cell r="AA236">
            <v>1.3672896699269002</v>
          </cell>
          <cell r="AB236">
            <v>1.3671607753705823</v>
          </cell>
          <cell r="AC236">
            <v>1.3076224702099486</v>
          </cell>
          <cell r="AD236">
            <v>1.3080472602102526</v>
          </cell>
          <cell r="AE236">
            <v>1.2945368171021376</v>
          </cell>
          <cell r="AF236">
            <v>1.295358649789029</v>
          </cell>
          <cell r="AM236">
            <v>1.3610733723620612</v>
          </cell>
          <cell r="AN236">
            <v>1.3609470756528876</v>
          </cell>
          <cell r="AO236">
            <v>1.3609470756528876</v>
          </cell>
          <cell r="AP236">
            <v>1.3266393261895317</v>
          </cell>
          <cell r="AQ236">
            <v>1.3485391444713466</v>
          </cell>
          <cell r="AR236">
            <v>1.3493087327183177</v>
          </cell>
        </row>
        <row r="237">
          <cell r="D237">
            <v>162</v>
          </cell>
          <cell r="E237">
            <v>1.3076224702099486</v>
          </cell>
          <cell r="F237">
            <v>1.3080472602102526</v>
          </cell>
          <cell r="G237">
            <v>1.2945368171021376</v>
          </cell>
          <cell r="H237">
            <v>1.295358649789029</v>
          </cell>
          <cell r="O237">
            <v>1.3672896699269002</v>
          </cell>
          <cell r="P237">
            <v>1.3671607753705823</v>
          </cell>
          <cell r="Q237">
            <v>1.3671607753705823</v>
          </cell>
          <cell r="R237">
            <v>1.3675622622991039</v>
          </cell>
          <cell r="S237">
            <v>1.3548412965725196</v>
          </cell>
          <cell r="T237">
            <v>1.3555908850026503</v>
          </cell>
          <cell r="AA237">
            <v>1.3672896699269002</v>
          </cell>
          <cell r="AB237">
            <v>1.3671607753705823</v>
          </cell>
          <cell r="AC237">
            <v>1.3076224702099486</v>
          </cell>
          <cell r="AD237">
            <v>1.3080472602102526</v>
          </cell>
          <cell r="AE237">
            <v>1.2945368171021376</v>
          </cell>
          <cell r="AF237">
            <v>1.295358649789029</v>
          </cell>
          <cell r="AM237">
            <v>1.3610733723620612</v>
          </cell>
          <cell r="AN237">
            <v>1.3609470756528876</v>
          </cell>
          <cell r="AO237">
            <v>1.3609470756528876</v>
          </cell>
          <cell r="AP237">
            <v>1.3266393261895317</v>
          </cell>
          <cell r="AQ237">
            <v>1.3485391444713466</v>
          </cell>
          <cell r="AR237">
            <v>1.3493087327183177</v>
          </cell>
        </row>
        <row r="238">
          <cell r="D238">
            <v>163</v>
          </cell>
          <cell r="E238">
            <v>1.3076224702099486</v>
          </cell>
          <cell r="F238">
            <v>1.3080472602102526</v>
          </cell>
          <cell r="G238">
            <v>1.2945368171021376</v>
          </cell>
          <cell r="H238">
            <v>1.295358649789029</v>
          </cell>
          <cell r="O238">
            <v>1.3672896699269002</v>
          </cell>
          <cell r="P238">
            <v>1.3671607753705823</v>
          </cell>
          <cell r="Q238">
            <v>1.3671607753705823</v>
          </cell>
          <cell r="R238">
            <v>1.3675622622991039</v>
          </cell>
          <cell r="S238">
            <v>1.3548412965725196</v>
          </cell>
          <cell r="T238">
            <v>1.3555908850026503</v>
          </cell>
          <cell r="AA238">
            <v>1.3672896699269002</v>
          </cell>
          <cell r="AB238">
            <v>1.3671607753705823</v>
          </cell>
          <cell r="AC238">
            <v>1.3076224702099486</v>
          </cell>
          <cell r="AD238">
            <v>1.3080472602102526</v>
          </cell>
          <cell r="AE238">
            <v>1.2945368171021376</v>
          </cell>
          <cell r="AF238">
            <v>1.295358649789029</v>
          </cell>
          <cell r="AM238">
            <v>1.3610733723620612</v>
          </cell>
          <cell r="AN238">
            <v>1.3609470756528876</v>
          </cell>
          <cell r="AO238">
            <v>1.3609470756528876</v>
          </cell>
          <cell r="AP238">
            <v>1.3266393261895317</v>
          </cell>
          <cell r="AQ238">
            <v>1.3485391444713466</v>
          </cell>
          <cell r="AR238">
            <v>1.3493087327183177</v>
          </cell>
        </row>
        <row r="239">
          <cell r="D239">
            <v>164</v>
          </cell>
          <cell r="E239">
            <v>1.3076224702099486</v>
          </cell>
          <cell r="F239">
            <v>1.3080472602102526</v>
          </cell>
          <cell r="G239">
            <v>1.2945368171021376</v>
          </cell>
          <cell r="H239">
            <v>1.295358649789029</v>
          </cell>
          <cell r="O239">
            <v>1.3672896699269002</v>
          </cell>
          <cell r="P239">
            <v>1.3671607753705823</v>
          </cell>
          <cell r="Q239">
            <v>1.3671607753705823</v>
          </cell>
          <cell r="R239">
            <v>1.3675622622991039</v>
          </cell>
          <cell r="S239">
            <v>1.3548412965725196</v>
          </cell>
          <cell r="T239">
            <v>1.3555908850026503</v>
          </cell>
          <cell r="AA239">
            <v>1.3672896699269002</v>
          </cell>
          <cell r="AB239">
            <v>1.3671607753705823</v>
          </cell>
          <cell r="AC239">
            <v>1.3076224702099486</v>
          </cell>
          <cell r="AD239">
            <v>1.3080472602102526</v>
          </cell>
          <cell r="AE239">
            <v>1.2945368171021376</v>
          </cell>
          <cell r="AF239">
            <v>1.295358649789029</v>
          </cell>
          <cell r="AM239">
            <v>1.3610733723620612</v>
          </cell>
          <cell r="AN239">
            <v>1.3609470756528876</v>
          </cell>
          <cell r="AO239">
            <v>1.3609470756528876</v>
          </cell>
          <cell r="AP239">
            <v>1.3266393261895317</v>
          </cell>
          <cell r="AQ239">
            <v>1.3485391444713466</v>
          </cell>
          <cell r="AR239">
            <v>1.3493087327183177</v>
          </cell>
        </row>
        <row r="240">
          <cell r="D240">
            <v>165</v>
          </cell>
          <cell r="E240">
            <v>1.3076224702099486</v>
          </cell>
          <cell r="F240">
            <v>1.3080472602102526</v>
          </cell>
          <cell r="G240">
            <v>1.2945368171021376</v>
          </cell>
          <cell r="H240">
            <v>1.295358649789029</v>
          </cell>
          <cell r="O240">
            <v>1.3672896699269002</v>
          </cell>
          <cell r="P240">
            <v>1.3671607753705823</v>
          </cell>
          <cell r="Q240">
            <v>1.3671607753705823</v>
          </cell>
          <cell r="R240">
            <v>1.3675622622991039</v>
          </cell>
          <cell r="S240">
            <v>1.3548412965725196</v>
          </cell>
          <cell r="T240">
            <v>1.3555908850026503</v>
          </cell>
          <cell r="AA240">
            <v>1.3672896699269002</v>
          </cell>
          <cell r="AB240">
            <v>1.3671607753705823</v>
          </cell>
          <cell r="AC240">
            <v>1.3076224702099486</v>
          </cell>
          <cell r="AD240">
            <v>1.3080472602102526</v>
          </cell>
          <cell r="AE240">
            <v>1.2945368171021376</v>
          </cell>
          <cell r="AF240">
            <v>1.295358649789029</v>
          </cell>
          <cell r="AM240">
            <v>1.3610733723620612</v>
          </cell>
          <cell r="AN240">
            <v>1.3609470756528876</v>
          </cell>
          <cell r="AO240">
            <v>1.3609470756528876</v>
          </cell>
          <cell r="AP240">
            <v>1.3266393261895317</v>
          </cell>
          <cell r="AQ240">
            <v>1.3485391444713466</v>
          </cell>
          <cell r="AR240">
            <v>1.3493087327183177</v>
          </cell>
        </row>
        <row r="241">
          <cell r="D241">
            <v>166</v>
          </cell>
          <cell r="E241">
            <v>1.3076224702099486</v>
          </cell>
          <cell r="F241">
            <v>1.3080472602102526</v>
          </cell>
          <cell r="G241">
            <v>1.2945368171021376</v>
          </cell>
          <cell r="H241">
            <v>1.295358649789029</v>
          </cell>
          <cell r="O241">
            <v>1.3672896699269002</v>
          </cell>
          <cell r="P241">
            <v>1.3671607753705823</v>
          </cell>
          <cell r="Q241">
            <v>1.3671607753705823</v>
          </cell>
          <cell r="R241">
            <v>1.3675622622991039</v>
          </cell>
          <cell r="S241">
            <v>1.3548412965725196</v>
          </cell>
          <cell r="T241">
            <v>1.3555908850026503</v>
          </cell>
          <cell r="AA241">
            <v>1.3672896699269002</v>
          </cell>
          <cell r="AB241">
            <v>1.3671607753705823</v>
          </cell>
          <cell r="AC241">
            <v>1.3076224702099486</v>
          </cell>
          <cell r="AD241">
            <v>1.3080472602102526</v>
          </cell>
          <cell r="AE241">
            <v>1.2945368171021376</v>
          </cell>
          <cell r="AF241">
            <v>1.295358649789029</v>
          </cell>
          <cell r="AM241">
            <v>1.3610733723620612</v>
          </cell>
          <cell r="AN241">
            <v>1.3609470756528876</v>
          </cell>
          <cell r="AO241">
            <v>1.3609470756528876</v>
          </cell>
          <cell r="AP241">
            <v>1.3266393261895317</v>
          </cell>
          <cell r="AQ241">
            <v>1.3485391444713466</v>
          </cell>
          <cell r="AR241">
            <v>1.3493087327183177</v>
          </cell>
        </row>
        <row r="242">
          <cell r="D242">
            <v>167</v>
          </cell>
          <cell r="E242">
            <v>1.3076224702099486</v>
          </cell>
          <cell r="F242">
            <v>1.3080472602102526</v>
          </cell>
          <cell r="G242">
            <v>1.2945368171021376</v>
          </cell>
          <cell r="H242">
            <v>1.295358649789029</v>
          </cell>
          <cell r="O242">
            <v>1.3672896699269002</v>
          </cell>
          <cell r="P242">
            <v>1.3671607753705823</v>
          </cell>
          <cell r="Q242">
            <v>1.3671607753705823</v>
          </cell>
          <cell r="R242">
            <v>1.3675622622991039</v>
          </cell>
          <cell r="S242">
            <v>1.3548412965725196</v>
          </cell>
          <cell r="T242">
            <v>1.3555908850026503</v>
          </cell>
          <cell r="AA242">
            <v>1.3672896699269002</v>
          </cell>
          <cell r="AB242">
            <v>1.3671607753705823</v>
          </cell>
          <cell r="AC242">
            <v>1.3076224702099486</v>
          </cell>
          <cell r="AD242">
            <v>1.3080472602102526</v>
          </cell>
          <cell r="AE242">
            <v>1.2945368171021376</v>
          </cell>
          <cell r="AF242">
            <v>1.295358649789029</v>
          </cell>
          <cell r="AM242">
            <v>1.3610733723620612</v>
          </cell>
          <cell r="AN242">
            <v>1.3609470756528876</v>
          </cell>
          <cell r="AO242">
            <v>1.3609470756528876</v>
          </cell>
          <cell r="AP242">
            <v>1.3266393261895317</v>
          </cell>
          <cell r="AQ242">
            <v>1.3485391444713466</v>
          </cell>
          <cell r="AR242">
            <v>1.3493087327183177</v>
          </cell>
        </row>
        <row r="243">
          <cell r="D243">
            <v>168</v>
          </cell>
          <cell r="E243">
            <v>1.3076224702099486</v>
          </cell>
          <cell r="F243">
            <v>1.3080472602102526</v>
          </cell>
          <cell r="G243">
            <v>1.2945368171021376</v>
          </cell>
          <cell r="H243">
            <v>1.295358649789029</v>
          </cell>
          <cell r="O243">
            <v>1.3672896699269002</v>
          </cell>
          <cell r="P243">
            <v>1.3671607753705823</v>
          </cell>
          <cell r="Q243">
            <v>1.3671607753705823</v>
          </cell>
          <cell r="R243">
            <v>1.3675622622991039</v>
          </cell>
          <cell r="S243">
            <v>1.3548412965725196</v>
          </cell>
          <cell r="T243">
            <v>1.3555908850026503</v>
          </cell>
          <cell r="AA243">
            <v>1.3672896699269002</v>
          </cell>
          <cell r="AB243">
            <v>1.3671607753705823</v>
          </cell>
          <cell r="AC243">
            <v>1.3076224702099486</v>
          </cell>
          <cell r="AD243">
            <v>1.3080472602102526</v>
          </cell>
          <cell r="AE243">
            <v>1.2945368171021376</v>
          </cell>
          <cell r="AF243">
            <v>1.295358649789029</v>
          </cell>
          <cell r="AM243">
            <v>1.3610733723620612</v>
          </cell>
          <cell r="AN243">
            <v>1.3609470756528876</v>
          </cell>
          <cell r="AO243">
            <v>1.3609470756528876</v>
          </cell>
          <cell r="AP243">
            <v>1.3266393261895317</v>
          </cell>
          <cell r="AQ243">
            <v>1.3485391444713466</v>
          </cell>
          <cell r="AR243">
            <v>1.3493087327183177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s summary"/>
      <sheetName val="emissions summary"/>
      <sheetName val="Portfolio Cost"/>
      <sheetName val="CETA Achievement"/>
      <sheetName val="SC1"/>
      <sheetName val="SC2"/>
      <sheetName val="SC3"/>
      <sheetName val="SC4"/>
    </sheetNames>
    <sheetDataSet>
      <sheetData sheetId="0">
        <row r="3">
          <cell r="B3" t="str">
            <v>Scenario 1 - ASHP</v>
          </cell>
          <cell r="E3" t="str">
            <v>Scenario 2 - CCHP</v>
          </cell>
          <cell r="H3" t="str">
            <v>Scenario 3 - HHP</v>
          </cell>
          <cell r="K3" t="str">
            <v>Scenario 4 - HHP + CCHP</v>
          </cell>
          <cell r="N3" t="str">
            <v>Reference Portfolio</v>
          </cell>
          <cell r="R3" t="str">
            <v>SC1</v>
          </cell>
          <cell r="S3" t="str">
            <v>SC1</v>
          </cell>
          <cell r="T3" t="str">
            <v>Scenario 1 - ASHP</v>
          </cell>
          <cell r="U3" t="str">
            <v>SC2</v>
          </cell>
          <cell r="V3" t="str">
            <v>SC2</v>
          </cell>
          <cell r="W3" t="str">
            <v>Scenario 2 - CCHP</v>
          </cell>
          <cell r="X3" t="str">
            <v>SC3</v>
          </cell>
          <cell r="Y3" t="str">
            <v>SC3</v>
          </cell>
          <cell r="Z3" t="str">
            <v>Scenario 3 - HHP</v>
          </cell>
          <cell r="AA3" t="str">
            <v>SC4</v>
          </cell>
          <cell r="AB3" t="str">
            <v>SC4</v>
          </cell>
          <cell r="AC3" t="str">
            <v>Scenario 4 - HHP + CCHP</v>
          </cell>
          <cell r="AD3" t="str">
            <v>23 EPR Reference</v>
          </cell>
          <cell r="AE3" t="str">
            <v>23 EPR Reference</v>
          </cell>
          <cell r="AF3" t="str">
            <v>Updated Reference</v>
          </cell>
        </row>
        <row r="4">
          <cell r="B4">
            <v>2025</v>
          </cell>
          <cell r="C4">
            <v>2030</v>
          </cell>
          <cell r="D4">
            <v>2045</v>
          </cell>
          <cell r="E4">
            <v>2025</v>
          </cell>
          <cell r="F4">
            <v>2030</v>
          </cell>
          <cell r="G4">
            <v>2045</v>
          </cell>
          <cell r="H4">
            <v>2025</v>
          </cell>
          <cell r="I4">
            <v>2030</v>
          </cell>
          <cell r="J4">
            <v>2045</v>
          </cell>
          <cell r="K4">
            <v>2025</v>
          </cell>
          <cell r="L4">
            <v>2030</v>
          </cell>
          <cell r="M4">
            <v>2045</v>
          </cell>
          <cell r="N4">
            <v>2025</v>
          </cell>
          <cell r="O4">
            <v>2030</v>
          </cell>
          <cell r="P4">
            <v>2045</v>
          </cell>
          <cell r="R4">
            <v>2025</v>
          </cell>
          <cell r="S4">
            <v>2030</v>
          </cell>
          <cell r="T4">
            <v>2045</v>
          </cell>
          <cell r="U4">
            <v>2025</v>
          </cell>
          <cell r="V4">
            <v>2030</v>
          </cell>
          <cell r="W4">
            <v>2045</v>
          </cell>
          <cell r="X4">
            <v>2025</v>
          </cell>
          <cell r="Y4">
            <v>2030</v>
          </cell>
          <cell r="Z4">
            <v>2045</v>
          </cell>
          <cell r="AA4">
            <v>2025</v>
          </cell>
          <cell r="AB4">
            <v>2030</v>
          </cell>
          <cell r="AC4">
            <v>2045</v>
          </cell>
          <cell r="AD4">
            <v>2025</v>
          </cell>
          <cell r="AE4">
            <v>2030</v>
          </cell>
          <cell r="AF4">
            <v>2045</v>
          </cell>
        </row>
        <row r="5">
          <cell r="Q5" t="str">
            <v>Demand Side Resource</v>
          </cell>
          <cell r="R5">
            <v>182.35452849370574</v>
          </cell>
          <cell r="S5">
            <v>623.80823361129001</v>
          </cell>
          <cell r="T5">
            <v>1522.300485382942</v>
          </cell>
          <cell r="U5">
            <v>183.49881023886709</v>
          </cell>
          <cell r="V5">
            <v>590.38567402800754</v>
          </cell>
          <cell r="W5">
            <v>1421.801481864662</v>
          </cell>
          <cell r="X5">
            <v>187.965358562294</v>
          </cell>
          <cell r="Y5">
            <v>589.1898825094147</v>
          </cell>
          <cell r="Z5">
            <v>1242.4822261437453</v>
          </cell>
          <cell r="AA5">
            <v>188.09150642854308</v>
          </cell>
          <cell r="AB5">
            <v>591.36614762992099</v>
          </cell>
          <cell r="AC5">
            <v>1268.9938390358961</v>
          </cell>
          <cell r="AD5">
            <v>183.72333262833862</v>
          </cell>
          <cell r="AE5">
            <v>553.07131758174137</v>
          </cell>
          <cell r="AF5">
            <v>1100.0037199475478</v>
          </cell>
        </row>
        <row r="6">
          <cell r="A6" t="str">
            <v>Conservation</v>
          </cell>
          <cell r="B6">
            <v>51.164781599999998</v>
          </cell>
          <cell r="C6">
            <v>238.049993</v>
          </cell>
          <cell r="D6">
            <v>927.15168700000004</v>
          </cell>
          <cell r="E6">
            <v>51.149602000000002</v>
          </cell>
          <cell r="F6">
            <v>234.47363799999999</v>
          </cell>
          <cell r="G6">
            <v>817.16384600000004</v>
          </cell>
          <cell r="H6">
            <v>50.686939699999996</v>
          </cell>
          <cell r="I6">
            <v>231.089248</v>
          </cell>
          <cell r="J6">
            <v>769.08464900000001</v>
          </cell>
          <cell r="K6">
            <v>50.692652600000002</v>
          </cell>
          <cell r="L6">
            <v>231.209183</v>
          </cell>
          <cell r="M6">
            <v>770.43314400000008</v>
          </cell>
          <cell r="N6">
            <v>50.543332800000002</v>
          </cell>
          <cell r="O6">
            <v>225.93131700000001</v>
          </cell>
          <cell r="P6">
            <v>695.07371999999998</v>
          </cell>
        </row>
        <row r="8">
          <cell r="Q8" t="str">
            <v>DERs</v>
          </cell>
          <cell r="R8">
            <v>197.20639707113691</v>
          </cell>
          <cell r="S8">
            <v>449.48450757782399</v>
          </cell>
          <cell r="T8">
            <v>1626.5803185586058</v>
          </cell>
          <cell r="U8">
            <v>202.20639707113691</v>
          </cell>
          <cell r="V8">
            <v>459.48450757782399</v>
          </cell>
          <cell r="W8">
            <v>1636.5803185586058</v>
          </cell>
          <cell r="X8">
            <v>197.20639707113691</v>
          </cell>
          <cell r="Y8">
            <v>449.48450757782399</v>
          </cell>
          <cell r="Z8">
            <v>1626.5803185586058</v>
          </cell>
          <cell r="AA8">
            <v>182.20639707113691</v>
          </cell>
          <cell r="AB8">
            <v>434.48450757782399</v>
          </cell>
          <cell r="AC8">
            <v>1611.5803185586058</v>
          </cell>
          <cell r="AD8">
            <v>182.20639707113691</v>
          </cell>
          <cell r="AE8">
            <v>434.48450757782399</v>
          </cell>
          <cell r="AF8">
            <v>1611.5803185586058</v>
          </cell>
        </row>
        <row r="12">
          <cell r="Q12" t="str">
            <v>CETA-compliant Peaking Capacity</v>
          </cell>
          <cell r="R12">
            <v>474</v>
          </cell>
          <cell r="S12">
            <v>1422</v>
          </cell>
          <cell r="T12">
            <v>4140.5999755859375</v>
          </cell>
          <cell r="U12">
            <v>474</v>
          </cell>
          <cell r="V12">
            <v>1185</v>
          </cell>
          <cell r="W12">
            <v>3665.6999855041504</v>
          </cell>
          <cell r="X12">
            <v>237</v>
          </cell>
          <cell r="Y12">
            <v>1185</v>
          </cell>
          <cell r="Z12">
            <v>2757.8999443054199</v>
          </cell>
          <cell r="AA12">
            <v>237</v>
          </cell>
          <cell r="AB12">
            <v>948</v>
          </cell>
          <cell r="AC12">
            <v>2719.4999656677246</v>
          </cell>
          <cell r="AD12">
            <v>711</v>
          </cell>
          <cell r="AE12">
            <v>839.09999465942383</v>
          </cell>
          <cell r="AF12">
            <v>1787.9999847412109</v>
          </cell>
        </row>
        <row r="13">
          <cell r="Q13" t="str">
            <v>Wind</v>
          </cell>
          <cell r="R13">
            <v>800</v>
          </cell>
          <cell r="S13">
            <v>2100</v>
          </cell>
          <cell r="T13">
            <v>6350</v>
          </cell>
          <cell r="U13">
            <v>700</v>
          </cell>
          <cell r="V13">
            <v>2200</v>
          </cell>
          <cell r="W13">
            <v>6350</v>
          </cell>
          <cell r="X13">
            <v>900</v>
          </cell>
          <cell r="Y13">
            <v>2600</v>
          </cell>
          <cell r="Z13">
            <v>5750</v>
          </cell>
          <cell r="AA13">
            <v>900</v>
          </cell>
          <cell r="AB13">
            <v>2000</v>
          </cell>
          <cell r="AC13">
            <v>5750</v>
          </cell>
          <cell r="AD13">
            <v>700</v>
          </cell>
          <cell r="AE13">
            <v>2400</v>
          </cell>
          <cell r="AF13">
            <v>5050</v>
          </cell>
        </row>
        <row r="14">
          <cell r="Q14" t="str">
            <v>Solar</v>
          </cell>
          <cell r="R14">
            <v>600</v>
          </cell>
          <cell r="S14">
            <v>600</v>
          </cell>
          <cell r="T14">
            <v>1792</v>
          </cell>
          <cell r="U14">
            <v>600</v>
          </cell>
          <cell r="V14">
            <v>600</v>
          </cell>
          <cell r="W14">
            <v>1792</v>
          </cell>
          <cell r="X14">
            <v>600</v>
          </cell>
          <cell r="Y14">
            <v>700</v>
          </cell>
          <cell r="Z14">
            <v>2790</v>
          </cell>
          <cell r="AA14">
            <v>500</v>
          </cell>
          <cell r="AB14">
            <v>800</v>
          </cell>
          <cell r="AC14">
            <v>2392</v>
          </cell>
          <cell r="AD14">
            <v>100</v>
          </cell>
          <cell r="AE14">
            <v>1300</v>
          </cell>
          <cell r="AF14">
            <v>2590</v>
          </cell>
        </row>
        <row r="22">
          <cell r="Q22" t="str">
            <v>Storage</v>
          </cell>
          <cell r="R22">
            <v>150</v>
          </cell>
          <cell r="S22">
            <v>1450</v>
          </cell>
          <cell r="T22">
            <v>2350</v>
          </cell>
          <cell r="U22">
            <v>100</v>
          </cell>
          <cell r="V22">
            <v>1400</v>
          </cell>
          <cell r="W22">
            <v>2350</v>
          </cell>
          <cell r="X22">
            <v>150</v>
          </cell>
          <cell r="Y22">
            <v>1300</v>
          </cell>
          <cell r="Z22">
            <v>2050</v>
          </cell>
          <cell r="AA22">
            <v>350</v>
          </cell>
          <cell r="AB22">
            <v>1450</v>
          </cell>
          <cell r="AC22">
            <v>2250</v>
          </cell>
          <cell r="AD22">
            <v>250</v>
          </cell>
          <cell r="AE22">
            <v>1450</v>
          </cell>
          <cell r="AF22">
            <v>2150</v>
          </cell>
        </row>
        <row r="23">
          <cell r="A23" t="str">
            <v>Total</v>
          </cell>
        </row>
        <row r="24">
          <cell r="B24">
            <v>2327.4433316185027</v>
          </cell>
          <cell r="C24">
            <v>6093.4555353897877</v>
          </cell>
          <cell r="D24">
            <v>15652.1742377256</v>
          </cell>
          <cell r="E24">
            <v>2177.4433316185032</v>
          </cell>
          <cell r="F24">
            <v>6143.4555353897886</v>
          </cell>
          <cell r="G24">
            <v>15196.574220177994</v>
          </cell>
          <cell r="H24">
            <v>2412.4933346702605</v>
          </cell>
          <cell r="I24">
            <v>6054.3055414933024</v>
          </cell>
          <cell r="J24">
            <v>14417.214196679457</v>
          </cell>
          <cell r="K24">
            <v>2275.5433377220184</v>
          </cell>
          <cell r="L24">
            <v>5941.6055369156666</v>
          </cell>
          <cell r="M24">
            <v>14069.304238793715</v>
          </cell>
          <cell r="N24">
            <v>1943.206397071137</v>
          </cell>
          <cell r="O24">
            <v>6422.784499185489</v>
          </cell>
          <cell r="P24">
            <v>13187.080295670421</v>
          </cell>
        </row>
      </sheetData>
      <sheetData sheetId="1"/>
      <sheetData sheetId="2"/>
      <sheetData sheetId="3">
        <row r="1">
          <cell r="B1">
            <v>2030</v>
          </cell>
          <cell r="C1">
            <v>2045</v>
          </cell>
        </row>
        <row r="2">
          <cell r="A2" t="str">
            <v>Scenario 1 - ASHP</v>
          </cell>
          <cell r="B2">
            <v>0.85040000000000004</v>
          </cell>
          <cell r="C2">
            <v>1.143</v>
          </cell>
        </row>
        <row r="3">
          <cell r="A3" t="str">
            <v>Scenario 2 - CCHP</v>
          </cell>
          <cell r="B3">
            <v>0.86950000000000005</v>
          </cell>
          <cell r="C3">
            <v>1.151</v>
          </cell>
        </row>
        <row r="4">
          <cell r="A4" t="str">
            <v>Scenario 3 - HHP</v>
          </cell>
          <cell r="B4">
            <v>0.94730000000000003</v>
          </cell>
          <cell r="C4">
            <v>1.1708000000000001</v>
          </cell>
        </row>
        <row r="5">
          <cell r="A5" t="str">
            <v>Scenario 4 - HHP + CCHP</v>
          </cell>
          <cell r="B5">
            <v>0.85899999999999999</v>
          </cell>
          <cell r="C5">
            <v>1.167</v>
          </cell>
        </row>
        <row r="6">
          <cell r="A6" t="str">
            <v>Reference Portfolio</v>
          </cell>
          <cell r="B6">
            <v>1.0049999999999999</v>
          </cell>
          <cell r="C6">
            <v>1.258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urves"/>
      <sheetName val="Results-Print"/>
      <sheetName val="Assumptions"/>
      <sheetName val="Input Expenses"/>
      <sheetName val="Results Calculation"/>
      <sheetName val="Income Statement (Results)"/>
      <sheetName val="Cash Flow Statement (Results)"/>
      <sheetName val="Revenue Requirement"/>
      <sheetName val="Plant Results"/>
      <sheetName val="Capital Results "/>
      <sheetName val="MACRS RATES"/>
    </sheetNames>
    <sheetDataSet>
      <sheetData sheetId="0"/>
      <sheetData sheetId="1"/>
      <sheetData sheetId="2">
        <row r="1">
          <cell r="B1" t="str">
            <v>Project</v>
          </cell>
        </row>
        <row r="2">
          <cell r="B2">
            <v>2027</v>
          </cell>
        </row>
        <row r="3">
          <cell r="B3">
            <v>51</v>
          </cell>
        </row>
        <row r="4">
          <cell r="B4">
            <v>0.21</v>
          </cell>
        </row>
        <row r="5">
          <cell r="B5">
            <v>0.39800000000000002</v>
          </cell>
        </row>
        <row r="6">
          <cell r="B6">
            <v>1.14E-2</v>
          </cell>
        </row>
        <row r="7">
          <cell r="B7">
            <v>0</v>
          </cell>
        </row>
        <row r="9">
          <cell r="B9">
            <v>4.79E-3</v>
          </cell>
        </row>
        <row r="12">
          <cell r="B12" t="str">
            <v>Yes</v>
          </cell>
          <cell r="C12">
            <v>1</v>
          </cell>
        </row>
        <row r="17">
          <cell r="B17" t="str">
            <v>Average</v>
          </cell>
        </row>
        <row r="37">
          <cell r="D37">
            <v>6.400125000000001E-2</v>
          </cell>
        </row>
        <row r="39">
          <cell r="D39">
            <v>8.1014240506329119E-2</v>
          </cell>
        </row>
        <row r="40">
          <cell r="D40">
            <v>2.8299999999999999E-2</v>
          </cell>
        </row>
      </sheetData>
      <sheetData sheetId="3">
        <row r="2">
          <cell r="B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</row>
        <row r="4">
          <cell r="A4">
            <v>3</v>
          </cell>
          <cell r="B4">
            <v>0.33329999999999999</v>
          </cell>
          <cell r="C4">
            <v>0.44450000000000001</v>
          </cell>
          <cell r="D4">
            <v>0.14810000000000001</v>
          </cell>
          <cell r="E4">
            <v>7.4099999999999999E-2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>
            <v>0.1152</v>
          </cell>
          <cell r="G5">
            <v>5.7599999999999998E-2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</row>
        <row r="6">
          <cell r="A6">
            <v>7</v>
          </cell>
          <cell r="B6">
            <v>0.1429</v>
          </cell>
          <cell r="C6">
            <v>0.24490000000000001</v>
          </cell>
          <cell r="D6">
            <v>0.1749</v>
          </cell>
          <cell r="E6">
            <v>0.1249</v>
          </cell>
          <cell r="F6">
            <v>8.9300000000000004E-2</v>
          </cell>
          <cell r="G6">
            <v>8.9200000000000002E-2</v>
          </cell>
          <cell r="H6">
            <v>8.9300000000000004E-2</v>
          </cell>
          <cell r="I6">
            <v>4.4600000000000001E-2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6.93E-2</v>
          </cell>
          <cell r="G8">
            <v>6.2300000000000001E-2</v>
          </cell>
          <cell r="H8">
            <v>5.8999999999999997E-2</v>
          </cell>
          <cell r="I8">
            <v>5.8999999999999997E-2</v>
          </cell>
          <cell r="J8">
            <v>5.91E-2</v>
          </cell>
          <cell r="K8">
            <v>5.8999999999999997E-2</v>
          </cell>
          <cell r="L8">
            <v>5.91E-2</v>
          </cell>
          <cell r="M8">
            <v>5.8999999999999997E-2</v>
          </cell>
          <cell r="N8">
            <v>5.91E-2</v>
          </cell>
          <cell r="O8">
            <v>5.8999999999999997E-2</v>
          </cell>
          <cell r="P8">
            <v>5.91E-2</v>
          </cell>
          <cell r="Q8">
            <v>2.9499999999999998E-2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9">
            <v>20</v>
          </cell>
          <cell r="B9">
            <v>3.7499999999999999E-2</v>
          </cell>
          <cell r="C9">
            <v>7.2190000000000004E-2</v>
          </cell>
          <cell r="D9">
            <v>6.6769999999999996E-2</v>
          </cell>
          <cell r="E9">
            <v>6.1769999999999999E-2</v>
          </cell>
          <cell r="F9">
            <v>5.713E-2</v>
          </cell>
          <cell r="G9">
            <v>5.2850000000000001E-2</v>
          </cell>
          <cell r="H9">
            <v>4.888E-2</v>
          </cell>
          <cell r="I9">
            <v>4.5220000000000003E-2</v>
          </cell>
          <cell r="J9">
            <v>4.462E-2</v>
          </cell>
          <cell r="K9">
            <v>4.4609999999999997E-2</v>
          </cell>
          <cell r="L9">
            <v>4.462E-2</v>
          </cell>
          <cell r="M9">
            <v>4.4609999999999997E-2</v>
          </cell>
          <cell r="N9">
            <v>4.462E-2</v>
          </cell>
          <cell r="O9">
            <v>4.4609999999999997E-2</v>
          </cell>
          <cell r="P9">
            <v>4.462E-2</v>
          </cell>
          <cell r="Q9">
            <v>4.4609999999999997E-2</v>
          </cell>
          <cell r="R9">
            <v>4.462E-2</v>
          </cell>
          <cell r="S9">
            <v>4.4609999999999997E-2</v>
          </cell>
          <cell r="T9">
            <v>4.462E-2</v>
          </cell>
          <cell r="U9">
            <v>4.4609999999999997E-2</v>
          </cell>
          <cell r="V9">
            <v>2.231E-2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10">
            <v>39</v>
          </cell>
          <cell r="B10">
            <v>1.2840000000000001E-2</v>
          </cell>
          <cell r="C10">
            <v>2.564E-2</v>
          </cell>
          <cell r="D10">
            <v>2.564E-2</v>
          </cell>
          <cell r="E10">
            <v>2.564E-2</v>
          </cell>
          <cell r="F10">
            <v>2.564E-2</v>
          </cell>
          <cell r="G10">
            <v>2.564E-2</v>
          </cell>
          <cell r="H10">
            <v>2.564E-2</v>
          </cell>
          <cell r="I10">
            <v>2.564E-2</v>
          </cell>
          <cell r="J10">
            <v>2.564E-2</v>
          </cell>
          <cell r="K10">
            <v>2.564E-2</v>
          </cell>
          <cell r="L10">
            <v>2.564E-2</v>
          </cell>
          <cell r="M10">
            <v>2.564E-2</v>
          </cell>
          <cell r="N10">
            <v>2.564E-2</v>
          </cell>
          <cell r="O10">
            <v>2.564E-2</v>
          </cell>
          <cell r="P10">
            <v>2.564E-2</v>
          </cell>
          <cell r="Q10">
            <v>2.564E-2</v>
          </cell>
          <cell r="R10">
            <v>2.564E-2</v>
          </cell>
          <cell r="S10">
            <v>2.564E-2</v>
          </cell>
          <cell r="T10">
            <v>2.564E-2</v>
          </cell>
          <cell r="U10">
            <v>2.564E-2</v>
          </cell>
          <cell r="V10">
            <v>2.564E-2</v>
          </cell>
          <cell r="W10">
            <v>2.564E-2</v>
          </cell>
          <cell r="X10">
            <v>2.564E-2</v>
          </cell>
          <cell r="Y10">
            <v>2.564E-2</v>
          </cell>
          <cell r="Z10">
            <v>2.564E-2</v>
          </cell>
          <cell r="AA10">
            <v>2.564E-2</v>
          </cell>
          <cell r="AB10">
            <v>2.564E-2</v>
          </cell>
          <cell r="AC10">
            <v>2.564E-2</v>
          </cell>
          <cell r="AD10">
            <v>2.564E-2</v>
          </cell>
          <cell r="AE10">
            <v>2.564E-2</v>
          </cell>
          <cell r="AF10">
            <v>2.564E-2</v>
          </cell>
          <cell r="AG10">
            <v>2.564E-2</v>
          </cell>
          <cell r="AH10">
            <v>2.564E-2</v>
          </cell>
          <cell r="AI10">
            <v>2.564E-2</v>
          </cell>
          <cell r="AJ10">
            <v>2.564E-2</v>
          </cell>
          <cell r="AK10">
            <v>2.564E-2</v>
          </cell>
          <cell r="AL10">
            <v>2.564E-2</v>
          </cell>
          <cell r="AM10">
            <v>2.564E-2</v>
          </cell>
          <cell r="AN10">
            <v>2.564E-2</v>
          </cell>
          <cell r="AO10">
            <v>1.2840000000000001E-2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--Benefit"/>
      <sheetName val="Abatement Cost - Average"/>
      <sheetName val="Portfolio Emission Rate"/>
      <sheetName val="Electric Portfolio - Ecology"/>
      <sheetName val="Gas Portfolio - Ecology"/>
      <sheetName val="Combined"/>
      <sheetName val="Electric Portfolio - WECC"/>
      <sheetName val="Gas Portfolio - WECC"/>
      <sheetName val="Combined - WECC"/>
      <sheetName val="Costs Rebuilt"/>
      <sheetName val="From BOB -&gt;&gt;"/>
      <sheetName val="Cost Summary"/>
      <sheetName val="Reference"/>
      <sheetName val="ASHP"/>
      <sheetName val="CCHP "/>
      <sheetName val="Hybrid HHP"/>
      <sheetName val="Hybrid CCHP"/>
      <sheetName val="Incremental costs for Bob"/>
      <sheetName val="Conversion Costs"/>
      <sheetName val="OLD -&gt;&gt;&gt;"/>
      <sheetName val="Summary"/>
      <sheetName val="Summary -- 2045 Emissions"/>
    </sheetNames>
    <sheetDataSet>
      <sheetData sheetId="0"/>
      <sheetData sheetId="1"/>
      <sheetData sheetId="2"/>
      <sheetData sheetId="3"/>
      <sheetData sheetId="4"/>
      <sheetData sheetId="5">
        <row r="26">
          <cell r="D26"/>
          <cell r="E26"/>
          <cell r="G26"/>
          <cell r="H26"/>
          <cell r="J26"/>
          <cell r="K26"/>
          <cell r="M26"/>
          <cell r="N26"/>
          <cell r="P26"/>
          <cell r="Q26"/>
        </row>
        <row r="27">
          <cell r="D27" t="str">
            <v>Gas Portfolio</v>
          </cell>
          <cell r="E27" t="str">
            <v>Total</v>
          </cell>
          <cell r="G27" t="str">
            <v>Gas Portfolio</v>
          </cell>
          <cell r="H27" t="str">
            <v>Total</v>
          </cell>
          <cell r="J27" t="str">
            <v>Gas Portfolio</v>
          </cell>
          <cell r="K27" t="str">
            <v>Total</v>
          </cell>
          <cell r="M27" t="str">
            <v>Gas Portfolio</v>
          </cell>
          <cell r="N27" t="str">
            <v>Total</v>
          </cell>
          <cell r="P27" t="str">
            <v xml:space="preserve">Gas Total </v>
          </cell>
          <cell r="Q27" t="str">
            <v>Total</v>
          </cell>
        </row>
        <row r="28">
          <cell r="A28">
            <v>2024</v>
          </cell>
          <cell r="D28">
            <v>5600863.6100593833</v>
          </cell>
          <cell r="E28">
            <v>11280841.750055972</v>
          </cell>
          <cell r="G28">
            <v>5598641.2235721415</v>
          </cell>
          <cell r="H28">
            <v>11283946.874884339</v>
          </cell>
          <cell r="J28">
            <v>5604589.0699780285</v>
          </cell>
          <cell r="K28">
            <v>11218109.965167321</v>
          </cell>
          <cell r="M28">
            <v>5606166.9668676993</v>
          </cell>
          <cell r="N28">
            <v>11188017.241089206</v>
          </cell>
          <cell r="P28">
            <v>5541455.179398099</v>
          </cell>
          <cell r="Q28">
            <v>11752241.376471989</v>
          </cell>
        </row>
        <row r="29">
          <cell r="A29">
            <v>2025</v>
          </cell>
          <cell r="D29">
            <v>5518468.1040623644</v>
          </cell>
          <cell r="E29">
            <v>10492234.393179495</v>
          </cell>
          <cell r="G29">
            <v>5508001.8309889045</v>
          </cell>
          <cell r="H29">
            <v>10610372.881687576</v>
          </cell>
          <cell r="J29">
            <v>5530933.3773721075</v>
          </cell>
          <cell r="K29">
            <v>10459348.79776128</v>
          </cell>
          <cell r="M29">
            <v>5529795.2876191596</v>
          </cell>
          <cell r="N29">
            <v>10429090.967848033</v>
          </cell>
          <cell r="P29">
            <v>5471919.5448849602</v>
          </cell>
          <cell r="Q29">
            <v>10902139.137408867</v>
          </cell>
        </row>
        <row r="30">
          <cell r="A30">
            <v>2026</v>
          </cell>
          <cell r="D30">
            <v>5510927.7360120099</v>
          </cell>
          <cell r="E30">
            <v>8689188.9785574377</v>
          </cell>
          <cell r="G30">
            <v>5493143.0280589852</v>
          </cell>
          <cell r="H30">
            <v>8508590.1962112393</v>
          </cell>
          <cell r="J30">
            <v>5533961.7458082838</v>
          </cell>
          <cell r="K30">
            <v>8414185.0448208805</v>
          </cell>
          <cell r="M30">
            <v>5532112.6746277278</v>
          </cell>
          <cell r="N30">
            <v>8452328.4167038426</v>
          </cell>
          <cell r="P30">
            <v>5511962.0442860378</v>
          </cell>
          <cell r="Q30">
            <v>9259668.5360976271</v>
          </cell>
        </row>
        <row r="31">
          <cell r="A31">
            <v>2027</v>
          </cell>
          <cell r="D31">
            <v>5417755.3836429296</v>
          </cell>
          <cell r="E31">
            <v>9074057.2906696852</v>
          </cell>
          <cell r="G31">
            <v>5391248.3769197175</v>
          </cell>
          <cell r="H31">
            <v>8528630.8786275536</v>
          </cell>
          <cell r="J31">
            <v>5454373.7637154534</v>
          </cell>
          <cell r="K31">
            <v>8773305.0500233807</v>
          </cell>
          <cell r="M31">
            <v>5451518.0743544772</v>
          </cell>
          <cell r="N31">
            <v>8599821.7338480875</v>
          </cell>
          <cell r="P31">
            <v>5450311.8227046253</v>
          </cell>
          <cell r="Q31">
            <v>9273550.064174084</v>
          </cell>
        </row>
        <row r="32">
          <cell r="A32">
            <v>2028</v>
          </cell>
          <cell r="D32">
            <v>5239171.7801098842</v>
          </cell>
          <cell r="E32">
            <v>8961890.6405416075</v>
          </cell>
          <cell r="G32">
            <v>5203600.311401492</v>
          </cell>
          <cell r="H32">
            <v>8342398.891657643</v>
          </cell>
          <cell r="J32">
            <v>5292998.5522211837</v>
          </cell>
          <cell r="K32">
            <v>8331380.6968512256</v>
          </cell>
          <cell r="M32">
            <v>5288798.0470169028</v>
          </cell>
          <cell r="N32">
            <v>8611424.5231188275</v>
          </cell>
          <cell r="P32">
            <v>5308488.5055847643</v>
          </cell>
          <cell r="Q32">
            <v>8767149.8864702582</v>
          </cell>
        </row>
        <row r="33">
          <cell r="A33">
            <v>2029</v>
          </cell>
          <cell r="D33">
            <v>5083513.7766708685</v>
          </cell>
          <cell r="E33">
            <v>8455880.9617364574</v>
          </cell>
          <cell r="G33">
            <v>5038156.3446754841</v>
          </cell>
          <cell r="H33">
            <v>8339482.5781465005</v>
          </cell>
          <cell r="J33">
            <v>5157241.0225950247</v>
          </cell>
          <cell r="K33">
            <v>7841717.2848404758</v>
          </cell>
          <cell r="M33">
            <v>5152200.3133658571</v>
          </cell>
          <cell r="N33">
            <v>8434368.8175966591</v>
          </cell>
          <cell r="P33">
            <v>5206014.6430279566</v>
          </cell>
          <cell r="Q33">
            <v>8524379.7180911209</v>
          </cell>
        </row>
        <row r="34">
          <cell r="A34">
            <v>2030</v>
          </cell>
          <cell r="D34">
            <v>4861784.8091808707</v>
          </cell>
          <cell r="E34">
            <v>8003417.1656847578</v>
          </cell>
          <cell r="G34">
            <v>4805414.9821120799</v>
          </cell>
          <cell r="H34">
            <v>7826990.3796138447</v>
          </cell>
          <cell r="J34">
            <v>4959348.3407229651</v>
          </cell>
          <cell r="K34">
            <v>7440826.0763180722</v>
          </cell>
          <cell r="M34">
            <v>4952883.2797297249</v>
          </cell>
          <cell r="N34">
            <v>8010554.2315158267</v>
          </cell>
          <cell r="P34">
            <v>5049874.6511707148</v>
          </cell>
          <cell r="Q34">
            <v>7231764.8145782799</v>
          </cell>
        </row>
        <row r="35">
          <cell r="A35">
            <v>2031</v>
          </cell>
          <cell r="D35">
            <v>4699683.4424508922</v>
          </cell>
          <cell r="E35">
            <v>7452601.2166968659</v>
          </cell>
          <cell r="G35">
            <v>4631242.0327894315</v>
          </cell>
          <cell r="H35">
            <v>7738785.745090859</v>
          </cell>
          <cell r="J35">
            <v>4824507.6160563016</v>
          </cell>
          <cell r="K35">
            <v>7378385.9711363297</v>
          </cell>
          <cell r="M35">
            <v>4816218.413387116</v>
          </cell>
          <cell r="N35">
            <v>7841067.1587663479</v>
          </cell>
          <cell r="P35">
            <v>4993819.5310723409</v>
          </cell>
          <cell r="Q35">
            <v>7164733.2908033123</v>
          </cell>
        </row>
        <row r="36">
          <cell r="A36">
            <v>2032</v>
          </cell>
          <cell r="D36">
            <v>4460804.5570831234</v>
          </cell>
          <cell r="E36">
            <v>7156081.3365971446</v>
          </cell>
          <cell r="G36">
            <v>4379252.2989916727</v>
          </cell>
          <cell r="H36">
            <v>7106048.5388471968</v>
          </cell>
          <cell r="J36">
            <v>4613969.6104098763</v>
          </cell>
          <cell r="K36">
            <v>7163053.2745139934</v>
          </cell>
          <cell r="M36">
            <v>4605124.5105597237</v>
          </cell>
          <cell r="N36">
            <v>7430657.0815002406</v>
          </cell>
          <cell r="P36">
            <v>4846668.3186205132</v>
          </cell>
          <cell r="Q36">
            <v>6788475.1145955315</v>
          </cell>
        </row>
        <row r="37">
          <cell r="A37">
            <v>2033</v>
          </cell>
          <cell r="D37">
            <v>4213460.9422309855</v>
          </cell>
          <cell r="E37">
            <v>6732794.7558762869</v>
          </cell>
          <cell r="G37">
            <v>4117575.24537306</v>
          </cell>
          <cell r="H37">
            <v>6653506.4221485602</v>
          </cell>
          <cell r="J37">
            <v>4394918.7079173103</v>
          </cell>
          <cell r="K37">
            <v>6886773.2857137611</v>
          </cell>
          <cell r="M37">
            <v>4384879.2892460115</v>
          </cell>
          <cell r="N37">
            <v>7015533.1412425544</v>
          </cell>
          <cell r="P37">
            <v>4711141.0958548887</v>
          </cell>
          <cell r="Q37">
            <v>6507200.8302624421</v>
          </cell>
        </row>
        <row r="38">
          <cell r="A38">
            <v>2034</v>
          </cell>
          <cell r="D38">
            <v>4016065.5060661435</v>
          </cell>
          <cell r="E38">
            <v>6459036.5905616488</v>
          </cell>
          <cell r="G38">
            <v>3904693.7507865364</v>
          </cell>
          <cell r="H38">
            <v>6304487.1782038826</v>
          </cell>
          <cell r="J38">
            <v>4227848.1740544355</v>
          </cell>
          <cell r="K38">
            <v>6298735.9149113642</v>
          </cell>
          <cell r="M38">
            <v>4216174.3393492419</v>
          </cell>
          <cell r="N38">
            <v>6821982.2441427689</v>
          </cell>
          <cell r="P38">
            <v>4650426.1185467402</v>
          </cell>
          <cell r="Q38">
            <v>6260408.780297515</v>
          </cell>
        </row>
        <row r="39">
          <cell r="A39">
            <v>2035</v>
          </cell>
          <cell r="D39">
            <v>3820059.2309580729</v>
          </cell>
          <cell r="E39">
            <v>5926401.8768279972</v>
          </cell>
          <cell r="G39">
            <v>3692608.4635326839</v>
          </cell>
          <cell r="H39">
            <v>5849936.5190266632</v>
          </cell>
          <cell r="J39">
            <v>4062393.4711554302</v>
          </cell>
          <cell r="K39">
            <v>5727415.6362637905</v>
          </cell>
          <cell r="M39">
            <v>4049077.8776741037</v>
          </cell>
          <cell r="N39">
            <v>6091102.4926275574</v>
          </cell>
          <cell r="P39">
            <v>4602116.22041992</v>
          </cell>
          <cell r="Q39">
            <v>5877372.6247182731</v>
          </cell>
        </row>
        <row r="40">
          <cell r="A40">
            <v>2036</v>
          </cell>
          <cell r="D40">
            <v>3651831.4974849811</v>
          </cell>
          <cell r="E40">
            <v>5382885.2648556959</v>
          </cell>
          <cell r="G40">
            <v>3507869.9300497612</v>
          </cell>
          <cell r="H40">
            <v>5349726.9389300281</v>
          </cell>
          <cell r="J40">
            <v>3925712.5339403707</v>
          </cell>
          <cell r="K40">
            <v>5869338.1350640273</v>
          </cell>
          <cell r="M40">
            <v>3910713.6304348051</v>
          </cell>
          <cell r="N40">
            <v>5283017.4767979393</v>
          </cell>
          <cell r="P40">
            <v>4582981.0540328193</v>
          </cell>
          <cell r="Q40">
            <v>5742448.7571631158</v>
          </cell>
        </row>
        <row r="41">
          <cell r="A41">
            <v>2037</v>
          </cell>
          <cell r="D41">
            <v>3431870.4894365417</v>
          </cell>
          <cell r="E41">
            <v>4892297.5802629162</v>
          </cell>
          <cell r="G41">
            <v>3270788.9488696484</v>
          </cell>
          <cell r="H41">
            <v>4654214.9136139276</v>
          </cell>
          <cell r="J41">
            <v>3734413.2018674733</v>
          </cell>
          <cell r="K41">
            <v>5528171.0073284227</v>
          </cell>
          <cell r="M41">
            <v>3717897.5642909715</v>
          </cell>
          <cell r="N41">
            <v>5219919.5515606496</v>
          </cell>
          <cell r="P41">
            <v>4509527.8942654999</v>
          </cell>
          <cell r="Q41">
            <v>5577180.2673734976</v>
          </cell>
        </row>
        <row r="42">
          <cell r="A42">
            <v>2038</v>
          </cell>
          <cell r="D42">
            <v>3258446.8198398934</v>
          </cell>
          <cell r="E42">
            <v>4232208.8129325612</v>
          </cell>
          <cell r="G42">
            <v>3079860.9701909153</v>
          </cell>
          <cell r="H42">
            <v>4604378.1557503752</v>
          </cell>
          <cell r="J42">
            <v>3589391.0213539163</v>
          </cell>
          <cell r="K42">
            <v>4824019.35863203</v>
          </cell>
          <cell r="M42">
            <v>3571379.918047708</v>
          </cell>
          <cell r="N42">
            <v>4571697.1908161193</v>
          </cell>
          <cell r="P42">
            <v>4473914.6339742821</v>
          </cell>
          <cell r="Q42">
            <v>5213174.8401182452</v>
          </cell>
        </row>
        <row r="43">
          <cell r="A43">
            <v>2039</v>
          </cell>
          <cell r="D43">
            <v>3096888.343576286</v>
          </cell>
          <cell r="E43">
            <v>4158787.863752556</v>
          </cell>
          <cell r="G43">
            <v>2900581.3847862943</v>
          </cell>
          <cell r="H43">
            <v>4106934.6905453303</v>
          </cell>
          <cell r="J43">
            <v>3457545.1493642661</v>
          </cell>
          <cell r="K43">
            <v>4526080.7995113563</v>
          </cell>
          <cell r="M43">
            <v>3437978.1089694803</v>
          </cell>
          <cell r="N43">
            <v>4450673.6238469547</v>
          </cell>
          <cell r="P43">
            <v>4443046.1990476325</v>
          </cell>
          <cell r="Q43">
            <v>5090525.4614316551</v>
          </cell>
        </row>
        <row r="44">
          <cell r="A44">
            <v>2040</v>
          </cell>
          <cell r="D44">
            <v>2949148.4078211458</v>
          </cell>
          <cell r="E44">
            <v>4069028.6706290487</v>
          </cell>
          <cell r="G44">
            <v>2734943.0634019403</v>
          </cell>
          <cell r="H44">
            <v>3636093.0738411471</v>
          </cell>
          <cell r="J44">
            <v>3339813.1404760191</v>
          </cell>
          <cell r="K44">
            <v>4152649.2708995314</v>
          </cell>
          <cell r="M44">
            <v>3318656.6444662795</v>
          </cell>
          <cell r="N44">
            <v>4297365.7979809204</v>
          </cell>
          <cell r="P44">
            <v>4425486.6778891552</v>
          </cell>
          <cell r="Q44">
            <v>5022000.1601612139</v>
          </cell>
        </row>
        <row r="45">
          <cell r="A45">
            <v>2041</v>
          </cell>
          <cell r="D45">
            <v>2769589.6579834926</v>
          </cell>
          <cell r="E45">
            <v>3867125.435245052</v>
          </cell>
          <cell r="G45">
            <v>2537451.4617598387</v>
          </cell>
          <cell r="H45">
            <v>3331741.8722320045</v>
          </cell>
          <cell r="J45">
            <v>3187581.809060032</v>
          </cell>
          <cell r="K45">
            <v>3979260.6511541228</v>
          </cell>
          <cell r="M45">
            <v>3164956.0084125968</v>
          </cell>
          <cell r="N45">
            <v>4102091.8895271514</v>
          </cell>
          <cell r="P45">
            <v>4364855.2670544013</v>
          </cell>
          <cell r="Q45">
            <v>4941626.39974193</v>
          </cell>
        </row>
        <row r="46">
          <cell r="A46">
            <v>2042</v>
          </cell>
          <cell r="D46">
            <v>2603066.6031062026</v>
          </cell>
          <cell r="E46">
            <v>3823388.6704809642</v>
          </cell>
          <cell r="G46">
            <v>2352694.3017326486</v>
          </cell>
          <cell r="H46">
            <v>3294545.8505904907</v>
          </cell>
          <cell r="J46">
            <v>3041909.6579163661</v>
          </cell>
          <cell r="K46">
            <v>3896721.9699662076</v>
          </cell>
          <cell r="M46">
            <v>3018142.7045364073</v>
          </cell>
          <cell r="N46">
            <v>4091444.2763038222</v>
          </cell>
          <cell r="P46">
            <v>4304858.6713646939</v>
          </cell>
          <cell r="Q46">
            <v>4964882.5038201939</v>
          </cell>
        </row>
        <row r="47">
          <cell r="A47">
            <v>2043</v>
          </cell>
          <cell r="D47">
            <v>2515587.9582144567</v>
          </cell>
          <cell r="E47">
            <v>3789576.7729427554</v>
          </cell>
          <cell r="G47">
            <v>2247008.9919881029</v>
          </cell>
          <cell r="H47">
            <v>3286065.1217139917</v>
          </cell>
          <cell r="J47">
            <v>2985154.5892682355</v>
          </cell>
          <cell r="K47">
            <v>3858046.2156619942</v>
          </cell>
          <cell r="M47">
            <v>2959708.4971510218</v>
          </cell>
          <cell r="N47">
            <v>4128090.5783764953</v>
          </cell>
          <cell r="P47">
            <v>4308985.8832331989</v>
          </cell>
          <cell r="Q47">
            <v>5044680.6413242612</v>
          </cell>
        </row>
        <row r="48">
          <cell r="A48">
            <v>2044</v>
          </cell>
          <cell r="D48">
            <v>2388171.4136040802</v>
          </cell>
          <cell r="E48">
            <v>3595550.429356806</v>
          </cell>
          <cell r="G48">
            <v>2101846.1026574615</v>
          </cell>
          <cell r="H48">
            <v>3122031.2088543954</v>
          </cell>
          <cell r="J48">
            <v>2885103.6522183032</v>
          </cell>
          <cell r="K48">
            <v>3853119.6463090423</v>
          </cell>
          <cell r="M48">
            <v>2858147.3129065689</v>
          </cell>
          <cell r="N48">
            <v>4060091.0680793035</v>
          </cell>
          <cell r="P48">
            <v>4285127.8100094246</v>
          </cell>
          <cell r="Q48">
            <v>4940151.1291220933</v>
          </cell>
        </row>
        <row r="49">
          <cell r="A49">
            <v>2045</v>
          </cell>
          <cell r="D49">
            <v>2271472.6041273815</v>
          </cell>
          <cell r="E49">
            <v>3312887.6114200559</v>
          </cell>
          <cell r="G49">
            <v>1969644.8582305682</v>
          </cell>
          <cell r="H49">
            <v>2908303.9153268756</v>
          </cell>
          <cell r="J49">
            <v>2787181.9221431334</v>
          </cell>
          <cell r="K49">
            <v>3556581.2800861527</v>
          </cell>
          <cell r="M49">
            <v>2758921.9055130901</v>
          </cell>
          <cell r="N49">
            <v>3532320.0947893625</v>
          </cell>
          <cell r="P49">
            <v>4230361.4802863896</v>
          </cell>
          <cell r="Q49">
            <v>4720664.9899608428</v>
          </cell>
        </row>
        <row r="50">
          <cell r="A50">
            <v>2046</v>
          </cell>
          <cell r="D50">
            <v>2199927.3916153517</v>
          </cell>
          <cell r="E50">
            <v>3396502.4129442004</v>
          </cell>
          <cell r="G50">
            <v>1883860.0371046599</v>
          </cell>
          <cell r="H50">
            <v>2963019.6299885572</v>
          </cell>
          <cell r="J50">
            <v>2733344.385673095</v>
          </cell>
          <cell r="K50">
            <v>3503930.621853523</v>
          </cell>
          <cell r="M50">
            <v>2703666.3423348111</v>
          </cell>
          <cell r="N50">
            <v>4635362.0922790738</v>
          </cell>
          <cell r="P50">
            <v>4207800.5655994425</v>
          </cell>
          <cell r="Q50">
            <v>4726107.2918679966</v>
          </cell>
        </row>
        <row r="51">
          <cell r="A51">
            <v>2047</v>
          </cell>
          <cell r="D51">
            <v>2132414.5232628454</v>
          </cell>
          <cell r="E51">
            <v>2958618.6291024256</v>
          </cell>
          <cell r="G51">
            <v>1800113.7229159328</v>
          </cell>
          <cell r="H51">
            <v>2670870.4681614535</v>
          </cell>
          <cell r="J51">
            <v>2681495.9945551609</v>
          </cell>
          <cell r="K51">
            <v>3351311.4899457227</v>
          </cell>
          <cell r="M51">
            <v>2650388.2802570113</v>
          </cell>
          <cell r="N51">
            <v>4081700.1672279369</v>
          </cell>
          <cell r="P51">
            <v>4184029.7954445784</v>
          </cell>
          <cell r="Q51">
            <v>4384804.3814237444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--Benefit"/>
      <sheetName val="Abatement Cost - Average"/>
      <sheetName val="Customer Level Emissions"/>
      <sheetName val="Portfolio Emission Rate"/>
      <sheetName val="Electric Portfolio - Ecology"/>
      <sheetName val="Gas Portfolio - Ecology"/>
      <sheetName val="Combined"/>
      <sheetName val="Electric Portfolio - WECC"/>
      <sheetName val="Gas Portfolio - WECC"/>
      <sheetName val="Combined - WECC"/>
      <sheetName val="Costs Rebuilt"/>
      <sheetName val="Total Cost Chart"/>
      <sheetName val="From BOB -&gt;&gt;"/>
      <sheetName val="Cost Summary"/>
      <sheetName val="Reference"/>
      <sheetName val="ASHP"/>
      <sheetName val="CCHP "/>
      <sheetName val="Hybrid HHP"/>
      <sheetName val="Hybrid CCHP"/>
      <sheetName val="Incremental costs for Bob"/>
      <sheetName val="Conversion Costs"/>
      <sheetName val="OLD -&gt;&gt;&gt;"/>
      <sheetName val="Summary"/>
      <sheetName val="Summary -- 2045 Emissions"/>
    </sheetNames>
    <sheetDataSet>
      <sheetData sheetId="0">
        <row r="47">
          <cell r="A47" t="str">
            <v>Societal Benefit</v>
          </cell>
        </row>
      </sheetData>
      <sheetData sheetId="1"/>
      <sheetData sheetId="2"/>
      <sheetData sheetId="3"/>
      <sheetData sheetId="4"/>
      <sheetData sheetId="5"/>
      <sheetData sheetId="6">
        <row r="26">
          <cell r="C26" t="str">
            <v>Full ASHP</v>
          </cell>
          <cell r="F26" t="str">
            <v>Full ASHP/CCHP</v>
          </cell>
          <cell r="I26" t="str">
            <v>HHP</v>
          </cell>
          <cell r="L26" t="str">
            <v>HHP/CCHP</v>
          </cell>
          <cell r="O26" t="str">
            <v>Reference</v>
          </cell>
        </row>
        <row r="27">
          <cell r="C27" t="str">
            <v>Electric Portfolio</v>
          </cell>
          <cell r="D27" t="str">
            <v>Gas Portfolio</v>
          </cell>
          <cell r="F27" t="str">
            <v>Electric Portfolio</v>
          </cell>
          <cell r="G27" t="str">
            <v>Gas Portfolio</v>
          </cell>
          <cell r="I27" t="str">
            <v>Electric Portfolio</v>
          </cell>
          <cell r="J27" t="str">
            <v>Gas Portfolio</v>
          </cell>
          <cell r="L27" t="str">
            <v>Electric Portfolio</v>
          </cell>
          <cell r="M27" t="str">
            <v>Gas Portfolio</v>
          </cell>
          <cell r="O27" t="str">
            <v>Electric Total</v>
          </cell>
          <cell r="P27" t="str">
            <v xml:space="preserve">Gas Total </v>
          </cell>
        </row>
        <row r="28">
          <cell r="A28">
            <v>2024</v>
          </cell>
          <cell r="C28">
            <v>5679978.1399965901</v>
          </cell>
          <cell r="D28">
            <v>5600863.6100593833</v>
          </cell>
          <cell r="F28">
            <v>5685305.6513121976</v>
          </cell>
          <cell r="G28">
            <v>5598641.2235721415</v>
          </cell>
          <cell r="I28">
            <v>5613520.8951892918</v>
          </cell>
          <cell r="J28">
            <v>5604589.0699780285</v>
          </cell>
          <cell r="L28">
            <v>5581850.2742215078</v>
          </cell>
          <cell r="M28">
            <v>5606166.9668676993</v>
          </cell>
          <cell r="O28">
            <v>5670219.6922637485</v>
          </cell>
          <cell r="P28">
            <v>5541455.179398099</v>
          </cell>
        </row>
        <row r="29">
          <cell r="A29">
            <v>2025</v>
          </cell>
          <cell r="C29">
            <v>4973766.2891171305</v>
          </cell>
          <cell r="D29">
            <v>5518468.1040623644</v>
          </cell>
          <cell r="F29">
            <v>5102371.0506986715</v>
          </cell>
          <cell r="G29">
            <v>5508001.8309889045</v>
          </cell>
          <cell r="I29">
            <v>4928415.4203891717</v>
          </cell>
          <cell r="J29">
            <v>5530933.3773721075</v>
          </cell>
          <cell r="L29">
            <v>4899295.6802288722</v>
          </cell>
          <cell r="M29">
            <v>5529795.2876191596</v>
          </cell>
          <cell r="O29">
            <v>5562495.3692335486</v>
          </cell>
          <cell r="P29">
            <v>5471919.5448849602</v>
          </cell>
        </row>
        <row r="30">
          <cell r="A30">
            <v>2026</v>
          </cell>
          <cell r="C30">
            <v>3178261.2425454287</v>
          </cell>
          <cell r="D30">
            <v>5510927.7360120099</v>
          </cell>
          <cell r="F30">
            <v>3015447.1681522541</v>
          </cell>
          <cell r="G30">
            <v>5493143.0280589852</v>
          </cell>
          <cell r="I30">
            <v>2880223.2990125972</v>
          </cell>
          <cell r="J30">
            <v>5533961.7458082838</v>
          </cell>
          <cell r="L30">
            <v>2920215.7420761143</v>
          </cell>
          <cell r="M30">
            <v>5532112.6746277278</v>
          </cell>
          <cell r="O30">
            <v>2764565.9314874359</v>
          </cell>
          <cell r="P30">
            <v>5511962.0442860378</v>
          </cell>
        </row>
        <row r="31">
          <cell r="A31">
            <v>2027</v>
          </cell>
          <cell r="C31">
            <v>3656301.9070267552</v>
          </cell>
          <cell r="D31">
            <v>5417755.3836429296</v>
          </cell>
          <cell r="F31">
            <v>3137382.5017078365</v>
          </cell>
          <cell r="G31">
            <v>5391248.3769197175</v>
          </cell>
          <cell r="I31">
            <v>3318931.2863079268</v>
          </cell>
          <cell r="J31">
            <v>5454373.7637154534</v>
          </cell>
          <cell r="L31">
            <v>3148303.6594936112</v>
          </cell>
          <cell r="M31">
            <v>5451518.0743544772</v>
          </cell>
          <cell r="O31">
            <v>3202289.6446330403</v>
          </cell>
          <cell r="P31">
            <v>5450311.8227046253</v>
          </cell>
        </row>
        <row r="32">
          <cell r="A32">
            <v>2028</v>
          </cell>
          <cell r="C32">
            <v>3722718.8604317238</v>
          </cell>
          <cell r="D32">
            <v>5239171.7801098842</v>
          </cell>
          <cell r="F32">
            <v>3138798.5802561515</v>
          </cell>
          <cell r="G32">
            <v>5203600.311401492</v>
          </cell>
          <cell r="I32">
            <v>3038382.1446300419</v>
          </cell>
          <cell r="J32">
            <v>5292998.5522211837</v>
          </cell>
          <cell r="L32">
            <v>3322626.4761019242</v>
          </cell>
          <cell r="M32">
            <v>5288798.0470169028</v>
          </cell>
          <cell r="O32">
            <v>3301343.3834700645</v>
          </cell>
          <cell r="P32">
            <v>5308488.5055847643</v>
          </cell>
        </row>
        <row r="33">
          <cell r="A33">
            <v>2029</v>
          </cell>
          <cell r="C33">
            <v>3372367.1850655884</v>
          </cell>
          <cell r="D33">
            <v>5083513.7766708685</v>
          </cell>
          <cell r="F33">
            <v>3301326.2334710169</v>
          </cell>
          <cell r="G33">
            <v>5038156.3446754841</v>
          </cell>
          <cell r="I33">
            <v>2684476.2622454511</v>
          </cell>
          <cell r="J33">
            <v>5157241.0225950247</v>
          </cell>
          <cell r="L33">
            <v>3282168.5042308029</v>
          </cell>
          <cell r="M33">
            <v>5152200.3133658571</v>
          </cell>
          <cell r="O33">
            <v>3359861.5355671109</v>
          </cell>
          <cell r="P33">
            <v>5206014.6430279566</v>
          </cell>
        </row>
        <row r="34">
          <cell r="A34">
            <v>2030</v>
          </cell>
          <cell r="C34">
            <v>3141632.3565038866</v>
          </cell>
          <cell r="D34">
            <v>4861784.8091808707</v>
          </cell>
          <cell r="F34">
            <v>3021575.3975017644</v>
          </cell>
          <cell r="G34">
            <v>4805414.9821120799</v>
          </cell>
          <cell r="I34">
            <v>2481477.7355951075</v>
          </cell>
          <cell r="J34">
            <v>4959348.3407229651</v>
          </cell>
          <cell r="L34">
            <v>3057670.9517861018</v>
          </cell>
          <cell r="M34">
            <v>4952883.2797297249</v>
          </cell>
          <cell r="O34">
            <v>3001406.4761785916</v>
          </cell>
          <cell r="P34">
            <v>5049874.6511707148</v>
          </cell>
        </row>
        <row r="35">
          <cell r="A35">
            <v>2031</v>
          </cell>
          <cell r="C35">
            <v>2752917.7742459737</v>
          </cell>
          <cell r="D35">
            <v>4699683.4424508922</v>
          </cell>
          <cell r="F35">
            <v>3107543.712301428</v>
          </cell>
          <cell r="G35">
            <v>4631242.0327894315</v>
          </cell>
          <cell r="I35">
            <v>2553878.3550800276</v>
          </cell>
          <cell r="J35">
            <v>4824507.6160563016</v>
          </cell>
          <cell r="L35">
            <v>3024848.7453792319</v>
          </cell>
          <cell r="M35">
            <v>4816218.413387116</v>
          </cell>
          <cell r="O35">
            <v>2532479.1648514871</v>
          </cell>
          <cell r="P35">
            <v>4993819.5310723409</v>
          </cell>
        </row>
        <row r="36">
          <cell r="A36">
            <v>2032</v>
          </cell>
          <cell r="C36">
            <v>2695276.7795140208</v>
          </cell>
          <cell r="D36">
            <v>4460804.5570831234</v>
          </cell>
          <cell r="F36">
            <v>2726796.2398555242</v>
          </cell>
          <cell r="G36">
            <v>4379252.2989916727</v>
          </cell>
          <cell r="I36">
            <v>2549083.6641041166</v>
          </cell>
          <cell r="J36">
            <v>4613969.6104098763</v>
          </cell>
          <cell r="L36">
            <v>2825532.5709405169</v>
          </cell>
          <cell r="M36">
            <v>4605124.5105597237</v>
          </cell>
          <cell r="O36">
            <v>2320761.7754399632</v>
          </cell>
          <cell r="P36">
            <v>4846668.3186205132</v>
          </cell>
        </row>
        <row r="37">
          <cell r="A37">
            <v>2033</v>
          </cell>
          <cell r="C37">
            <v>2519333.8136453014</v>
          </cell>
          <cell r="D37">
            <v>4213460.9422309855</v>
          </cell>
          <cell r="F37">
            <v>2535931.1767755002</v>
          </cell>
          <cell r="G37">
            <v>4117575.24537306</v>
          </cell>
          <cell r="I37">
            <v>2491854.5777964508</v>
          </cell>
          <cell r="J37">
            <v>4394918.7079173103</v>
          </cell>
          <cell r="L37">
            <v>2630653.8519965429</v>
          </cell>
          <cell r="M37">
            <v>4384879.2892460115</v>
          </cell>
          <cell r="O37">
            <v>2157126.3898054566</v>
          </cell>
          <cell r="P37">
            <v>4711141.0958548887</v>
          </cell>
        </row>
        <row r="38">
          <cell r="A38">
            <v>2034</v>
          </cell>
          <cell r="C38">
            <v>2442971.0844955058</v>
          </cell>
          <cell r="D38">
            <v>4016065.5060661435</v>
          </cell>
          <cell r="F38">
            <v>2399793.4274173463</v>
          </cell>
          <cell r="G38">
            <v>3904693.7507865364</v>
          </cell>
          <cell r="I38">
            <v>2070887.740856929</v>
          </cell>
          <cell r="J38">
            <v>4227848.1740544355</v>
          </cell>
          <cell r="L38">
            <v>2605807.9047935265</v>
          </cell>
          <cell r="M38">
            <v>4216174.3393492419</v>
          </cell>
          <cell r="O38">
            <v>1898002.2709432333</v>
          </cell>
          <cell r="P38">
            <v>4650426.1185467402</v>
          </cell>
        </row>
        <row r="39">
          <cell r="A39">
            <v>2035</v>
          </cell>
          <cell r="C39">
            <v>2106342.6458699242</v>
          </cell>
          <cell r="D39">
            <v>3820059.2309580729</v>
          </cell>
          <cell r="F39">
            <v>2157328.0554939797</v>
          </cell>
          <cell r="G39">
            <v>3692608.4635326839</v>
          </cell>
          <cell r="I39">
            <v>1665022.1651083606</v>
          </cell>
          <cell r="J39">
            <v>4062393.4711554302</v>
          </cell>
          <cell r="L39">
            <v>2042024.6149534537</v>
          </cell>
          <cell r="M39">
            <v>4049077.8776741037</v>
          </cell>
          <cell r="O39">
            <v>1489128.119972283</v>
          </cell>
          <cell r="P39">
            <v>4602116.22041992</v>
          </cell>
        </row>
        <row r="40">
          <cell r="A40">
            <v>2036</v>
          </cell>
          <cell r="C40">
            <v>1731053.7673707153</v>
          </cell>
          <cell r="D40">
            <v>3651831.4974849811</v>
          </cell>
          <cell r="F40">
            <v>1841857.0088802669</v>
          </cell>
          <cell r="G40">
            <v>3507869.9300497612</v>
          </cell>
          <cell r="I40">
            <v>1943625.6011236568</v>
          </cell>
          <cell r="J40">
            <v>3925712.5339403707</v>
          </cell>
          <cell r="L40">
            <v>1372303.8463631342</v>
          </cell>
          <cell r="M40">
            <v>3910713.6304348051</v>
          </cell>
          <cell r="O40">
            <v>1385330.9036682746</v>
          </cell>
          <cell r="P40">
            <v>4582981.0540328193</v>
          </cell>
        </row>
        <row r="41">
          <cell r="A41">
            <v>2037</v>
          </cell>
          <cell r="C41">
            <v>1460427.0908263742</v>
          </cell>
          <cell r="D41">
            <v>3431870.4894365417</v>
          </cell>
          <cell r="F41">
            <v>1383425.9647442789</v>
          </cell>
          <cell r="G41">
            <v>3270788.9488696484</v>
          </cell>
          <cell r="I41">
            <v>1793757.8054609499</v>
          </cell>
          <cell r="J41">
            <v>3734413.2018674733</v>
          </cell>
          <cell r="L41">
            <v>1502021.9872696779</v>
          </cell>
          <cell r="M41">
            <v>3717897.5642909715</v>
          </cell>
          <cell r="O41">
            <v>1255180.4983744468</v>
          </cell>
          <cell r="P41">
            <v>4509527.8942654999</v>
          </cell>
        </row>
        <row r="42">
          <cell r="A42">
            <v>2038</v>
          </cell>
          <cell r="C42">
            <v>973761.99309266743</v>
          </cell>
          <cell r="D42">
            <v>3258446.8198398934</v>
          </cell>
          <cell r="F42">
            <v>1524517.1855594597</v>
          </cell>
          <cell r="G42">
            <v>3079860.9701909153</v>
          </cell>
          <cell r="I42">
            <v>1234628.3372781132</v>
          </cell>
          <cell r="J42">
            <v>3589391.0213539163</v>
          </cell>
          <cell r="L42">
            <v>1000317.2727684109</v>
          </cell>
          <cell r="M42">
            <v>3571379.918047708</v>
          </cell>
          <cell r="O42">
            <v>1011205.460076047</v>
          </cell>
          <cell r="P42">
            <v>4473914.6339742821</v>
          </cell>
        </row>
        <row r="43">
          <cell r="A43">
            <v>2039</v>
          </cell>
          <cell r="C43">
            <v>1061899.5201762703</v>
          </cell>
          <cell r="D43">
            <v>3096888.343576286</v>
          </cell>
          <cell r="F43">
            <v>1206353.305759036</v>
          </cell>
          <cell r="G43">
            <v>2900581.3847862943</v>
          </cell>
          <cell r="I43">
            <v>1068535.65014709</v>
          </cell>
          <cell r="J43">
            <v>3457545.1493642661</v>
          </cell>
          <cell r="L43">
            <v>1012695.5148774745</v>
          </cell>
          <cell r="M43">
            <v>3437978.1089694803</v>
          </cell>
          <cell r="O43">
            <v>967856.24042851513</v>
          </cell>
          <cell r="P43">
            <v>4443046.1990476325</v>
          </cell>
        </row>
        <row r="44">
          <cell r="A44">
            <v>2040</v>
          </cell>
          <cell r="C44">
            <v>1119880.2628079026</v>
          </cell>
          <cell r="D44">
            <v>2949148.4078211458</v>
          </cell>
          <cell r="F44">
            <v>901150.01043920685</v>
          </cell>
          <cell r="G44">
            <v>2734943.0634019403</v>
          </cell>
          <cell r="I44">
            <v>812836.13042351254</v>
          </cell>
          <cell r="J44">
            <v>3339813.1404760191</v>
          </cell>
          <cell r="L44">
            <v>978709.15351464064</v>
          </cell>
          <cell r="M44">
            <v>3318656.6444662795</v>
          </cell>
          <cell r="O44">
            <v>950942.71883517713</v>
          </cell>
          <cell r="P44">
            <v>4425486.6778891552</v>
          </cell>
        </row>
        <row r="45">
          <cell r="A45">
            <v>2041</v>
          </cell>
          <cell r="C45">
            <v>1097535.7772615592</v>
          </cell>
          <cell r="D45">
            <v>2769589.6579834926</v>
          </cell>
          <cell r="F45">
            <v>794290.41047216568</v>
          </cell>
          <cell r="G45">
            <v>2537451.4617598387</v>
          </cell>
          <cell r="I45">
            <v>791678.84209409077</v>
          </cell>
          <cell r="J45">
            <v>3187581.809060032</v>
          </cell>
          <cell r="L45">
            <v>937135.88111455471</v>
          </cell>
          <cell r="M45">
            <v>3164956.0084125968</v>
          </cell>
          <cell r="O45">
            <v>822085.10489611572</v>
          </cell>
          <cell r="P45">
            <v>4364855.2670544013</v>
          </cell>
        </row>
        <row r="46">
          <cell r="A46">
            <v>2042</v>
          </cell>
          <cell r="C46">
            <v>1220322.0673747617</v>
          </cell>
          <cell r="D46">
            <v>2603066.6031062026</v>
          </cell>
          <cell r="F46">
            <v>941851.54885784211</v>
          </cell>
          <cell r="G46">
            <v>2352694.3017326486</v>
          </cell>
          <cell r="I46">
            <v>854812.31204984139</v>
          </cell>
          <cell r="J46">
            <v>3041909.6579163661</v>
          </cell>
          <cell r="L46">
            <v>1073301.5717674149</v>
          </cell>
          <cell r="M46">
            <v>3018142.7045364073</v>
          </cell>
          <cell r="O46">
            <v>863605.43229543022</v>
          </cell>
          <cell r="P46">
            <v>4304858.6713646939</v>
          </cell>
        </row>
        <row r="47">
          <cell r="A47">
            <v>2043</v>
          </cell>
          <cell r="C47">
            <v>1273988.8147282985</v>
          </cell>
          <cell r="D47">
            <v>2515587.9582144567</v>
          </cell>
          <cell r="F47">
            <v>1039056.129725889</v>
          </cell>
          <cell r="G47">
            <v>2247008.9919881029</v>
          </cell>
          <cell r="I47">
            <v>872891.62639375846</v>
          </cell>
          <cell r="J47">
            <v>2985154.5892682355</v>
          </cell>
          <cell r="L47">
            <v>1168382.0812254732</v>
          </cell>
          <cell r="M47">
            <v>2959708.4971510218</v>
          </cell>
          <cell r="O47">
            <v>916800.81510386348</v>
          </cell>
          <cell r="P47">
            <v>4308985.8832331989</v>
          </cell>
        </row>
        <row r="48">
          <cell r="A48">
            <v>2044</v>
          </cell>
          <cell r="C48">
            <v>1207379.0157527255</v>
          </cell>
          <cell r="D48">
            <v>2388171.4136040802</v>
          </cell>
          <cell r="F48">
            <v>1020185.106196934</v>
          </cell>
          <cell r="G48">
            <v>2101846.1026574615</v>
          </cell>
          <cell r="I48">
            <v>968015.99409073894</v>
          </cell>
          <cell r="J48">
            <v>2885103.6522183032</v>
          </cell>
          <cell r="L48">
            <v>1201943.7551727346</v>
          </cell>
          <cell r="M48">
            <v>2858147.3129065689</v>
          </cell>
          <cell r="O48">
            <v>861221.98932340485</v>
          </cell>
          <cell r="P48">
            <v>4285127.8100094246</v>
          </cell>
        </row>
        <row r="49">
          <cell r="A49">
            <v>2045</v>
          </cell>
          <cell r="C49">
            <v>1041415.0072926743</v>
          </cell>
          <cell r="D49">
            <v>2271472.6041273815</v>
          </cell>
          <cell r="F49">
            <v>938659.05709630728</v>
          </cell>
          <cell r="G49">
            <v>1969644.8582305682</v>
          </cell>
          <cell r="I49">
            <v>769399.35794301925</v>
          </cell>
          <cell r="J49">
            <v>2787181.9221431334</v>
          </cell>
          <cell r="L49">
            <v>773398.18927627231</v>
          </cell>
          <cell r="M49">
            <v>2758921.9055130901</v>
          </cell>
          <cell r="O49">
            <v>663276.20155804045</v>
          </cell>
          <cell r="P49">
            <v>4230361.4802863896</v>
          </cell>
        </row>
        <row r="50">
          <cell r="A50">
            <v>2046</v>
          </cell>
          <cell r="C50">
            <v>1196575.0213288486</v>
          </cell>
          <cell r="D50">
            <v>2199927.3916153517</v>
          </cell>
          <cell r="F50">
            <v>1079159.5928838972</v>
          </cell>
          <cell r="G50">
            <v>1883860.0371046599</v>
          </cell>
          <cell r="I50">
            <v>770586.23618042772</v>
          </cell>
          <cell r="J50">
            <v>2733344.385673095</v>
          </cell>
          <cell r="L50">
            <v>1931695.7499442624</v>
          </cell>
          <cell r="M50">
            <v>2703666.3423348111</v>
          </cell>
          <cell r="O50">
            <v>737807.92596089304</v>
          </cell>
          <cell r="P50">
            <v>4207800.5655994425</v>
          </cell>
        </row>
        <row r="51">
          <cell r="A51">
            <v>2047</v>
          </cell>
          <cell r="C51">
            <v>826204.10583958006</v>
          </cell>
          <cell r="D51">
            <v>2132414.5232628454</v>
          </cell>
          <cell r="F51">
            <v>870756.74524552096</v>
          </cell>
          <cell r="G51">
            <v>1800113.7229159328</v>
          </cell>
          <cell r="I51">
            <v>669815.49539056199</v>
          </cell>
          <cell r="J51">
            <v>2681495.9945551609</v>
          </cell>
          <cell r="L51">
            <v>1431311.8869709256</v>
          </cell>
          <cell r="M51">
            <v>2650388.2802570113</v>
          </cell>
          <cell r="O51">
            <v>326240.58670223266</v>
          </cell>
          <cell r="P51">
            <v>4184029.7954445784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--Benefit"/>
      <sheetName val="Abatement Cost - Average"/>
      <sheetName val="Customer Level Emissions"/>
      <sheetName val="Portfolio Emission Rate"/>
      <sheetName val="Electric Portfolio - Ecology"/>
      <sheetName val="Gas Portfolio - Ecology"/>
      <sheetName val="Combined"/>
      <sheetName val="Electric Portfolio - WECC"/>
      <sheetName val="Gas Portfolio - WECC"/>
      <sheetName val="Combined - WECC"/>
      <sheetName val="Costs Rebuilt"/>
      <sheetName val="Total Cost Chart"/>
      <sheetName val="From BOB -&gt;&gt;"/>
      <sheetName val="Cost Summary"/>
      <sheetName val="Reference"/>
      <sheetName val="ASHP"/>
      <sheetName val="CCHP "/>
      <sheetName val="Hybrid HHP"/>
      <sheetName val="Hybrid CCHP"/>
      <sheetName val="Incremental costs for Bob"/>
      <sheetName val="Conversion Costs"/>
      <sheetName val="OLD -&gt;&gt;&gt;"/>
      <sheetName val="Summary"/>
      <sheetName val="Summary -- 2045 Emissions"/>
    </sheetNames>
    <sheetDataSet>
      <sheetData sheetId="0">
        <row r="47">
          <cell r="A47" t="str">
            <v>Societal Benefit</v>
          </cell>
        </row>
      </sheetData>
      <sheetData sheetId="1"/>
      <sheetData sheetId="2"/>
      <sheetData sheetId="3"/>
      <sheetData sheetId="4"/>
      <sheetData sheetId="5"/>
      <sheetData sheetId="6">
        <row r="26">
          <cell r="C26" t="str">
            <v>Full ASHP</v>
          </cell>
        </row>
        <row r="28">
          <cell r="C28">
            <v>5679978.1399965901</v>
          </cell>
          <cell r="D28">
            <v>5600863.6100593833</v>
          </cell>
          <cell r="F28">
            <v>5685305.6513121976</v>
          </cell>
          <cell r="G28">
            <v>5598641.2235721415</v>
          </cell>
          <cell r="I28">
            <v>5613520.8951892918</v>
          </cell>
          <cell r="J28">
            <v>5604589.0699780285</v>
          </cell>
          <cell r="L28">
            <v>5581850.2742215078</v>
          </cell>
          <cell r="M28">
            <v>5606166.9668676993</v>
          </cell>
          <cell r="O28">
            <v>5670219.6922637485</v>
          </cell>
          <cell r="P28">
            <v>5541455.179398099</v>
          </cell>
        </row>
        <row r="29">
          <cell r="C29">
            <v>4973766.2891171305</v>
          </cell>
          <cell r="D29">
            <v>5518468.1040623644</v>
          </cell>
          <cell r="F29">
            <v>5102371.0506986715</v>
          </cell>
          <cell r="G29">
            <v>5508001.8309889045</v>
          </cell>
          <cell r="I29">
            <v>4928415.4203891717</v>
          </cell>
          <cell r="J29">
            <v>5530933.3773721075</v>
          </cell>
          <cell r="L29">
            <v>4899295.6802288722</v>
          </cell>
          <cell r="M29">
            <v>5529795.2876191596</v>
          </cell>
          <cell r="O29">
            <v>5562495.3692335486</v>
          </cell>
          <cell r="P29">
            <v>5471919.5448849602</v>
          </cell>
        </row>
        <row r="30">
          <cell r="C30">
            <v>3178261.2425454287</v>
          </cell>
          <cell r="D30">
            <v>5510927.7360120099</v>
          </cell>
          <cell r="F30">
            <v>3015447.1681522541</v>
          </cell>
          <cell r="G30">
            <v>5493143.0280589852</v>
          </cell>
          <cell r="I30">
            <v>2880223.2990125972</v>
          </cell>
          <cell r="J30">
            <v>5533961.7458082838</v>
          </cell>
          <cell r="L30">
            <v>2920215.7420761143</v>
          </cell>
          <cell r="M30">
            <v>5532112.6746277278</v>
          </cell>
          <cell r="O30">
            <v>2764565.9314874359</v>
          </cell>
          <cell r="P30">
            <v>5511962.0442860378</v>
          </cell>
        </row>
        <row r="31">
          <cell r="C31">
            <v>3656301.9070267552</v>
          </cell>
          <cell r="D31">
            <v>5417755.3836429296</v>
          </cell>
          <cell r="F31">
            <v>3137382.5017078365</v>
          </cell>
          <cell r="G31">
            <v>5391248.3769197175</v>
          </cell>
          <cell r="I31">
            <v>3318931.2863079268</v>
          </cell>
          <cell r="J31">
            <v>5454373.7637154534</v>
          </cell>
          <cell r="L31">
            <v>3148303.6594936112</v>
          </cell>
          <cell r="M31">
            <v>5451518.0743544772</v>
          </cell>
          <cell r="O31">
            <v>3202289.6446330403</v>
          </cell>
          <cell r="P31">
            <v>5450311.8227046253</v>
          </cell>
        </row>
        <row r="32">
          <cell r="C32">
            <v>3722718.8604317238</v>
          </cell>
          <cell r="D32">
            <v>5239171.7801098842</v>
          </cell>
          <cell r="F32">
            <v>3138798.5802561515</v>
          </cell>
          <cell r="G32">
            <v>5203600.311401492</v>
          </cell>
          <cell r="I32">
            <v>3038382.1446300419</v>
          </cell>
          <cell r="J32">
            <v>5292998.5522211837</v>
          </cell>
          <cell r="L32">
            <v>3322626.4761019242</v>
          </cell>
          <cell r="M32">
            <v>5288798.0470169028</v>
          </cell>
          <cell r="O32">
            <v>3301343.3834700645</v>
          </cell>
          <cell r="P32">
            <v>5308488.5055847643</v>
          </cell>
        </row>
        <row r="33">
          <cell r="C33">
            <v>3372367.1850655884</v>
          </cell>
          <cell r="D33">
            <v>5083513.7766708685</v>
          </cell>
          <cell r="F33">
            <v>3301326.2334710169</v>
          </cell>
          <cell r="G33">
            <v>5038156.3446754841</v>
          </cell>
          <cell r="I33">
            <v>2684476.2622454511</v>
          </cell>
          <cell r="J33">
            <v>5157241.0225950247</v>
          </cell>
          <cell r="L33">
            <v>3282168.5042308029</v>
          </cell>
          <cell r="M33">
            <v>5152200.3133658571</v>
          </cell>
          <cell r="O33">
            <v>3359861.5355671109</v>
          </cell>
          <cell r="P33">
            <v>5206014.6430279566</v>
          </cell>
        </row>
        <row r="34">
          <cell r="C34">
            <v>3141632.3565038866</v>
          </cell>
          <cell r="D34">
            <v>4861784.8091808707</v>
          </cell>
          <cell r="F34">
            <v>3021575.3975017644</v>
          </cell>
          <cell r="G34">
            <v>4805414.9821120799</v>
          </cell>
          <cell r="I34">
            <v>2481477.7355951075</v>
          </cell>
          <cell r="J34">
            <v>4959348.3407229651</v>
          </cell>
          <cell r="L34">
            <v>3057670.9517861018</v>
          </cell>
          <cell r="M34">
            <v>4952883.2797297249</v>
          </cell>
          <cell r="O34">
            <v>3001406.4761785916</v>
          </cell>
          <cell r="P34">
            <v>5049874.6511707148</v>
          </cell>
        </row>
        <row r="35">
          <cell r="C35">
            <v>2752917.7742459737</v>
          </cell>
          <cell r="D35">
            <v>4699683.4424508922</v>
          </cell>
          <cell r="F35">
            <v>3107543.712301428</v>
          </cell>
          <cell r="G35">
            <v>4631242.0327894315</v>
          </cell>
          <cell r="I35">
            <v>2553878.3550800276</v>
          </cell>
          <cell r="J35">
            <v>4824507.6160563016</v>
          </cell>
          <cell r="L35">
            <v>3024848.7453792319</v>
          </cell>
          <cell r="M35">
            <v>4816218.413387116</v>
          </cell>
          <cell r="O35">
            <v>2532479.1648514871</v>
          </cell>
          <cell r="P35">
            <v>4993819.5310723409</v>
          </cell>
        </row>
        <row r="36">
          <cell r="C36">
            <v>2695276.7795140208</v>
          </cell>
          <cell r="D36">
            <v>4460804.5570831234</v>
          </cell>
          <cell r="F36">
            <v>2726796.2398555242</v>
          </cell>
          <cell r="G36">
            <v>4379252.2989916727</v>
          </cell>
          <cell r="I36">
            <v>2549083.6641041166</v>
          </cell>
          <cell r="J36">
            <v>4613969.6104098763</v>
          </cell>
          <cell r="L36">
            <v>2825532.5709405169</v>
          </cell>
          <cell r="M36">
            <v>4605124.5105597237</v>
          </cell>
          <cell r="O36">
            <v>2320761.7754399632</v>
          </cell>
          <cell r="P36">
            <v>4846668.3186205132</v>
          </cell>
        </row>
        <row r="37">
          <cell r="C37">
            <v>2519333.8136453014</v>
          </cell>
          <cell r="D37">
            <v>4213460.9422309855</v>
          </cell>
          <cell r="F37">
            <v>2535931.1767755002</v>
          </cell>
          <cell r="G37">
            <v>4117575.24537306</v>
          </cell>
          <cell r="I37">
            <v>2491854.5777964508</v>
          </cell>
          <cell r="J37">
            <v>4394918.7079173103</v>
          </cell>
          <cell r="L37">
            <v>2630653.8519965429</v>
          </cell>
          <cell r="M37">
            <v>4384879.2892460115</v>
          </cell>
          <cell r="O37">
            <v>2157126.3898054566</v>
          </cell>
          <cell r="P37">
            <v>4711141.0958548887</v>
          </cell>
        </row>
        <row r="38">
          <cell r="C38">
            <v>2442971.0844955058</v>
          </cell>
          <cell r="D38">
            <v>4016065.5060661435</v>
          </cell>
          <cell r="F38">
            <v>2399793.4274173463</v>
          </cell>
          <cell r="G38">
            <v>3904693.7507865364</v>
          </cell>
          <cell r="I38">
            <v>2070887.740856929</v>
          </cell>
          <cell r="J38">
            <v>4227848.1740544355</v>
          </cell>
          <cell r="L38">
            <v>2605807.9047935265</v>
          </cell>
          <cell r="M38">
            <v>4216174.3393492419</v>
          </cell>
          <cell r="O38">
            <v>1898002.2709432333</v>
          </cell>
          <cell r="P38">
            <v>4650426.1185467402</v>
          </cell>
        </row>
        <row r="39">
          <cell r="C39">
            <v>2106342.6458699242</v>
          </cell>
          <cell r="D39">
            <v>3820059.2309580729</v>
          </cell>
          <cell r="F39">
            <v>2157328.0554939797</v>
          </cell>
          <cell r="G39">
            <v>3692608.4635326839</v>
          </cell>
          <cell r="I39">
            <v>1665022.1651083606</v>
          </cell>
          <cell r="J39">
            <v>4062393.4711554302</v>
          </cell>
          <cell r="L39">
            <v>2042024.6149534537</v>
          </cell>
          <cell r="M39">
            <v>4049077.8776741037</v>
          </cell>
          <cell r="O39">
            <v>1489128.119972283</v>
          </cell>
          <cell r="P39">
            <v>4602116.22041992</v>
          </cell>
        </row>
        <row r="40">
          <cell r="C40">
            <v>1731053.7673707153</v>
          </cell>
          <cell r="D40">
            <v>3651831.4974849811</v>
          </cell>
          <cell r="F40">
            <v>1841857.0088802669</v>
          </cell>
          <cell r="G40">
            <v>3507869.9300497612</v>
          </cell>
          <cell r="I40">
            <v>1943625.6011236568</v>
          </cell>
          <cell r="J40">
            <v>3925712.5339403707</v>
          </cell>
          <cell r="L40">
            <v>1372303.8463631342</v>
          </cell>
          <cell r="M40">
            <v>3910713.6304348051</v>
          </cell>
          <cell r="O40">
            <v>1385330.9036682746</v>
          </cell>
          <cell r="P40">
            <v>4582981.0540328193</v>
          </cell>
        </row>
        <row r="41">
          <cell r="C41">
            <v>1460427.0908263742</v>
          </cell>
          <cell r="D41">
            <v>3431870.4894365417</v>
          </cell>
          <cell r="F41">
            <v>1383425.9647442789</v>
          </cell>
          <cell r="G41">
            <v>3270788.9488696484</v>
          </cell>
          <cell r="I41">
            <v>1793757.8054609499</v>
          </cell>
          <cell r="J41">
            <v>3734413.2018674733</v>
          </cell>
          <cell r="L41">
            <v>1502021.9872696779</v>
          </cell>
          <cell r="M41">
            <v>3717897.5642909715</v>
          </cell>
          <cell r="O41">
            <v>1255180.4983744468</v>
          </cell>
          <cell r="P41">
            <v>4509527.8942654999</v>
          </cell>
        </row>
        <row r="42">
          <cell r="C42">
            <v>973761.99309266743</v>
          </cell>
          <cell r="D42">
            <v>3258446.8198398934</v>
          </cell>
          <cell r="F42">
            <v>1524517.1855594597</v>
          </cell>
          <cell r="G42">
            <v>3079860.9701909153</v>
          </cell>
          <cell r="I42">
            <v>1234628.3372781132</v>
          </cell>
          <cell r="J42">
            <v>3589391.0213539163</v>
          </cell>
          <cell r="L42">
            <v>1000317.2727684109</v>
          </cell>
          <cell r="M42">
            <v>3571379.918047708</v>
          </cell>
          <cell r="O42">
            <v>1011205.460076047</v>
          </cell>
          <cell r="P42">
            <v>4473914.6339742821</v>
          </cell>
        </row>
        <row r="43">
          <cell r="C43">
            <v>1061899.5201762703</v>
          </cell>
          <cell r="D43">
            <v>3096888.343576286</v>
          </cell>
          <cell r="F43">
            <v>1206353.305759036</v>
          </cell>
          <cell r="G43">
            <v>2900581.3847862943</v>
          </cell>
          <cell r="I43">
            <v>1068535.65014709</v>
          </cell>
          <cell r="J43">
            <v>3457545.1493642661</v>
          </cell>
          <cell r="L43">
            <v>1012695.5148774745</v>
          </cell>
          <cell r="M43">
            <v>3437978.1089694803</v>
          </cell>
          <cell r="O43">
            <v>967856.24042851513</v>
          </cell>
          <cell r="P43">
            <v>4443046.1990476325</v>
          </cell>
        </row>
        <row r="44">
          <cell r="C44">
            <v>1119880.2628079026</v>
          </cell>
          <cell r="D44">
            <v>2949148.4078211458</v>
          </cell>
          <cell r="F44">
            <v>901150.01043920685</v>
          </cell>
          <cell r="G44">
            <v>2734943.0634019403</v>
          </cell>
          <cell r="I44">
            <v>812836.13042351254</v>
          </cell>
          <cell r="J44">
            <v>3339813.1404760191</v>
          </cell>
          <cell r="L44">
            <v>978709.15351464064</v>
          </cell>
          <cell r="M44">
            <v>3318656.6444662795</v>
          </cell>
          <cell r="O44">
            <v>950942.71883517713</v>
          </cell>
          <cell r="P44">
            <v>4425486.6778891552</v>
          </cell>
        </row>
        <row r="45">
          <cell r="C45">
            <v>1097535.7772615592</v>
          </cell>
          <cell r="D45">
            <v>2769589.6579834926</v>
          </cell>
          <cell r="F45">
            <v>794290.41047216568</v>
          </cell>
          <cell r="G45">
            <v>2537451.4617598387</v>
          </cell>
          <cell r="I45">
            <v>791678.84209409077</v>
          </cell>
          <cell r="J45">
            <v>3187581.809060032</v>
          </cell>
          <cell r="L45">
            <v>937135.88111455471</v>
          </cell>
          <cell r="M45">
            <v>3164956.0084125968</v>
          </cell>
          <cell r="O45">
            <v>822085.10489611572</v>
          </cell>
          <cell r="P45">
            <v>4364855.2670544013</v>
          </cell>
        </row>
        <row r="46">
          <cell r="C46">
            <v>1220322.0673747617</v>
          </cell>
          <cell r="D46">
            <v>2603066.6031062026</v>
          </cell>
          <cell r="F46">
            <v>941851.54885784211</v>
          </cell>
          <cell r="G46">
            <v>2352694.3017326486</v>
          </cell>
          <cell r="I46">
            <v>854812.31204984139</v>
          </cell>
          <cell r="J46">
            <v>3041909.6579163661</v>
          </cell>
          <cell r="L46">
            <v>1073301.5717674149</v>
          </cell>
          <cell r="M46">
            <v>3018142.7045364073</v>
          </cell>
          <cell r="O46">
            <v>863605.43229543022</v>
          </cell>
          <cell r="P46">
            <v>4304858.6713646939</v>
          </cell>
        </row>
        <row r="47">
          <cell r="C47">
            <v>1273988.8147282985</v>
          </cell>
          <cell r="D47">
            <v>2515587.9582144567</v>
          </cell>
          <cell r="F47">
            <v>1039056.129725889</v>
          </cell>
          <cell r="G47">
            <v>2247008.9919881029</v>
          </cell>
          <cell r="I47">
            <v>872891.62639375846</v>
          </cell>
          <cell r="J47">
            <v>2985154.5892682355</v>
          </cell>
          <cell r="L47">
            <v>1168382.0812254732</v>
          </cell>
          <cell r="M47">
            <v>2959708.4971510218</v>
          </cell>
          <cell r="O47">
            <v>916800.81510386348</v>
          </cell>
          <cell r="P47">
            <v>4308985.8832331989</v>
          </cell>
        </row>
        <row r="48">
          <cell r="C48">
            <v>1207379.0157527255</v>
          </cell>
          <cell r="D48">
            <v>2388171.4136040802</v>
          </cell>
          <cell r="F48">
            <v>1020185.106196934</v>
          </cell>
          <cell r="G48">
            <v>2101846.1026574615</v>
          </cell>
          <cell r="I48">
            <v>968015.99409073894</v>
          </cell>
          <cell r="J48">
            <v>2885103.6522183032</v>
          </cell>
          <cell r="L48">
            <v>1201943.7551727346</v>
          </cell>
          <cell r="M48">
            <v>2858147.3129065689</v>
          </cell>
          <cell r="O48">
            <v>861221.98932340485</v>
          </cell>
          <cell r="P48">
            <v>4285127.8100094246</v>
          </cell>
        </row>
        <row r="49">
          <cell r="C49">
            <v>1041415.0072926743</v>
          </cell>
          <cell r="D49">
            <v>2271472.6041273815</v>
          </cell>
          <cell r="F49">
            <v>938659.05709630728</v>
          </cell>
          <cell r="G49">
            <v>1969644.8582305682</v>
          </cell>
          <cell r="I49">
            <v>769399.35794301925</v>
          </cell>
          <cell r="J49">
            <v>2787181.9221431334</v>
          </cell>
          <cell r="L49">
            <v>773398.18927627231</v>
          </cell>
          <cell r="M49">
            <v>2758921.9055130901</v>
          </cell>
          <cell r="O49">
            <v>663276.20155804045</v>
          </cell>
          <cell r="P49">
            <v>4230361.4802863896</v>
          </cell>
        </row>
        <row r="50">
          <cell r="C50">
            <v>1196575.0213288486</v>
          </cell>
          <cell r="D50">
            <v>2199927.3916153517</v>
          </cell>
          <cell r="F50">
            <v>1079159.5928838972</v>
          </cell>
          <cell r="G50">
            <v>1883860.0371046599</v>
          </cell>
          <cell r="I50">
            <v>770586.23618042772</v>
          </cell>
          <cell r="J50">
            <v>2733344.385673095</v>
          </cell>
          <cell r="L50">
            <v>1931695.7499442624</v>
          </cell>
          <cell r="M50">
            <v>2703666.3423348111</v>
          </cell>
          <cell r="O50">
            <v>737807.92596089304</v>
          </cell>
          <cell r="P50">
            <v>4207800.5655994425</v>
          </cell>
        </row>
        <row r="51">
          <cell r="C51">
            <v>826204.10583958006</v>
          </cell>
          <cell r="D51">
            <v>2132414.5232628454</v>
          </cell>
          <cell r="F51">
            <v>870756.74524552096</v>
          </cell>
          <cell r="G51">
            <v>1800113.7229159328</v>
          </cell>
          <cell r="I51">
            <v>669815.49539056199</v>
          </cell>
          <cell r="J51">
            <v>2681495.9945551609</v>
          </cell>
          <cell r="L51">
            <v>1431311.8869709256</v>
          </cell>
          <cell r="M51">
            <v>2650388.2802570113</v>
          </cell>
          <cell r="O51">
            <v>326240.58670223266</v>
          </cell>
          <cell r="P51">
            <v>4184029.7954445784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Load &amp; Green Direct"/>
      <sheetName val="Evaluation Summary"/>
      <sheetName val="Resource Additions Table"/>
      <sheetName val="Metrics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ExistingEnergy_No Generics"/>
      <sheetName val="Peak Capacity Need"/>
      <sheetName val="CETA Need Chart_MWh Agg"/>
      <sheetName val="Emissions Chart by Resource"/>
      <sheetName val="Existing GFG CF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NG Plants"/>
      <sheetName val="Aurora Output=&gt;"/>
      <sheetName val="Energy"/>
      <sheetName val="Costs"/>
      <sheetName val="$ per MWh"/>
      <sheetName val="Emissions"/>
      <sheetName val="AllEmissions"/>
      <sheetName val="Emissions_Costs"/>
      <sheetName val="Capacity Factor"/>
      <sheetName val="Aurora Peak Capacity"/>
      <sheetName val="Portfolio Summary"/>
      <sheetName val="Mapping"/>
      <sheetName val="Other Charts Not used=&gt;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8">
          <cell r="E18">
            <v>6.9699999999999998E-2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umptions (Input)"/>
      <sheetName val="Operations(Input)"/>
      <sheetName val="Capital Projects(Input)"/>
      <sheetName val="Plant(Input)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  <sheetName val="Description"/>
      <sheetName val="Results-Print"/>
    </sheetNames>
    <sheetDataSet>
      <sheetData sheetId="0"/>
      <sheetData sheetId="1">
        <row r="2">
          <cell r="B2" t="str">
            <v>High  Cost Solar</v>
          </cell>
        </row>
        <row r="4">
          <cell r="B4">
            <v>51</v>
          </cell>
        </row>
        <row r="7">
          <cell r="B7">
            <v>0</v>
          </cell>
        </row>
        <row r="9">
          <cell r="B9">
            <v>7.3899999999999993E-2</v>
          </cell>
        </row>
        <row r="12">
          <cell r="B12">
            <v>0</v>
          </cell>
        </row>
        <row r="13">
          <cell r="C13">
            <v>1</v>
          </cell>
        </row>
        <row r="14">
          <cell r="B14" t="str">
            <v>No</v>
          </cell>
        </row>
        <row r="15">
          <cell r="B15">
            <v>6.6000000000000003E-2</v>
          </cell>
        </row>
        <row r="16">
          <cell r="B16">
            <v>0.5</v>
          </cell>
        </row>
        <row r="17">
          <cell r="B17">
            <v>0.3</v>
          </cell>
        </row>
      </sheetData>
      <sheetData sheetId="2">
        <row r="3">
          <cell r="B3">
            <v>2021</v>
          </cell>
        </row>
      </sheetData>
      <sheetData sheetId="3">
        <row r="7">
          <cell r="D7">
            <v>2016</v>
          </cell>
        </row>
        <row r="8">
          <cell r="D8">
            <v>2012</v>
          </cell>
        </row>
        <row r="9">
          <cell r="D9">
            <v>2013</v>
          </cell>
        </row>
        <row r="10">
          <cell r="D10">
            <v>2014</v>
          </cell>
        </row>
        <row r="11">
          <cell r="D11">
            <v>2015</v>
          </cell>
        </row>
        <row r="12">
          <cell r="D12">
            <v>2016</v>
          </cell>
        </row>
        <row r="13">
          <cell r="D13">
            <v>2017</v>
          </cell>
        </row>
        <row r="14">
          <cell r="D14">
            <v>2018</v>
          </cell>
        </row>
        <row r="15">
          <cell r="D15">
            <v>2019</v>
          </cell>
        </row>
        <row r="16">
          <cell r="D16">
            <v>2020</v>
          </cell>
        </row>
        <row r="17">
          <cell r="D17">
            <v>2021</v>
          </cell>
        </row>
        <row r="18">
          <cell r="D18">
            <v>2022</v>
          </cell>
        </row>
        <row r="19">
          <cell r="D19">
            <v>2023</v>
          </cell>
        </row>
        <row r="20">
          <cell r="D20">
            <v>2024</v>
          </cell>
        </row>
        <row r="21">
          <cell r="D21">
            <v>2025</v>
          </cell>
        </row>
        <row r="22">
          <cell r="D22">
            <v>2026</v>
          </cell>
        </row>
        <row r="23">
          <cell r="D23">
            <v>2027</v>
          </cell>
        </row>
        <row r="24">
          <cell r="D24">
            <v>2028</v>
          </cell>
        </row>
        <row r="25">
          <cell r="D25">
            <v>2029</v>
          </cell>
        </row>
        <row r="26">
          <cell r="D26">
            <v>2030</v>
          </cell>
        </row>
        <row r="27">
          <cell r="D27">
            <v>2011</v>
          </cell>
        </row>
        <row r="28">
          <cell r="D28">
            <v>2012</v>
          </cell>
        </row>
        <row r="29">
          <cell r="D29">
            <v>2013</v>
          </cell>
        </row>
        <row r="30">
          <cell r="D30">
            <v>2014</v>
          </cell>
        </row>
        <row r="31">
          <cell r="D31">
            <v>2015</v>
          </cell>
        </row>
        <row r="32">
          <cell r="D32">
            <v>2016</v>
          </cell>
        </row>
        <row r="33">
          <cell r="D33">
            <v>2017</v>
          </cell>
        </row>
        <row r="34">
          <cell r="D34">
            <v>2018</v>
          </cell>
        </row>
        <row r="35">
          <cell r="D35">
            <v>2019</v>
          </cell>
        </row>
        <row r="36">
          <cell r="D36">
            <v>2020</v>
          </cell>
        </row>
        <row r="37">
          <cell r="D37">
            <v>2021</v>
          </cell>
        </row>
        <row r="38">
          <cell r="D38">
            <v>2022</v>
          </cell>
        </row>
        <row r="39">
          <cell r="D39">
            <v>2023</v>
          </cell>
        </row>
        <row r="40">
          <cell r="D40">
            <v>2024</v>
          </cell>
        </row>
        <row r="41">
          <cell r="D41">
            <v>2025</v>
          </cell>
        </row>
        <row r="42">
          <cell r="D42">
            <v>2026</v>
          </cell>
        </row>
        <row r="43">
          <cell r="D43">
            <v>2027</v>
          </cell>
        </row>
        <row r="44">
          <cell r="D44">
            <v>2028</v>
          </cell>
        </row>
        <row r="45">
          <cell r="D45">
            <v>2029</v>
          </cell>
        </row>
        <row r="46">
          <cell r="D46">
            <v>2030</v>
          </cell>
        </row>
      </sheetData>
      <sheetData sheetId="4">
        <row r="7">
          <cell r="C7">
            <v>0</v>
          </cell>
        </row>
      </sheetData>
      <sheetData sheetId="5">
        <row r="20">
          <cell r="D20">
            <v>943010.20264704875</v>
          </cell>
        </row>
      </sheetData>
      <sheetData sheetId="6"/>
      <sheetData sheetId="7">
        <row r="2">
          <cell r="B2">
            <v>2021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>
            <v>0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fication"/>
      <sheetName val="Electrification Costs"/>
      <sheetName val="Elect T&amp;D Senarios"/>
      <sheetName val="Gas Portfolio Cost"/>
      <sheetName val="Gas T&amp;D Costs"/>
      <sheetName val="Equipment Costs"/>
      <sheetName val="Electric Porfolio Costs"/>
      <sheetName val="Electrification Costsv2"/>
    </sheetNames>
    <definedNames>
      <definedName name="balsh1stqtr97" refersTo="#REF!"/>
      <definedName name="balshet2ndqtr" refersTo="#REF!"/>
      <definedName name="Budget1997" refersTo="#REF!"/>
      <definedName name="BusiLineexp" refersTo="#REF!"/>
      <definedName name="capandrates" refersTo="#REF!"/>
      <definedName name="Choices_Wrapper" refersTo="#REF!"/>
      <definedName name="Depreciation" refersTo="#REF!"/>
      <definedName name="emc797act" refersTo="#REF!"/>
      <definedName name="EMC797sum" refersTo="#REF!"/>
      <definedName name="EMC97budget" refersTo="#REF!"/>
      <definedName name="EMCeva2ndqtr" refersTo="#REF!"/>
      <definedName name="emissallo" refersTo="#REF!"/>
      <definedName name="fincosts" refersTo="#REF!"/>
      <definedName name="flowchart" refersTo="#REF!"/>
      <definedName name="Fuelexp" refersTo="#REF!"/>
      <definedName name="Macro1" refersTo="#REF!"/>
      <definedName name="macro2" refersTo="#REF!"/>
      <definedName name="nuc797act" refersTo="#REF!"/>
      <definedName name="NUC797sum" refersTo="#REF!"/>
      <definedName name="nuc97budget" refersTo="#REF!"/>
      <definedName name="NUCEVA2ndqtr" refersTo="#REF!"/>
      <definedName name="PPE797act" refersTo="#REF!"/>
      <definedName name="ppe797sum" refersTo="#REF!"/>
      <definedName name="PPEEVA2ndqtr" refersTo="#REF!"/>
      <definedName name="res797act" refersTo="#REF!"/>
      <definedName name="res797sum" refersTo="#REF!"/>
      <definedName name="RES97budget" refersTo="#REF!"/>
      <definedName name="resEVA2ndqtr" refersTo="#REF!"/>
      <definedName name="RETRUN_TO_SUMARY_2" refersTo="#REF!"/>
      <definedName name="taxes" refersTo="#REF!"/>
      <definedName name="tblecontents" refersTo="#REF!"/>
      <definedName name="TPactuals" refersTo="#REF!"/>
      <definedName name="TPbudget" refersTo="#REF!" sheetId="4"/>
    </definedNames>
    <sheetDataSet>
      <sheetData sheetId="0" refreshError="1"/>
      <sheetData sheetId="1">
        <row r="1">
          <cell r="B1">
            <v>6.8000000000000005E-2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>
        <row r="2">
          <cell r="H2">
            <v>2020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B10">
            <v>1.1429999999999999E-2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atteries"/>
      <sheetName val="Biomas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CCGT Replacement Rev Req (2)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EEC28D"/>
      </a:dk2>
      <a:lt2>
        <a:srgbClr val="474B55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2C1126"/>
      </a:accent5>
      <a:accent6>
        <a:srgbClr val="E45D4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EEC28D"/>
    </a:dk2>
    <a:lt2>
      <a:srgbClr val="474B55"/>
    </a:lt2>
    <a:accent1>
      <a:srgbClr val="006671"/>
    </a:accent1>
    <a:accent2>
      <a:srgbClr val="58C3B4"/>
    </a:accent2>
    <a:accent3>
      <a:srgbClr val="C3E7E3"/>
    </a:accent3>
    <a:accent4>
      <a:srgbClr val="668B53"/>
    </a:accent4>
    <a:accent5>
      <a:srgbClr val="2C1126"/>
    </a:accent5>
    <a:accent6>
      <a:srgbClr val="E45D48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EEC28D"/>
    </a:dk2>
    <a:lt2>
      <a:srgbClr val="474B55"/>
    </a:lt2>
    <a:accent1>
      <a:srgbClr val="006671"/>
    </a:accent1>
    <a:accent2>
      <a:srgbClr val="58C3B4"/>
    </a:accent2>
    <a:accent3>
      <a:srgbClr val="C3E7E3"/>
    </a:accent3>
    <a:accent4>
      <a:srgbClr val="668B53"/>
    </a:accent4>
    <a:accent5>
      <a:srgbClr val="2C1126"/>
    </a:accent5>
    <a:accent6>
      <a:srgbClr val="E45D48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D14" sqref="D14:V14"/>
    </sheetView>
  </sheetViews>
  <sheetFormatPr defaultRowHeight="15" x14ac:dyDescent="0.25"/>
  <sheetData>
    <row r="1" spans="1:22" x14ac:dyDescent="0.25">
      <c r="A1" s="79" t="s">
        <v>138</v>
      </c>
    </row>
    <row r="5" spans="1:22" s="80" customFormat="1" ht="21" customHeight="1" x14ac:dyDescent="0.25">
      <c r="A5" s="103" t="s">
        <v>139</v>
      </c>
      <c r="B5" s="103"/>
      <c r="C5" s="103"/>
      <c r="D5" s="104" t="s">
        <v>140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</row>
    <row r="6" spans="1:22" s="80" customFormat="1" ht="21.75" customHeight="1" x14ac:dyDescent="0.25">
      <c r="A6" s="105" t="s">
        <v>141</v>
      </c>
      <c r="B6" s="105"/>
      <c r="C6" s="105"/>
      <c r="D6" s="102" t="s">
        <v>149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22" s="80" customFormat="1" ht="21.75" customHeight="1" x14ac:dyDescent="0.25">
      <c r="A7" s="105" t="s">
        <v>142</v>
      </c>
      <c r="B7" s="105"/>
      <c r="C7" s="105"/>
      <c r="D7" s="102" t="s">
        <v>150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1:22" s="80" customFormat="1" ht="21.75" customHeight="1" x14ac:dyDescent="0.25">
      <c r="A8" s="105" t="s">
        <v>107</v>
      </c>
      <c r="B8" s="105"/>
      <c r="C8" s="105"/>
      <c r="D8" s="102" t="s">
        <v>151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1:22" s="80" customFormat="1" ht="21.75" customHeight="1" x14ac:dyDescent="0.25">
      <c r="A9" s="105" t="s">
        <v>143</v>
      </c>
      <c r="B9" s="105"/>
      <c r="C9" s="105"/>
      <c r="D9" s="102" t="s">
        <v>152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1:22" s="80" customFormat="1" ht="21.75" customHeight="1" x14ac:dyDescent="0.25">
      <c r="A10" s="105" t="s">
        <v>144</v>
      </c>
      <c r="B10" s="105"/>
      <c r="C10" s="105"/>
      <c r="D10" s="102" t="s">
        <v>153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22" s="80" customFormat="1" ht="21.75" customHeight="1" x14ac:dyDescent="0.25">
      <c r="A11" s="105" t="s">
        <v>145</v>
      </c>
      <c r="B11" s="105"/>
      <c r="C11" s="105"/>
      <c r="D11" s="102" t="s">
        <v>154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</row>
    <row r="12" spans="1:22" s="80" customFormat="1" ht="21.75" customHeight="1" x14ac:dyDescent="0.25">
      <c r="A12" s="105" t="s">
        <v>146</v>
      </c>
      <c r="B12" s="105"/>
      <c r="C12" s="105"/>
      <c r="D12" s="102" t="s">
        <v>155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</row>
    <row r="13" spans="1:22" s="80" customFormat="1" ht="21.75" customHeight="1" x14ac:dyDescent="0.25">
      <c r="A13" s="105" t="s">
        <v>147</v>
      </c>
      <c r="B13" s="105"/>
      <c r="C13" s="105"/>
      <c r="D13" s="102" t="s">
        <v>156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</row>
    <row r="14" spans="1:22" s="80" customFormat="1" ht="21.75" customHeight="1" x14ac:dyDescent="0.25">
      <c r="A14" s="106" t="s">
        <v>148</v>
      </c>
      <c r="B14" s="106"/>
      <c r="C14" s="106"/>
      <c r="D14" s="102" t="s">
        <v>157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</row>
  </sheetData>
  <mergeCells count="20">
    <mergeCell ref="D10:V10"/>
    <mergeCell ref="D11:V11"/>
    <mergeCell ref="D12:V12"/>
    <mergeCell ref="D13:V13"/>
    <mergeCell ref="D14:V14"/>
    <mergeCell ref="A10:C10"/>
    <mergeCell ref="A11:C11"/>
    <mergeCell ref="A12:C12"/>
    <mergeCell ref="A13:C13"/>
    <mergeCell ref="A14:C14"/>
    <mergeCell ref="D9:V9"/>
    <mergeCell ref="A5:C5"/>
    <mergeCell ref="D5:V5"/>
    <mergeCell ref="D6:V6"/>
    <mergeCell ref="D7:V7"/>
    <mergeCell ref="D8:V8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W32"/>
  <sheetViews>
    <sheetView zoomScale="80" zoomScaleNormal="80" workbookViewId="0">
      <selection activeCell="H33" sqref="H33"/>
    </sheetView>
  </sheetViews>
  <sheetFormatPr defaultRowHeight="15" x14ac:dyDescent="0.25"/>
  <cols>
    <col min="1" max="1" width="26.140625" customWidth="1"/>
    <col min="2" max="2" width="17.42578125" bestFit="1" customWidth="1"/>
    <col min="3" max="3" width="19.5703125" bestFit="1" customWidth="1"/>
    <col min="4" max="4" width="17.42578125" bestFit="1" customWidth="1"/>
    <col min="5" max="5" width="21" customWidth="1"/>
    <col min="6" max="9" width="17.28515625" bestFit="1" customWidth="1"/>
    <col min="10" max="10" width="16.5703125" bestFit="1" customWidth="1"/>
    <col min="11" max="11" width="22.28515625" customWidth="1"/>
    <col min="12" max="13" width="16" bestFit="1" customWidth="1"/>
    <col min="14" max="14" width="15" bestFit="1" customWidth="1"/>
    <col min="15" max="15" width="20.7109375" bestFit="1" customWidth="1"/>
    <col min="16" max="17" width="14.5703125" bestFit="1" customWidth="1"/>
    <col min="18" max="23" width="14.7109375" bestFit="1" customWidth="1"/>
  </cols>
  <sheetData>
    <row r="2" spans="1:23" x14ac:dyDescent="0.25">
      <c r="A2" s="1" t="s">
        <v>160</v>
      </c>
    </row>
    <row r="3" spans="1:23" x14ac:dyDescent="0.25">
      <c r="A3" s="81" t="s">
        <v>164</v>
      </c>
      <c r="B3" s="40">
        <v>2024</v>
      </c>
      <c r="C3" s="40">
        <v>2025</v>
      </c>
      <c r="D3" s="40">
        <v>2026</v>
      </c>
      <c r="E3" s="40">
        <v>2027</v>
      </c>
      <c r="F3" s="40">
        <v>2028</v>
      </c>
      <c r="G3" s="40">
        <v>2029</v>
      </c>
      <c r="H3" s="40">
        <v>2030</v>
      </c>
      <c r="I3" s="40">
        <v>2031</v>
      </c>
      <c r="J3" s="40">
        <v>2032</v>
      </c>
      <c r="K3" s="40">
        <v>2033</v>
      </c>
      <c r="L3" s="40">
        <v>2034</v>
      </c>
      <c r="M3" s="40">
        <v>2035</v>
      </c>
      <c r="N3" s="40">
        <v>2036</v>
      </c>
      <c r="O3" s="40">
        <v>2037</v>
      </c>
      <c r="P3" s="40">
        <v>2038</v>
      </c>
      <c r="Q3" s="40">
        <v>2039</v>
      </c>
      <c r="R3" s="40">
        <v>2040</v>
      </c>
      <c r="S3" s="40">
        <v>2041</v>
      </c>
      <c r="T3" s="40">
        <v>2042</v>
      </c>
      <c r="U3" s="40">
        <v>2043</v>
      </c>
      <c r="V3" s="40">
        <v>2044</v>
      </c>
      <c r="W3" s="40">
        <v>2045</v>
      </c>
    </row>
    <row r="4" spans="1:23" x14ac:dyDescent="0.25">
      <c r="A4" s="40" t="s">
        <v>161</v>
      </c>
      <c r="B4" s="82">
        <v>354729.18670097366</v>
      </c>
      <c r="C4" s="82">
        <v>285772.41915586218</v>
      </c>
      <c r="D4" s="82">
        <v>415759.35172231868</v>
      </c>
      <c r="E4" s="82">
        <v>102420.49137649499</v>
      </c>
      <c r="F4" s="82">
        <v>-181835.70761089213</v>
      </c>
      <c r="G4" s="82">
        <v>105185.17394487374</v>
      </c>
      <c r="H4" s="82">
        <v>-489940.47292478196</v>
      </c>
      <c r="I4" s="82">
        <v>-88121.777211232111</v>
      </c>
      <c r="J4" s="82">
        <v>-104852.4714798592</v>
      </c>
      <c r="K4" s="82">
        <v>12211.09302165173</v>
      </c>
      <c r="L4" s="82">
        <v>38320.22063355241</v>
      </c>
      <c r="M4" s="82">
        <v>242963.65947388206</v>
      </c>
      <c r="N4" s="82">
        <v>759973.59833446145</v>
      </c>
      <c r="O4" s="82">
        <v>1062440.609692621</v>
      </c>
      <c r="P4" s="82">
        <v>1198862.0592652108</v>
      </c>
      <c r="Q4" s="82">
        <v>1225875.917887615</v>
      </c>
      <c r="R4" s="82">
        <v>1368144.2551030926</v>
      </c>
      <c r="S4" s="82">
        <v>1469328.1800825242</v>
      </c>
      <c r="T4" s="82">
        <v>1572780.7333863052</v>
      </c>
      <c r="U4" s="82">
        <v>1618784.3407144379</v>
      </c>
      <c r="V4" s="82">
        <v>1639495.6682698736</v>
      </c>
      <c r="W4" s="82">
        <v>1764745.4079737389</v>
      </c>
    </row>
    <row r="5" spans="1:23" x14ac:dyDescent="0.25">
      <c r="A5" s="40" t="s">
        <v>162</v>
      </c>
      <c r="B5" s="82">
        <v>352928.26834641397</v>
      </c>
      <c r="C5" s="82">
        <v>156499.32516006753</v>
      </c>
      <c r="D5" s="82">
        <v>580201.79342331365</v>
      </c>
      <c r="E5" s="82">
        <v>580114.66022035759</v>
      </c>
      <c r="F5" s="82">
        <v>309762.51708336174</v>
      </c>
      <c r="G5" s="82">
        <v>202318.63813568465</v>
      </c>
      <c r="H5" s="82">
        <v>-351768.8078787718</v>
      </c>
      <c r="I5" s="82">
        <v>-278162.96944106091</v>
      </c>
      <c r="J5" s="82">
        <v>-57031.387789269909</v>
      </c>
      <c r="K5" s="82">
        <v>99550.765547569841</v>
      </c>
      <c r="L5" s="82">
        <v>182516.82024496607</v>
      </c>
      <c r="M5" s="82">
        <v>337086.86868286598</v>
      </c>
      <c r="N5" s="82">
        <v>841079.40121300612</v>
      </c>
      <c r="O5" s="82">
        <v>1255407.267808984</v>
      </c>
      <c r="P5" s="82">
        <v>1092117.7044134466</v>
      </c>
      <c r="Q5" s="82">
        <v>1338689.4600723498</v>
      </c>
      <c r="R5" s="82">
        <v>1672410.5969462385</v>
      </c>
      <c r="S5" s="82">
        <v>1833149.3122750577</v>
      </c>
      <c r="T5" s="82">
        <v>1923745.8942969907</v>
      </c>
      <c r="U5" s="82">
        <v>1984137.9271950922</v>
      </c>
      <c r="V5" s="82">
        <v>2058555.6470612301</v>
      </c>
      <c r="W5" s="82">
        <v>2187330.8914693226</v>
      </c>
    </row>
    <row r="6" spans="1:23" x14ac:dyDescent="0.25">
      <c r="A6" s="40" t="s">
        <v>113</v>
      </c>
      <c r="B6" s="82">
        <v>415185.51170019433</v>
      </c>
      <c r="C6" s="82">
        <v>283954.8033625856</v>
      </c>
      <c r="D6" s="82">
        <v>615096.4724858962</v>
      </c>
      <c r="E6" s="82">
        <v>377044.01002935693</v>
      </c>
      <c r="F6" s="82">
        <v>287315.92266205139</v>
      </c>
      <c r="G6" s="82">
        <v>585041.49293868244</v>
      </c>
      <c r="H6" s="82">
        <v>-141200.26081356499</v>
      </c>
      <c r="I6" s="82">
        <v>-100852.92022839841</v>
      </c>
      <c r="J6" s="82">
        <v>-187431.34280824102</v>
      </c>
      <c r="K6" s="82">
        <v>-156236.6158368811</v>
      </c>
      <c r="L6" s="82">
        <v>71383.386436697096</v>
      </c>
      <c r="M6" s="82">
        <v>258961.03159392904</v>
      </c>
      <c r="N6" s="82">
        <v>346548.37483801413</v>
      </c>
      <c r="O6" s="82">
        <v>573374.98566583451</v>
      </c>
      <c r="P6" s="82">
        <v>694520.0586407287</v>
      </c>
      <c r="Q6" s="82">
        <v>821903.38961780211</v>
      </c>
      <c r="R6" s="82">
        <v>1090530.6428660913</v>
      </c>
      <c r="S6" s="82">
        <v>1157344.7252409207</v>
      </c>
      <c r="T6" s="82">
        <v>1252970.1292135008</v>
      </c>
      <c r="U6" s="82">
        <v>1302451.2652617642</v>
      </c>
      <c r="V6" s="82">
        <v>1285278.9545776634</v>
      </c>
      <c r="W6" s="82">
        <v>1405367.3591637872</v>
      </c>
    </row>
    <row r="7" spans="1:23" x14ac:dyDescent="0.25">
      <c r="A7" s="40" t="s">
        <v>163</v>
      </c>
      <c r="B7" s="82">
        <v>426300.65681763925</v>
      </c>
      <c r="C7" s="82">
        <v>341323.50281845406</v>
      </c>
      <c r="D7" s="82">
        <v>627237.22797810473</v>
      </c>
      <c r="E7" s="82">
        <v>511000.38764889725</v>
      </c>
      <c r="F7" s="82">
        <v>104883.81503308564</v>
      </c>
      <c r="G7" s="82">
        <v>121198.38407996483</v>
      </c>
      <c r="H7" s="82">
        <v>-524668.49571737088</v>
      </c>
      <c r="I7" s="82">
        <v>-401294.07735738344</v>
      </c>
      <c r="J7" s="82">
        <v>-351209.90999195538</v>
      </c>
      <c r="K7" s="82">
        <v>-245717.10660031252</v>
      </c>
      <c r="L7" s="82">
        <v>-280832.20665247366</v>
      </c>
      <c r="M7" s="82">
        <v>43799.370712919161</v>
      </c>
      <c r="N7" s="82">
        <v>671846.43033427</v>
      </c>
      <c r="O7" s="82">
        <v>718663.71046859305</v>
      </c>
      <c r="P7" s="82">
        <v>847181.62692347821</v>
      </c>
      <c r="Q7" s="82">
        <v>881882.26747257914</v>
      </c>
      <c r="R7" s="82">
        <v>1040608.547857075</v>
      </c>
      <c r="S7" s="82">
        <v>1120073.2457303</v>
      </c>
      <c r="T7" s="82">
        <v>1184894.4731022213</v>
      </c>
      <c r="U7" s="82">
        <v>1202648.7821816108</v>
      </c>
      <c r="V7" s="82">
        <v>1217101.1308422256</v>
      </c>
      <c r="W7" s="82">
        <v>1437039.6485773423</v>
      </c>
    </row>
    <row r="10" spans="1:23" x14ac:dyDescent="0.25">
      <c r="A10" s="81" t="s">
        <v>165</v>
      </c>
      <c r="B10" s="83">
        <v>81.074900499999984</v>
      </c>
      <c r="C10" s="83">
        <v>83.533051799999996</v>
      </c>
      <c r="D10" s="83">
        <v>84.7566159</v>
      </c>
      <c r="E10" s="83">
        <v>85.991203099999993</v>
      </c>
      <c r="F10" s="83">
        <v>87.214767199999997</v>
      </c>
      <c r="G10" s="83">
        <v>88.438331300000002</v>
      </c>
      <c r="H10" s="83">
        <v>89.67291849999998</v>
      </c>
      <c r="I10" s="83">
        <v>90.896482599999985</v>
      </c>
      <c r="J10" s="83">
        <v>92.131069799999992</v>
      </c>
      <c r="K10" s="83">
        <v>93.354633899999996</v>
      </c>
      <c r="L10" s="83">
        <v>94.589221099999989</v>
      </c>
      <c r="M10" s="83">
        <v>95.812785199999993</v>
      </c>
      <c r="N10" s="83">
        <v>97.0473724</v>
      </c>
      <c r="O10" s="83">
        <v>99.494500599999995</v>
      </c>
      <c r="P10" s="83">
        <v>100.72908779999999</v>
      </c>
      <c r="Q10" s="83">
        <v>101.95265189999999</v>
      </c>
      <c r="R10" s="83">
        <v>103.18723909999999</v>
      </c>
      <c r="S10" s="83">
        <v>104.41080319999999</v>
      </c>
      <c r="T10" s="83">
        <v>105.6453904</v>
      </c>
      <c r="U10" s="83">
        <v>106.86895449999999</v>
      </c>
      <c r="V10" s="83">
        <v>108.09251859999999</v>
      </c>
      <c r="W10" s="83">
        <v>109.3271058</v>
      </c>
    </row>
    <row r="12" spans="1:23" x14ac:dyDescent="0.25">
      <c r="A12" s="1" t="s">
        <v>166</v>
      </c>
    </row>
    <row r="13" spans="1:23" x14ac:dyDescent="0.25">
      <c r="A13" s="40" t="s">
        <v>161</v>
      </c>
      <c r="B13" s="84">
        <f t="shared" ref="B13:W13" si="0">B$10*B4</f>
        <v>28759633.516227357</v>
      </c>
      <c r="C13" s="84">
        <f t="shared" si="0"/>
        <v>23871442.292357948</v>
      </c>
      <c r="D13" s="84">
        <f t="shared" si="0"/>
        <v>35238355.680761568</v>
      </c>
      <c r="E13" s="84">
        <f t="shared" si="0"/>
        <v>8807261.2755579781</v>
      </c>
      <c r="F13" s="84">
        <f t="shared" si="0"/>
        <v>-15858758.907931225</v>
      </c>
      <c r="G13" s="84">
        <f t="shared" si="0"/>
        <v>9302401.2611848712</v>
      </c>
      <c r="H13" s="84">
        <f t="shared" si="0"/>
        <v>-43934392.098435417</v>
      </c>
      <c r="I13" s="84">
        <f t="shared" si="0"/>
        <v>-8009959.588961835</v>
      </c>
      <c r="J13" s="84">
        <f t="shared" si="0"/>
        <v>-9660170.3686134163</v>
      </c>
      <c r="K13" s="84">
        <f t="shared" si="0"/>
        <v>1139962.1185551421</v>
      </c>
      <c r="L13" s="84">
        <f t="shared" si="0"/>
        <v>3624679.8221078706</v>
      </c>
      <c r="M13" s="84">
        <f t="shared" si="0"/>
        <v>23279024.916577004</v>
      </c>
      <c r="N13" s="84">
        <f t="shared" si="0"/>
        <v>73753440.811732501</v>
      </c>
      <c r="O13" s="84">
        <f t="shared" si="0"/>
        <v>105706997.87852685</v>
      </c>
      <c r="P13" s="84">
        <f t="shared" si="0"/>
        <v>120760281.6278142</v>
      </c>
      <c r="Q13" s="84">
        <f t="shared" si="0"/>
        <v>124981300.72898899</v>
      </c>
      <c r="R13" s="84">
        <f t="shared" si="0"/>
        <v>141175028.37461421</v>
      </c>
      <c r="S13" s="84">
        <f t="shared" si="0"/>
        <v>153413735.44681057</v>
      </c>
      <c r="T13" s="84">
        <f t="shared" si="0"/>
        <v>166157034.59219453</v>
      </c>
      <c r="U13" s="84">
        <f t="shared" si="0"/>
        <v>172997790.05312374</v>
      </c>
      <c r="V13" s="84">
        <f t="shared" si="0"/>
        <v>177217216.01708072</v>
      </c>
      <c r="W13" s="84">
        <f t="shared" si="0"/>
        <v>192934507.92760912</v>
      </c>
    </row>
    <row r="14" spans="1:23" x14ac:dyDescent="0.25">
      <c r="A14" s="40" t="s">
        <v>162</v>
      </c>
      <c r="B14" s="84">
        <f t="shared" ref="B14:W14" si="1">B$10*B5</f>
        <v>28613624.239822805</v>
      </c>
      <c r="C14" s="84">
        <f t="shared" si="1"/>
        <v>13072866.235260963</v>
      </c>
      <c r="D14" s="84">
        <f t="shared" si="1"/>
        <v>49175940.549670942</v>
      </c>
      <c r="E14" s="84">
        <f t="shared" si="1"/>
        <v>49884757.568296254</v>
      </c>
      <c r="F14" s="84">
        <f t="shared" si="1"/>
        <v>27015865.814711418</v>
      </c>
      <c r="G14" s="84">
        <f t="shared" si="1"/>
        <v>17892722.747608494</v>
      </c>
      <c r="H14" s="84">
        <f t="shared" si="1"/>
        <v>-31544135.639755253</v>
      </c>
      <c r="I14" s="84">
        <f t="shared" si="1"/>
        <v>-25284035.511763722</v>
      </c>
      <c r="J14" s="84">
        <f t="shared" si="1"/>
        <v>-5254362.7692040931</v>
      </c>
      <c r="K14" s="84">
        <f t="shared" si="1"/>
        <v>9293525.2721581142</v>
      </c>
      <c r="L14" s="84">
        <f t="shared" si="1"/>
        <v>17264123.864620049</v>
      </c>
      <c r="M14" s="84">
        <f t="shared" si="1"/>
        <v>32297231.742852043</v>
      </c>
      <c r="N14" s="84">
        <f t="shared" si="1"/>
        <v>81624545.867487609</v>
      </c>
      <c r="O14" s="84">
        <f t="shared" si="1"/>
        <v>124906119.16026531</v>
      </c>
      <c r="P14" s="84">
        <f t="shared" si="1"/>
        <v>110008020.1357965</v>
      </c>
      <c r="Q14" s="84">
        <f t="shared" si="1"/>
        <v>136482940.52495521</v>
      </c>
      <c r="R14" s="84">
        <f t="shared" si="1"/>
        <v>172571432.14046523</v>
      </c>
      <c r="S14" s="84">
        <f t="shared" si="1"/>
        <v>191400592.08016637</v>
      </c>
      <c r="T14" s="84">
        <f t="shared" si="1"/>
        <v>203234886.03340271</v>
      </c>
      <c r="U14" s="84">
        <f t="shared" si="1"/>
        <v>212042745.86313659</v>
      </c>
      <c r="V14" s="84">
        <f t="shared" si="1"/>
        <v>222514464.56910104</v>
      </c>
      <c r="W14" s="84">
        <f t="shared" si="1"/>
        <v>239134555.79127494</v>
      </c>
    </row>
    <row r="15" spans="1:23" x14ac:dyDescent="0.25">
      <c r="A15" s="40" t="s">
        <v>113</v>
      </c>
      <c r="B15" s="84">
        <f t="shared" ref="B15:W15" si="2">B$10*B6</f>
        <v>33661124.050134838</v>
      </c>
      <c r="C15" s="84">
        <f t="shared" si="2"/>
        <v>23719611.298145678</v>
      </c>
      <c r="D15" s="84">
        <f t="shared" si="2"/>
        <v>52133495.459932022</v>
      </c>
      <c r="E15" s="84">
        <f t="shared" si="2"/>
        <v>32422468.044072866</v>
      </c>
      <c r="F15" s="84">
        <f t="shared" si="2"/>
        <v>25058191.307824016</v>
      </c>
      <c r="G15" s="84">
        <f t="shared" si="2"/>
        <v>51740093.376757808</v>
      </c>
      <c r="H15" s="84">
        <f t="shared" si="2"/>
        <v>-12661839.480113555</v>
      </c>
      <c r="I15" s="84">
        <f t="shared" si="2"/>
        <v>-9167175.7086998019</v>
      </c>
      <c r="J15" s="84">
        <f t="shared" si="2"/>
        <v>-17268250.126973782</v>
      </c>
      <c r="K15" s="84">
        <f t="shared" si="2"/>
        <v>-14585412.073226977</v>
      </c>
      <c r="L15" s="84">
        <f t="shared" si="2"/>
        <v>6752098.9225274818</v>
      </c>
      <c r="M15" s="84">
        <f t="shared" si="2"/>
        <v>24811777.695279535</v>
      </c>
      <c r="N15" s="84">
        <f t="shared" si="2"/>
        <v>33631609.18751955</v>
      </c>
      <c r="O15" s="84">
        <f t="shared" si="2"/>
        <v>57047657.855354361</v>
      </c>
      <c r="P15" s="84">
        <f t="shared" si="2"/>
        <v>69958371.965683103</v>
      </c>
      <c r="Q15" s="84">
        <f t="shared" si="2"/>
        <v>83795230.177133843</v>
      </c>
      <c r="R15" s="84">
        <f t="shared" si="2"/>
        <v>112528846.19130006</v>
      </c>
      <c r="S15" s="84">
        <f t="shared" si="2"/>
        <v>120839292.34168783</v>
      </c>
      <c r="T15" s="84">
        <f t="shared" si="2"/>
        <v>132370518.46029873</v>
      </c>
      <c r="U15" s="84">
        <f t="shared" si="2"/>
        <v>139191605.00572687</v>
      </c>
      <c r="V15" s="84">
        <f t="shared" si="2"/>
        <v>138929039.30387464</v>
      </c>
      <c r="W15" s="84">
        <f t="shared" si="2"/>
        <v>153644745.96316597</v>
      </c>
    </row>
    <row r="16" spans="1:23" x14ac:dyDescent="0.25">
      <c r="A16" s="40" t="s">
        <v>163</v>
      </c>
      <c r="B16" s="84">
        <f t="shared" ref="B16:W16" si="3">B$10*B7</f>
        <v>34562283.334574744</v>
      </c>
      <c r="C16" s="84">
        <f t="shared" si="3"/>
        <v>28511793.841491368</v>
      </c>
      <c r="D16" s="84">
        <f t="shared" si="3"/>
        <v>53162504.809920959</v>
      </c>
      <c r="E16" s="84">
        <f t="shared" si="3"/>
        <v>43941538.118495055</v>
      </c>
      <c r="F16" s="84">
        <f t="shared" si="3"/>
        <v>9147417.5111584254</v>
      </c>
      <c r="G16" s="84">
        <f t="shared" si="3"/>
        <v>10718582.844288576</v>
      </c>
      <c r="H16" s="84">
        <f t="shared" si="3"/>
        <v>-47048555.255981386</v>
      </c>
      <c r="I16" s="84">
        <f t="shared" si="3"/>
        <v>-36476220.119998455</v>
      </c>
      <c r="J16" s="84">
        <f t="shared" si="3"/>
        <v>-32357344.731920555</v>
      </c>
      <c r="K16" s="84">
        <f t="shared" si="3"/>
        <v>-22938830.529639449</v>
      </c>
      <c r="L16" s="84">
        <f t="shared" si="3"/>
        <v>-26563699.687051717</v>
      </c>
      <c r="M16" s="84">
        <f t="shared" si="3"/>
        <v>4196539.698012094</v>
      </c>
      <c r="N16" s="84">
        <f t="shared" si="3"/>
        <v>65200930.720260561</v>
      </c>
      <c r="O16" s="84">
        <f t="shared" si="3"/>
        <v>71503086.972415656</v>
      </c>
      <c r="P16" s="84">
        <f t="shared" si="3"/>
        <v>85335832.480921865</v>
      </c>
      <c r="Q16" s="84">
        <f t="shared" si="3"/>
        <v>89910235.832414553</v>
      </c>
      <c r="R16" s="84">
        <f t="shared" si="3"/>
        <v>107377523.03723177</v>
      </c>
      <c r="S16" s="84">
        <f t="shared" si="3"/>
        <v>116947747.22953157</v>
      </c>
      <c r="T16" s="84">
        <f t="shared" si="3"/>
        <v>125178639.19368646</v>
      </c>
      <c r="U16" s="84">
        <f t="shared" si="3"/>
        <v>128525817.98244697</v>
      </c>
      <c r="V16" s="84">
        <f t="shared" si="3"/>
        <v>131559526.62364429</v>
      </c>
      <c r="W16" s="84">
        <f t="shared" si="3"/>
        <v>157107385.69880992</v>
      </c>
    </row>
    <row r="18" spans="1:15" x14ac:dyDescent="0.25">
      <c r="A18" s="1" t="s">
        <v>183</v>
      </c>
      <c r="D18" s="1" t="s">
        <v>184</v>
      </c>
      <c r="G18" s="1" t="s">
        <v>185</v>
      </c>
      <c r="J18" s="87" t="s">
        <v>186</v>
      </c>
    </row>
    <row r="19" spans="1:15" x14ac:dyDescent="0.25">
      <c r="A19" s="40" t="s">
        <v>161</v>
      </c>
      <c r="B19" s="84">
        <v>-5301497645.0509396</v>
      </c>
      <c r="D19" s="40" t="s">
        <v>161</v>
      </c>
      <c r="E19" s="84">
        <v>-1708263131.0285499</v>
      </c>
      <c r="G19" s="40" t="s">
        <v>161</v>
      </c>
      <c r="H19" s="84">
        <v>2405476419.5538902</v>
      </c>
      <c r="J19" s="40" t="s">
        <v>161</v>
      </c>
      <c r="K19" s="84">
        <v>560478931.22869396</v>
      </c>
    </row>
    <row r="20" spans="1:15" x14ac:dyDescent="0.25">
      <c r="A20" s="40" t="s">
        <v>162</v>
      </c>
      <c r="B20" s="84">
        <v>-4909043043.1800299</v>
      </c>
      <c r="D20" s="40" t="s">
        <v>162</v>
      </c>
      <c r="E20" s="84">
        <v>-1510427499.0574601</v>
      </c>
      <c r="G20" s="40" t="s">
        <v>162</v>
      </c>
      <c r="H20" s="84">
        <v>2423401003.5533299</v>
      </c>
      <c r="J20" s="40" t="s">
        <v>162</v>
      </c>
      <c r="K20" s="84">
        <v>641871962.19817805</v>
      </c>
    </row>
    <row r="21" spans="1:15" x14ac:dyDescent="0.25">
      <c r="A21" s="40" t="s">
        <v>113</v>
      </c>
      <c r="B21" s="84">
        <v>-4494130204.4950399</v>
      </c>
      <c r="D21" s="40" t="s">
        <v>113</v>
      </c>
      <c r="E21" s="84">
        <v>-410989057.51865602</v>
      </c>
      <c r="G21" s="40" t="s">
        <v>113</v>
      </c>
      <c r="H21" s="84">
        <v>2088143291.36656</v>
      </c>
      <c r="J21" s="40" t="s">
        <v>113</v>
      </c>
      <c r="K21" s="84">
        <v>-789606253.51037395</v>
      </c>
    </row>
    <row r="22" spans="1:15" x14ac:dyDescent="0.25">
      <c r="A22" s="40" t="s">
        <v>163</v>
      </c>
      <c r="B22" s="84">
        <v>-4076669775.4433398</v>
      </c>
      <c r="D22" s="40" t="s">
        <v>163</v>
      </c>
      <c r="E22" s="84">
        <v>-354292320.298908</v>
      </c>
      <c r="G22" s="40" t="s">
        <v>163</v>
      </c>
      <c r="H22" s="84">
        <v>2104006007.3833899</v>
      </c>
      <c r="J22" s="40" t="s">
        <v>163</v>
      </c>
      <c r="K22" s="84">
        <v>-369998691.69924599</v>
      </c>
    </row>
    <row r="24" spans="1:15" x14ac:dyDescent="0.25">
      <c r="D24" s="88" t="s">
        <v>168</v>
      </c>
    </row>
    <row r="25" spans="1:15" x14ac:dyDescent="0.25">
      <c r="A25" s="1" t="s">
        <v>182</v>
      </c>
      <c r="E25" s="1" t="s">
        <v>167</v>
      </c>
      <c r="F25" s="1" t="s">
        <v>181</v>
      </c>
      <c r="H25" s="1" t="s">
        <v>169</v>
      </c>
      <c r="I25" s="1" t="s">
        <v>170</v>
      </c>
      <c r="K25" s="1" t="s">
        <v>187</v>
      </c>
    </row>
    <row r="26" spans="1:15" x14ac:dyDescent="0.25">
      <c r="A26" s="40" t="s">
        <v>0</v>
      </c>
      <c r="B26" s="84">
        <f>NPV(0.068,B13:W13)</f>
        <v>492599882.8228873</v>
      </c>
      <c r="D26" s="40" t="s">
        <v>161</v>
      </c>
      <c r="E26" s="85">
        <f>(B19+E19+H19+K19+B26)</f>
        <v>-3551205542.4740181</v>
      </c>
      <c r="F26" s="84">
        <v>-2160832742.238627</v>
      </c>
      <c r="H26" s="84">
        <f>SUM(F26,E26)</f>
        <v>-5712038284.7126446</v>
      </c>
      <c r="I26" s="89" t="s">
        <v>171</v>
      </c>
      <c r="K26" s="90"/>
      <c r="L26" s="91" t="s">
        <v>0</v>
      </c>
      <c r="M26" s="91" t="s">
        <v>103</v>
      </c>
      <c r="N26" s="91" t="s">
        <v>104</v>
      </c>
      <c r="O26" s="92" t="s">
        <v>180</v>
      </c>
    </row>
    <row r="27" spans="1:15" x14ac:dyDescent="0.25">
      <c r="A27" s="40" t="s">
        <v>103</v>
      </c>
      <c r="B27" s="84">
        <f>NPV(0.068,B14:W14)</f>
        <v>653861139.56251907</v>
      </c>
      <c r="D27" s="40" t="s">
        <v>162</v>
      </c>
      <c r="E27" s="85">
        <f t="shared" ref="E27:E29" si="4">(B20+E20+H20+K20+B27)</f>
        <v>-2700336436.9234629</v>
      </c>
      <c r="F27" s="84">
        <v>-4473965844.5359697</v>
      </c>
      <c r="H27" s="84">
        <f t="shared" ref="H27:H29" si="5">SUM(F27,E27)</f>
        <v>-7174302281.4594326</v>
      </c>
      <c r="I27" s="89" t="s">
        <v>172</v>
      </c>
      <c r="K27" s="93" t="s">
        <v>175</v>
      </c>
      <c r="L27" s="94">
        <f>-H19/1000000000</f>
        <v>-2.40547641955389</v>
      </c>
      <c r="M27" s="94">
        <f>-H20/1000000000</f>
        <v>-2.4234010035533298</v>
      </c>
      <c r="N27" s="94">
        <f>-H21/1000000000</f>
        <v>-2.0881432913665599</v>
      </c>
      <c r="O27" s="95">
        <f>-H22/1000000000</f>
        <v>-2.1040060073833899</v>
      </c>
    </row>
    <row r="28" spans="1:15" x14ac:dyDescent="0.25">
      <c r="A28" s="40" t="s">
        <v>104</v>
      </c>
      <c r="B28" s="84">
        <f>NPV(0.068,B15:W15)</f>
        <v>469348113.34254295</v>
      </c>
      <c r="D28" s="40" t="s">
        <v>113</v>
      </c>
      <c r="E28" s="85">
        <f t="shared" si="4"/>
        <v>-3137234110.8149667</v>
      </c>
      <c r="F28" s="84">
        <v>-2777543981.1418543</v>
      </c>
      <c r="H28" s="84">
        <f t="shared" si="5"/>
        <v>-5914778091.9568214</v>
      </c>
      <c r="I28" s="89" t="s">
        <v>173</v>
      </c>
      <c r="K28" s="93" t="s">
        <v>176</v>
      </c>
      <c r="L28" s="96">
        <f>-F26/1000000000</f>
        <v>2.1608327422386271</v>
      </c>
      <c r="M28" s="96">
        <f>-F27/1000000000</f>
        <v>4.4739658445359698</v>
      </c>
      <c r="N28" s="96">
        <f>-F28/1000000000</f>
        <v>2.7775439811418541</v>
      </c>
      <c r="O28" s="97">
        <f>-F29/1000000000</f>
        <v>3.0886422078201026</v>
      </c>
    </row>
    <row r="29" spans="1:15" x14ac:dyDescent="0.25">
      <c r="A29" s="40" t="s">
        <v>105</v>
      </c>
      <c r="B29" s="84">
        <f>NPV(0.068,B16:W16)</f>
        <v>387186782.80038005</v>
      </c>
      <c r="D29" s="40" t="s">
        <v>163</v>
      </c>
      <c r="E29" s="85">
        <f t="shared" si="4"/>
        <v>-2309767997.2577233</v>
      </c>
      <c r="F29" s="84">
        <v>-3088642207.8201027</v>
      </c>
      <c r="H29" s="84">
        <f t="shared" si="5"/>
        <v>-5398410205.0778255</v>
      </c>
      <c r="I29" s="89" t="s">
        <v>174</v>
      </c>
      <c r="K29" s="93" t="s">
        <v>177</v>
      </c>
      <c r="L29" s="94">
        <f>-K19/1000000000</f>
        <v>-0.56047893122869397</v>
      </c>
      <c r="M29" s="94">
        <f>-K20/1000000000</f>
        <v>-0.6418719621981781</v>
      </c>
      <c r="N29" s="94">
        <f>-K21/1000000000</f>
        <v>0.78960625351037395</v>
      </c>
      <c r="O29" s="98">
        <f>-K22/1000000000</f>
        <v>0.36999869169924599</v>
      </c>
    </row>
    <row r="30" spans="1:15" x14ac:dyDescent="0.25">
      <c r="K30" s="93" t="s">
        <v>178</v>
      </c>
      <c r="L30" s="94">
        <f>-B19/1000000000</f>
        <v>5.3014976450509392</v>
      </c>
      <c r="M30" s="94">
        <f>-B20/1000000000</f>
        <v>4.9090430431800298</v>
      </c>
      <c r="N30" s="94">
        <f>-B21/1000000000</f>
        <v>4.4941302044950397</v>
      </c>
      <c r="O30" s="95">
        <f>-B22/1000000000</f>
        <v>4.0766697754433396</v>
      </c>
    </row>
    <row r="31" spans="1:15" x14ac:dyDescent="0.25">
      <c r="K31" s="93" t="s">
        <v>179</v>
      </c>
      <c r="L31" s="94">
        <f>-E19/1000000000</f>
        <v>1.7082631310285499</v>
      </c>
      <c r="M31" s="94">
        <f>-E20/1000000000</f>
        <v>1.51042749905746</v>
      </c>
      <c r="N31" s="94">
        <f>-E21/1000000000</f>
        <v>0.410989057518656</v>
      </c>
      <c r="O31" s="95">
        <f>-E22/1000000000</f>
        <v>0.354292320298908</v>
      </c>
    </row>
    <row r="32" spans="1:15" x14ac:dyDescent="0.25">
      <c r="K32" s="99" t="s">
        <v>102</v>
      </c>
      <c r="L32" s="100">
        <f>SUM(L27:L31)</f>
        <v>6.2046381675355331</v>
      </c>
      <c r="M32" s="100">
        <f>SUM(M27:M31)</f>
        <v>7.8281634210219515</v>
      </c>
      <c r="N32" s="100">
        <f>SUM(N27:N31)</f>
        <v>6.3841262052993644</v>
      </c>
      <c r="O32" s="101">
        <f>SUM(O27:O31)</f>
        <v>5.7855969878782068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7"/>
  <sheetViews>
    <sheetView workbookViewId="0">
      <selection activeCell="O3" sqref="O3"/>
    </sheetView>
  </sheetViews>
  <sheetFormatPr defaultRowHeight="15" x14ac:dyDescent="0.25"/>
  <cols>
    <col min="1" max="1" width="21.28515625" customWidth="1"/>
    <col min="2" max="2" width="13.7109375" customWidth="1"/>
    <col min="3" max="3" width="10.28515625" customWidth="1"/>
    <col min="7" max="7" width="10" customWidth="1"/>
    <col min="11" max="11" width="11.7109375" customWidth="1"/>
    <col min="14" max="14" width="11.7109375" customWidth="1"/>
  </cols>
  <sheetData>
    <row r="1" spans="1:15" ht="15.75" x14ac:dyDescent="0.25">
      <c r="A1" s="32" t="s">
        <v>119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58.15" customHeight="1" x14ac:dyDescent="0.25">
      <c r="A2" s="36" t="s">
        <v>123</v>
      </c>
      <c r="B2" s="36" t="s">
        <v>89</v>
      </c>
      <c r="C2" s="36" t="s">
        <v>83</v>
      </c>
      <c r="D2" s="36" t="s">
        <v>91</v>
      </c>
      <c r="E2" s="36" t="s">
        <v>72</v>
      </c>
      <c r="F2" s="36" t="s">
        <v>120</v>
      </c>
      <c r="G2" s="36" t="s">
        <v>121</v>
      </c>
      <c r="H2" s="36" t="s">
        <v>94</v>
      </c>
      <c r="I2" s="36" t="s">
        <v>95</v>
      </c>
      <c r="J2" s="36" t="s">
        <v>96</v>
      </c>
      <c r="K2" s="36" t="s">
        <v>122</v>
      </c>
      <c r="L2" s="36" t="s">
        <v>76</v>
      </c>
      <c r="M2" s="36" t="s">
        <v>77</v>
      </c>
      <c r="N2" s="36" t="s">
        <v>101</v>
      </c>
      <c r="O2" s="36" t="s">
        <v>102</v>
      </c>
    </row>
    <row r="3" spans="1:15" x14ac:dyDescent="0.25">
      <c r="A3" s="40" t="s">
        <v>124</v>
      </c>
      <c r="B3" s="38">
        <f>'Resource Builds_Detail'!AZ129</f>
        <v>695.07371999999998</v>
      </c>
      <c r="C3" s="38">
        <f>'Resource Builds_Detail'!BA129</f>
        <v>404.92999994754791</v>
      </c>
      <c r="D3" s="38">
        <f>'Resource Builds_Detail'!BC129</f>
        <v>1494.3803197030149</v>
      </c>
      <c r="E3" s="38">
        <f>'Resource Builds_Detail'!BD129</f>
        <v>117.19999885559082</v>
      </c>
      <c r="F3" s="39">
        <f>'Resource Builds_Detail'!D129</f>
        <v>0</v>
      </c>
      <c r="G3" s="38">
        <f>'Resource Builds_Detail'!BF129-F3</f>
        <v>1787.9999847412109</v>
      </c>
      <c r="H3" s="38">
        <f>'Resource Builds_Detail'!BG129</f>
        <v>4050</v>
      </c>
      <c r="I3" s="38">
        <f>'Resource Builds_Detail'!BH129</f>
        <v>2389.3499908447266</v>
      </c>
      <c r="J3" s="38">
        <f>'Resource Builds_Detail'!BI129</f>
        <v>100</v>
      </c>
      <c r="K3" s="38">
        <f>'Resource Builds_Detail'!BJ129</f>
        <v>1548.1500015258789</v>
      </c>
      <c r="L3" s="38">
        <f>'Resource Builds_Detail'!BN129</f>
        <v>0</v>
      </c>
      <c r="M3" s="38">
        <f>'Resource Builds_Detail'!BO129</f>
        <v>0</v>
      </c>
      <c r="N3" s="38">
        <f>'Resource Builds_Detail'!BP129</f>
        <v>1700</v>
      </c>
      <c r="O3" s="37">
        <f>SUM(B3:N3)</f>
        <v>14287.084015617969</v>
      </c>
    </row>
    <row r="4" spans="1:15" x14ac:dyDescent="0.25">
      <c r="A4" s="40" t="s">
        <v>0</v>
      </c>
      <c r="B4" s="38">
        <f>'Resource Builds_Detail'!AZ25</f>
        <v>927.15168700000004</v>
      </c>
      <c r="C4" s="38">
        <f>'Resource Builds_Detail'!BA25</f>
        <v>815.20636475086212</v>
      </c>
      <c r="D4" s="38">
        <f>'Resource Builds_Detail'!BC25</f>
        <v>1160.1642451261127</v>
      </c>
      <c r="E4" s="38">
        <f>'Resource Builds_Detail'!BD25</f>
        <v>117.19999885559082</v>
      </c>
      <c r="F4" s="39">
        <f>'Resource Builds_Detail'!D25</f>
        <v>91.499996185302749</v>
      </c>
      <c r="G4" s="38">
        <f>'Resource Builds_Detail'!BF25-F4</f>
        <v>3792</v>
      </c>
      <c r="H4" s="38">
        <f>'Resource Builds_Detail'!BG25</f>
        <v>5150</v>
      </c>
      <c r="I4" s="38">
        <f>'Resource Builds_Detail'!BH25</f>
        <v>1691.5099945068359</v>
      </c>
      <c r="J4" s="38">
        <f>'Resource Builds_Detail'!BI25</f>
        <v>100</v>
      </c>
      <c r="K4" s="38">
        <f>'Resource Builds_Detail'!BJ25</f>
        <v>1749.8000030517578</v>
      </c>
      <c r="L4" s="38">
        <f>'Resource Builds_Detail'!BN25</f>
        <v>0</v>
      </c>
      <c r="M4" s="38">
        <f>'Resource Builds_Detail'!BO25</f>
        <v>0</v>
      </c>
      <c r="N4" s="38">
        <f>'Resource Builds_Detail'!BP25</f>
        <v>1800</v>
      </c>
      <c r="O4" s="38">
        <f>SUM(B4:N4)</f>
        <v>17394.532289476461</v>
      </c>
    </row>
    <row r="5" spans="1:15" x14ac:dyDescent="0.25">
      <c r="A5" s="40" t="s">
        <v>103</v>
      </c>
      <c r="B5" s="38">
        <f>'Resource Builds_Detail'!AZ51</f>
        <v>817.16384600000004</v>
      </c>
      <c r="C5" s="38">
        <f>'Resource Builds_Detail'!BA51</f>
        <v>714.59215700626373</v>
      </c>
      <c r="D5" s="38">
        <f>'Resource Builds_Detail'!BC51</f>
        <v>1160.1642451261127</v>
      </c>
      <c r="E5" s="38">
        <f>'Resource Builds_Detail'!BD51</f>
        <v>117.19999885559082</v>
      </c>
      <c r="F5" s="39">
        <f>'Resource Builds_Detail'!D51</f>
        <v>0</v>
      </c>
      <c r="G5" s="38">
        <f>'Resource Builds_Detail'!BF51-F5</f>
        <v>3427.7999954223633</v>
      </c>
      <c r="H5" s="38">
        <f>'Resource Builds_Detail'!BG51</f>
        <v>4950</v>
      </c>
      <c r="I5" s="38">
        <f>'Resource Builds_Detail'!BH51</f>
        <v>1791.4099807739258</v>
      </c>
      <c r="J5" s="38">
        <f>'Resource Builds_Detail'!BI51</f>
        <v>100</v>
      </c>
      <c r="K5" s="38">
        <f>'Resource Builds_Detail'!BJ51</f>
        <v>1950</v>
      </c>
      <c r="L5" s="38">
        <f>'Resource Builds_Detail'!BN51</f>
        <v>0</v>
      </c>
      <c r="M5" s="38">
        <f>'Resource Builds_Detail'!BO51</f>
        <v>0</v>
      </c>
      <c r="N5" s="38">
        <f>'Resource Builds_Detail'!BP51</f>
        <v>1700</v>
      </c>
      <c r="O5" s="38">
        <f>SUM(B5:N5)</f>
        <v>16728.330223184257</v>
      </c>
    </row>
    <row r="6" spans="1:15" x14ac:dyDescent="0.25">
      <c r="A6" s="40" t="s">
        <v>104</v>
      </c>
      <c r="B6" s="38">
        <f>'Resource Builds_Detail'!AZ77</f>
        <v>769.08464900000001</v>
      </c>
      <c r="C6" s="38">
        <f>'Resource Builds_Detail'!BA77</f>
        <v>600.37933838367462</v>
      </c>
      <c r="D6" s="38">
        <f>'Resource Builds_Detail'!BC77</f>
        <v>1145.1642451261127</v>
      </c>
      <c r="E6" s="38">
        <f>'Resource Builds_Detail'!BD77</f>
        <v>137.19999885559082</v>
      </c>
      <c r="F6" s="39">
        <f>'Resource Builds_Detail'!D77</f>
        <v>0</v>
      </c>
      <c r="G6" s="38">
        <f>'Resource Builds_Detail'!BF77-F6</f>
        <v>2298.599983215332</v>
      </c>
      <c r="H6" s="38">
        <f>'Resource Builds_Detail'!BG77</f>
        <v>4750</v>
      </c>
      <c r="I6" s="38">
        <f>'Resource Builds_Detail'!BH77</f>
        <v>2488.4499664306641</v>
      </c>
      <c r="J6" s="38">
        <f>'Resource Builds_Detail'!BI77</f>
        <v>100</v>
      </c>
      <c r="K6" s="38">
        <f>'Resource Builds_Detail'!BJ77</f>
        <v>1647.8000030517578</v>
      </c>
      <c r="L6" s="38">
        <f>'Resource Builds_Detail'!BN77</f>
        <v>0</v>
      </c>
      <c r="M6" s="38">
        <f>'Resource Builds_Detail'!BO77</f>
        <v>250</v>
      </c>
      <c r="N6" s="38">
        <f>'Resource Builds_Detail'!BP77</f>
        <v>1600</v>
      </c>
      <c r="O6" s="38">
        <f>SUM(B6:N6)</f>
        <v>15786.678184063132</v>
      </c>
    </row>
    <row r="7" spans="1:15" x14ac:dyDescent="0.25">
      <c r="A7" s="40" t="s">
        <v>105</v>
      </c>
      <c r="B7" s="38">
        <f>'Resource Builds_Detail'!AZ103</f>
        <v>770.43314400000008</v>
      </c>
      <c r="C7" s="38">
        <f>'Resource Builds_Detail'!BA103</f>
        <v>520.34823191165924</v>
      </c>
      <c r="D7" s="38">
        <f>'Resource Builds_Detail'!BC103</f>
        <v>1145.1642451261127</v>
      </c>
      <c r="E7" s="38">
        <f>'Resource Builds_Detail'!BD103</f>
        <v>117.19999885559082</v>
      </c>
      <c r="F7" s="39">
        <f>'Resource Builds_Detail'!D103</f>
        <v>0</v>
      </c>
      <c r="G7" s="38">
        <f>'Resource Builds_Detail'!BF103-F7</f>
        <v>2169.5999984741211</v>
      </c>
      <c r="H7" s="38">
        <f>'Resource Builds_Detail'!BG103</f>
        <v>4350</v>
      </c>
      <c r="I7" s="38">
        <f>'Resource Builds_Detail'!BH103</f>
        <v>1990.6900024414063</v>
      </c>
      <c r="J7" s="38">
        <f>'Resource Builds_Detail'!BI103</f>
        <v>100</v>
      </c>
      <c r="K7" s="38">
        <f>'Resource Builds_Detail'!BJ103</f>
        <v>2346.6499938964844</v>
      </c>
      <c r="L7" s="38">
        <f>'Resource Builds_Detail'!BN103</f>
        <v>0</v>
      </c>
      <c r="M7" s="38">
        <f>'Resource Builds_Detail'!BO103</f>
        <v>250</v>
      </c>
      <c r="N7" s="38">
        <f>'Resource Builds_Detail'!BP103</f>
        <v>1600</v>
      </c>
      <c r="O7" s="38">
        <f>SUM(B7:N7)</f>
        <v>15360.085614705375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BQ155"/>
  <sheetViews>
    <sheetView topLeftCell="A106" workbookViewId="0">
      <selection activeCell="AU101" sqref="AU101"/>
    </sheetView>
  </sheetViews>
  <sheetFormatPr defaultRowHeight="15" outlineLevelRow="1" x14ac:dyDescent="0.25"/>
  <sheetData>
    <row r="1" spans="1:69" x14ac:dyDescent="0.25">
      <c r="A1" s="1" t="s">
        <v>0</v>
      </c>
    </row>
    <row r="2" spans="1:69" ht="75" outlineLevel="1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4" t="s">
        <v>38</v>
      </c>
      <c r="AN2" s="4" t="s">
        <v>39</v>
      </c>
      <c r="AO2" s="5" t="s">
        <v>40</v>
      </c>
      <c r="AP2" s="5" t="s">
        <v>41</v>
      </c>
      <c r="AQ2" s="5" t="s">
        <v>42</v>
      </c>
      <c r="AR2" s="6" t="s">
        <v>43</v>
      </c>
      <c r="AS2" s="6" t="s">
        <v>44</v>
      </c>
      <c r="AX2" s="2"/>
    </row>
    <row r="3" spans="1:69" ht="75" outlineLevel="1" x14ac:dyDescent="0.25">
      <c r="A3" s="7" t="s">
        <v>45</v>
      </c>
      <c r="B3" s="8" t="s">
        <v>46</v>
      </c>
      <c r="C3" s="8" t="s">
        <v>47</v>
      </c>
      <c r="D3" s="8" t="s">
        <v>48</v>
      </c>
      <c r="E3" s="8" t="s">
        <v>49</v>
      </c>
      <c r="F3" s="8" t="s">
        <v>50</v>
      </c>
      <c r="G3" s="8" t="s">
        <v>51</v>
      </c>
      <c r="H3" s="9" t="s">
        <v>52</v>
      </c>
      <c r="I3" s="9" t="s">
        <v>53</v>
      </c>
      <c r="J3" s="9" t="s">
        <v>54</v>
      </c>
      <c r="K3" s="9" t="s">
        <v>55</v>
      </c>
      <c r="L3" s="9" t="s">
        <v>56</v>
      </c>
      <c r="M3" s="9" t="s">
        <v>57</v>
      </c>
      <c r="N3" s="9" t="s">
        <v>58</v>
      </c>
      <c r="O3" s="9" t="s">
        <v>59</v>
      </c>
      <c r="P3" s="10" t="s">
        <v>60</v>
      </c>
      <c r="Q3" s="10" t="s">
        <v>61</v>
      </c>
      <c r="R3" s="10" t="s">
        <v>62</v>
      </c>
      <c r="S3" s="10" t="s">
        <v>63</v>
      </c>
      <c r="T3" s="10" t="s">
        <v>64</v>
      </c>
      <c r="U3" s="11" t="s">
        <v>65</v>
      </c>
      <c r="V3" s="11" t="s">
        <v>66</v>
      </c>
      <c r="W3" s="12" t="s">
        <v>67</v>
      </c>
      <c r="X3" s="12" t="s">
        <v>68</v>
      </c>
      <c r="Y3" s="12" t="s">
        <v>69</v>
      </c>
      <c r="Z3" s="12" t="s">
        <v>70</v>
      </c>
      <c r="AA3" s="12" t="s">
        <v>71</v>
      </c>
      <c r="AB3" s="12" t="s">
        <v>72</v>
      </c>
      <c r="AC3" s="13" t="s">
        <v>73</v>
      </c>
      <c r="AD3" s="13" t="s">
        <v>74</v>
      </c>
      <c r="AE3" s="13" t="s">
        <v>75</v>
      </c>
      <c r="AF3" s="7" t="s">
        <v>76</v>
      </c>
      <c r="AG3" s="7" t="s">
        <v>77</v>
      </c>
      <c r="AH3" s="7" t="s">
        <v>78</v>
      </c>
      <c r="AI3" s="7" t="s">
        <v>79</v>
      </c>
      <c r="AJ3" s="7" t="s">
        <v>80</v>
      </c>
      <c r="AK3" s="7" t="s">
        <v>81</v>
      </c>
      <c r="AL3" s="7" t="s">
        <v>82</v>
      </c>
      <c r="AM3" s="14" t="s">
        <v>83</v>
      </c>
      <c r="AN3" s="14" t="s">
        <v>84</v>
      </c>
      <c r="AO3" s="14" t="s">
        <v>85</v>
      </c>
      <c r="AP3" s="14" t="s">
        <v>86</v>
      </c>
      <c r="AQ3" s="14" t="s">
        <v>87</v>
      </c>
      <c r="AR3" s="15" t="s">
        <v>43</v>
      </c>
      <c r="AS3" s="15" t="s">
        <v>44</v>
      </c>
      <c r="AX3" s="2"/>
      <c r="AY3" s="16" t="s">
        <v>88</v>
      </c>
      <c r="AZ3" s="17" t="s">
        <v>89</v>
      </c>
      <c r="BA3" s="17" t="s">
        <v>83</v>
      </c>
      <c r="BB3" s="16" t="s">
        <v>90</v>
      </c>
      <c r="BC3" s="17" t="s">
        <v>91</v>
      </c>
      <c r="BD3" s="17" t="s">
        <v>72</v>
      </c>
      <c r="BE3" s="16" t="s">
        <v>92</v>
      </c>
      <c r="BF3" s="17" t="s">
        <v>93</v>
      </c>
      <c r="BG3" s="17" t="s">
        <v>94</v>
      </c>
      <c r="BH3" s="17" t="s">
        <v>95</v>
      </c>
      <c r="BI3" s="17" t="s">
        <v>96</v>
      </c>
      <c r="BJ3" s="16" t="s">
        <v>97</v>
      </c>
      <c r="BK3" s="17" t="s">
        <v>98</v>
      </c>
      <c r="BL3" s="17" t="s">
        <v>99</v>
      </c>
      <c r="BM3" s="17" t="s">
        <v>100</v>
      </c>
      <c r="BN3" s="17" t="s">
        <v>76</v>
      </c>
      <c r="BO3" s="17" t="s">
        <v>77</v>
      </c>
      <c r="BP3" s="17" t="s">
        <v>101</v>
      </c>
      <c r="BQ3" s="16" t="s">
        <v>102</v>
      </c>
    </row>
    <row r="4" spans="1:69" outlineLevel="1" x14ac:dyDescent="0.25">
      <c r="A4" s="18">
        <v>2024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237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600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15</v>
      </c>
      <c r="AJ4" s="19">
        <v>0</v>
      </c>
      <c r="AK4" s="19">
        <v>3.9000000953674321</v>
      </c>
      <c r="AL4" s="19">
        <v>9.4099998474121094</v>
      </c>
      <c r="AM4" s="19">
        <v>70.455572925508022</v>
      </c>
      <c r="AN4" s="19">
        <v>0</v>
      </c>
      <c r="AO4" s="19">
        <v>12.81297</v>
      </c>
      <c r="AP4" s="19">
        <v>148.70137923076936</v>
      </c>
      <c r="AQ4" s="19">
        <v>13.3910923</v>
      </c>
      <c r="AR4" s="19">
        <v>55</v>
      </c>
      <c r="AS4" s="19">
        <v>12</v>
      </c>
      <c r="AX4" s="2"/>
      <c r="AY4" s="20">
        <v>96.659635225508026</v>
      </c>
      <c r="AZ4" s="20">
        <v>26.2040623</v>
      </c>
      <c r="BA4" s="20">
        <v>70.455572925508022</v>
      </c>
      <c r="BB4" s="20">
        <v>244.0113791735489</v>
      </c>
      <c r="BC4" s="20">
        <v>222.60137932613679</v>
      </c>
      <c r="BD4" s="20">
        <v>21.409999847412109</v>
      </c>
      <c r="BE4" s="20">
        <v>837</v>
      </c>
      <c r="BF4" s="20">
        <v>237</v>
      </c>
      <c r="BG4" s="20">
        <v>0</v>
      </c>
      <c r="BH4" s="20">
        <v>600</v>
      </c>
      <c r="BI4" s="20">
        <v>0</v>
      </c>
      <c r="BJ4" s="20">
        <v>0</v>
      </c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  <c r="BQ4" s="20">
        <v>1177.671014399057</v>
      </c>
    </row>
    <row r="5" spans="1:69" outlineLevel="1" x14ac:dyDescent="0.25">
      <c r="A5" s="21">
        <v>2025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474</v>
      </c>
      <c r="H5" s="22">
        <v>600</v>
      </c>
      <c r="I5" s="22">
        <v>100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599.69998168945313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100</v>
      </c>
      <c r="Y5" s="22">
        <v>0</v>
      </c>
      <c r="Z5" s="22">
        <v>0</v>
      </c>
      <c r="AA5" s="22">
        <v>0</v>
      </c>
      <c r="AB5" s="22">
        <v>0</v>
      </c>
      <c r="AC5" s="22">
        <v>150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15</v>
      </c>
      <c r="AJ5" s="22">
        <v>0</v>
      </c>
      <c r="AK5" s="22">
        <v>3.9000000953674321</v>
      </c>
      <c r="AL5" s="22">
        <v>14.27999973297119</v>
      </c>
      <c r="AM5" s="22">
        <v>136.4338264465332</v>
      </c>
      <c r="AN5" s="22">
        <v>0</v>
      </c>
      <c r="AO5" s="22">
        <v>23.706810000000001</v>
      </c>
      <c r="AP5" s="22">
        <v>165.96334971924148</v>
      </c>
      <c r="AQ5" s="22">
        <v>27.4579716</v>
      </c>
      <c r="AR5" s="22">
        <v>79</v>
      </c>
      <c r="AS5" s="22">
        <v>25.60000038146973</v>
      </c>
      <c r="AX5" s="2"/>
      <c r="AY5" s="20">
        <v>187.5986080465332</v>
      </c>
      <c r="AZ5" s="20">
        <v>51.164781599999998</v>
      </c>
      <c r="BA5" s="20">
        <v>136.4338264465332</v>
      </c>
      <c r="BB5" s="20">
        <v>303.74334992904983</v>
      </c>
      <c r="BC5" s="20">
        <v>263.86334981460891</v>
      </c>
      <c r="BD5" s="20">
        <v>39.880000114440918</v>
      </c>
      <c r="BE5" s="20">
        <v>2023.6999816894531</v>
      </c>
      <c r="BF5" s="20">
        <v>474</v>
      </c>
      <c r="BG5" s="20">
        <v>700</v>
      </c>
      <c r="BH5" s="20">
        <v>599.69998168945313</v>
      </c>
      <c r="BI5" s="20">
        <v>0</v>
      </c>
      <c r="BJ5" s="20">
        <v>150</v>
      </c>
      <c r="BK5" s="20">
        <v>100</v>
      </c>
      <c r="BL5" s="20">
        <v>0</v>
      </c>
      <c r="BM5" s="20">
        <v>50</v>
      </c>
      <c r="BN5" s="20">
        <v>0</v>
      </c>
      <c r="BO5" s="20">
        <v>0</v>
      </c>
      <c r="BP5" s="20">
        <v>100</v>
      </c>
      <c r="BQ5" s="20">
        <v>2515.0419396650359</v>
      </c>
    </row>
    <row r="6" spans="1:69" outlineLevel="1" x14ac:dyDescent="0.25">
      <c r="A6" s="18">
        <v>2026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948</v>
      </c>
      <c r="H6" s="19">
        <v>700</v>
      </c>
      <c r="I6" s="19">
        <v>200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599.40000915527344</v>
      </c>
      <c r="Q6" s="19">
        <v>0</v>
      </c>
      <c r="R6" s="19">
        <v>0</v>
      </c>
      <c r="S6" s="19">
        <v>0</v>
      </c>
      <c r="T6" s="19">
        <v>0</v>
      </c>
      <c r="U6" s="19">
        <v>100</v>
      </c>
      <c r="V6" s="19">
        <v>0</v>
      </c>
      <c r="W6" s="19">
        <v>0</v>
      </c>
      <c r="X6" s="19">
        <v>400</v>
      </c>
      <c r="Y6" s="19">
        <v>0</v>
      </c>
      <c r="Z6" s="19">
        <v>0</v>
      </c>
      <c r="AA6" s="19">
        <v>0</v>
      </c>
      <c r="AB6" s="19">
        <v>0</v>
      </c>
      <c r="AC6" s="19">
        <v>150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15</v>
      </c>
      <c r="AJ6" s="19">
        <v>0</v>
      </c>
      <c r="AK6" s="19">
        <v>3.9000000953674321</v>
      </c>
      <c r="AL6" s="19">
        <v>18.110000610351559</v>
      </c>
      <c r="AM6" s="19">
        <v>211.67995432019234</v>
      </c>
      <c r="AN6" s="19">
        <v>0</v>
      </c>
      <c r="AO6" s="19">
        <v>46.192700000000002</v>
      </c>
      <c r="AP6" s="19">
        <v>183.22532020771357</v>
      </c>
      <c r="AQ6" s="19">
        <v>42.258845999999998</v>
      </c>
      <c r="AR6" s="19">
        <v>79</v>
      </c>
      <c r="AS6" s="19">
        <v>25.60000038146973</v>
      </c>
      <c r="AX6" s="2"/>
      <c r="AY6" s="20">
        <v>300.13150032019234</v>
      </c>
      <c r="AZ6" s="20">
        <v>88.451546000000008</v>
      </c>
      <c r="BA6" s="20">
        <v>211.67995432019234</v>
      </c>
      <c r="BB6" s="20">
        <v>324.83532129490231</v>
      </c>
      <c r="BC6" s="20">
        <v>281.12532030308103</v>
      </c>
      <c r="BD6" s="20">
        <v>43.710000991821289</v>
      </c>
      <c r="BE6" s="20">
        <v>3097.4000091552734</v>
      </c>
      <c r="BF6" s="20">
        <v>948</v>
      </c>
      <c r="BG6" s="20">
        <v>900</v>
      </c>
      <c r="BH6" s="20">
        <v>599.40000915527344</v>
      </c>
      <c r="BI6" s="20">
        <v>100</v>
      </c>
      <c r="BJ6" s="20">
        <v>150</v>
      </c>
      <c r="BK6" s="20">
        <v>100</v>
      </c>
      <c r="BL6" s="20">
        <v>0</v>
      </c>
      <c r="BM6" s="20">
        <v>50</v>
      </c>
      <c r="BN6" s="20">
        <v>0</v>
      </c>
      <c r="BO6" s="20">
        <v>0</v>
      </c>
      <c r="BP6" s="20">
        <v>400</v>
      </c>
      <c r="BQ6" s="20">
        <v>3722.3668307703683</v>
      </c>
    </row>
    <row r="7" spans="1:69" outlineLevel="1" x14ac:dyDescent="0.25">
      <c r="A7" s="21">
        <v>2027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1185</v>
      </c>
      <c r="H7" s="22">
        <v>700</v>
      </c>
      <c r="I7" s="22">
        <v>200</v>
      </c>
      <c r="J7" s="22">
        <v>0</v>
      </c>
      <c r="K7" s="22">
        <v>0</v>
      </c>
      <c r="L7" s="22">
        <v>0</v>
      </c>
      <c r="M7" s="22">
        <v>100</v>
      </c>
      <c r="N7" s="22">
        <v>0</v>
      </c>
      <c r="O7" s="22">
        <v>0</v>
      </c>
      <c r="P7" s="22">
        <v>599.09999084472656</v>
      </c>
      <c r="Q7" s="22">
        <v>0</v>
      </c>
      <c r="R7" s="22">
        <v>0</v>
      </c>
      <c r="S7" s="22">
        <v>0</v>
      </c>
      <c r="T7" s="22">
        <v>0</v>
      </c>
      <c r="U7" s="22">
        <v>100</v>
      </c>
      <c r="V7" s="22">
        <v>0</v>
      </c>
      <c r="W7" s="22">
        <v>0</v>
      </c>
      <c r="X7" s="22">
        <v>700</v>
      </c>
      <c r="Y7" s="22">
        <v>0</v>
      </c>
      <c r="Z7" s="22">
        <v>0</v>
      </c>
      <c r="AA7" s="22">
        <v>0</v>
      </c>
      <c r="AB7" s="22">
        <v>0</v>
      </c>
      <c r="AC7" s="22">
        <v>150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15</v>
      </c>
      <c r="AJ7" s="22">
        <v>0</v>
      </c>
      <c r="AK7" s="22">
        <v>3.9000000953674321</v>
      </c>
      <c r="AL7" s="22">
        <v>24.719999313354489</v>
      </c>
      <c r="AM7" s="22">
        <v>266.4631627202034</v>
      </c>
      <c r="AN7" s="22">
        <v>0</v>
      </c>
      <c r="AO7" s="22">
        <v>52.016500000000001</v>
      </c>
      <c r="AP7" s="22">
        <v>217.74926118465817</v>
      </c>
      <c r="AQ7" s="22">
        <v>58.187395000000002</v>
      </c>
      <c r="AR7" s="22">
        <v>79</v>
      </c>
      <c r="AS7" s="22">
        <v>25.60000038146973</v>
      </c>
      <c r="AX7" s="2"/>
      <c r="AY7" s="20">
        <v>376.66705772020339</v>
      </c>
      <c r="AZ7" s="20">
        <v>110.203895</v>
      </c>
      <c r="BA7" s="20">
        <v>266.4631627202034</v>
      </c>
      <c r="BB7" s="20">
        <v>365.96926097484982</v>
      </c>
      <c r="BC7" s="20">
        <v>315.6492612800256</v>
      </c>
      <c r="BD7" s="20">
        <v>50.319999694824219</v>
      </c>
      <c r="BE7" s="20">
        <v>3734.0999908447266</v>
      </c>
      <c r="BF7" s="20">
        <v>1185</v>
      </c>
      <c r="BG7" s="20">
        <v>1000</v>
      </c>
      <c r="BH7" s="20">
        <v>599.09999084472656</v>
      </c>
      <c r="BI7" s="20">
        <v>100</v>
      </c>
      <c r="BJ7" s="20">
        <v>150</v>
      </c>
      <c r="BK7" s="20">
        <v>100</v>
      </c>
      <c r="BL7" s="20">
        <v>0</v>
      </c>
      <c r="BM7" s="20">
        <v>50</v>
      </c>
      <c r="BN7" s="20">
        <v>0</v>
      </c>
      <c r="BO7" s="20">
        <v>0</v>
      </c>
      <c r="BP7" s="20">
        <v>700</v>
      </c>
      <c r="BQ7" s="20">
        <v>4476.7363095397795</v>
      </c>
    </row>
    <row r="8" spans="1:69" outlineLevel="1" x14ac:dyDescent="0.25">
      <c r="A8" s="18">
        <v>2028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1422</v>
      </c>
      <c r="H8" s="19">
        <v>800</v>
      </c>
      <c r="I8" s="19">
        <v>200</v>
      </c>
      <c r="J8" s="19">
        <v>0</v>
      </c>
      <c r="K8" s="19">
        <v>0</v>
      </c>
      <c r="L8" s="19">
        <v>0</v>
      </c>
      <c r="M8" s="19">
        <v>100</v>
      </c>
      <c r="N8" s="19">
        <v>0</v>
      </c>
      <c r="O8" s="19">
        <v>0</v>
      </c>
      <c r="P8" s="19">
        <v>598.80001831054688</v>
      </c>
      <c r="Q8" s="19">
        <v>0</v>
      </c>
      <c r="R8" s="19">
        <v>0</v>
      </c>
      <c r="S8" s="19">
        <v>0</v>
      </c>
      <c r="T8" s="19">
        <v>0</v>
      </c>
      <c r="U8" s="19">
        <v>100</v>
      </c>
      <c r="V8" s="19">
        <v>0</v>
      </c>
      <c r="W8" s="19">
        <v>0</v>
      </c>
      <c r="X8" s="19">
        <v>900</v>
      </c>
      <c r="Y8" s="19">
        <v>0</v>
      </c>
      <c r="Z8" s="19">
        <v>0</v>
      </c>
      <c r="AA8" s="19">
        <v>0</v>
      </c>
      <c r="AB8" s="19">
        <v>0</v>
      </c>
      <c r="AC8" s="19">
        <v>150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15</v>
      </c>
      <c r="AJ8" s="19">
        <v>0</v>
      </c>
      <c r="AK8" s="19">
        <v>6.9000000953674316</v>
      </c>
      <c r="AL8" s="19">
        <v>28.389999389648441</v>
      </c>
      <c r="AM8" s="19">
        <v>327.25058495998383</v>
      </c>
      <c r="AN8" s="19">
        <v>0</v>
      </c>
      <c r="AO8" s="19">
        <v>71.992279999999994</v>
      </c>
      <c r="AP8" s="19">
        <v>252.27320216160274</v>
      </c>
      <c r="AQ8" s="19">
        <v>75.190561999999986</v>
      </c>
      <c r="AR8" s="19">
        <v>79</v>
      </c>
      <c r="AS8" s="19">
        <v>25.60000038146973</v>
      </c>
      <c r="AX8" s="2"/>
      <c r="AY8" s="20">
        <v>474.43342695998382</v>
      </c>
      <c r="AZ8" s="20">
        <v>147.18284199999999</v>
      </c>
      <c r="BA8" s="20">
        <v>327.25058495998383</v>
      </c>
      <c r="BB8" s="20">
        <v>407.16320202808834</v>
      </c>
      <c r="BC8" s="20">
        <v>353.17320225697017</v>
      </c>
      <c r="BD8" s="20">
        <v>53.989999771118171</v>
      </c>
      <c r="BE8" s="20">
        <v>4270.8000183105469</v>
      </c>
      <c r="BF8" s="20">
        <v>1422</v>
      </c>
      <c r="BG8" s="20">
        <v>1100</v>
      </c>
      <c r="BH8" s="20">
        <v>598.80001831054688</v>
      </c>
      <c r="BI8" s="20">
        <v>100</v>
      </c>
      <c r="BJ8" s="20">
        <v>150</v>
      </c>
      <c r="BK8" s="20">
        <v>100</v>
      </c>
      <c r="BL8" s="20">
        <v>0</v>
      </c>
      <c r="BM8" s="20">
        <v>50</v>
      </c>
      <c r="BN8" s="20">
        <v>0</v>
      </c>
      <c r="BO8" s="20">
        <v>0</v>
      </c>
      <c r="BP8" s="20">
        <v>900</v>
      </c>
      <c r="BQ8" s="20">
        <v>5152.3966472986194</v>
      </c>
    </row>
    <row r="9" spans="1:69" outlineLevel="1" x14ac:dyDescent="0.25">
      <c r="A9" s="21">
        <v>2029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1422</v>
      </c>
      <c r="H9" s="22">
        <v>800</v>
      </c>
      <c r="I9" s="22">
        <v>200</v>
      </c>
      <c r="J9" s="22">
        <v>0</v>
      </c>
      <c r="K9" s="22">
        <v>0</v>
      </c>
      <c r="L9" s="22">
        <v>0</v>
      </c>
      <c r="M9" s="22">
        <v>100</v>
      </c>
      <c r="N9" s="22">
        <v>0</v>
      </c>
      <c r="O9" s="22">
        <v>0</v>
      </c>
      <c r="P9" s="22">
        <v>598.5</v>
      </c>
      <c r="Q9" s="22">
        <v>0</v>
      </c>
      <c r="R9" s="22">
        <v>0</v>
      </c>
      <c r="S9" s="22">
        <v>0</v>
      </c>
      <c r="T9" s="22">
        <v>0</v>
      </c>
      <c r="U9" s="22">
        <v>100</v>
      </c>
      <c r="V9" s="22">
        <v>0</v>
      </c>
      <c r="W9" s="22">
        <v>0</v>
      </c>
      <c r="X9" s="22">
        <v>900</v>
      </c>
      <c r="Y9" s="22">
        <v>0</v>
      </c>
      <c r="Z9" s="22">
        <v>0</v>
      </c>
      <c r="AA9" s="22">
        <v>0</v>
      </c>
      <c r="AB9" s="22">
        <v>0</v>
      </c>
      <c r="AC9" s="22">
        <v>1200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15</v>
      </c>
      <c r="AJ9" s="22">
        <v>0</v>
      </c>
      <c r="AK9" s="22">
        <v>8.8999996185302734</v>
      </c>
      <c r="AL9" s="22">
        <v>31.739999771118161</v>
      </c>
      <c r="AM9" s="22">
        <v>356.90270578861237</v>
      </c>
      <c r="AN9" s="22">
        <v>0</v>
      </c>
      <c r="AO9" s="22">
        <v>108.12949999999999</v>
      </c>
      <c r="AP9" s="22">
        <v>305.2043784650262</v>
      </c>
      <c r="AQ9" s="22">
        <v>93.235056</v>
      </c>
      <c r="AR9" s="22">
        <v>79</v>
      </c>
      <c r="AS9" s="22">
        <v>25.60000038146973</v>
      </c>
      <c r="AX9" s="2"/>
      <c r="AY9" s="20">
        <v>558.26726178861236</v>
      </c>
      <c r="AZ9" s="20">
        <v>201.36455599999999</v>
      </c>
      <c r="BA9" s="20">
        <v>356.90270578861237</v>
      </c>
      <c r="BB9" s="20">
        <v>465.44437823614436</v>
      </c>
      <c r="BC9" s="20">
        <v>408.10437808355647</v>
      </c>
      <c r="BD9" s="20">
        <v>57.340000152587891</v>
      </c>
      <c r="BE9" s="20">
        <v>5320.5</v>
      </c>
      <c r="BF9" s="20">
        <v>1422</v>
      </c>
      <c r="BG9" s="20">
        <v>1100</v>
      </c>
      <c r="BH9" s="20">
        <v>598.5</v>
      </c>
      <c r="BI9" s="20">
        <v>100</v>
      </c>
      <c r="BJ9" s="20">
        <v>1200</v>
      </c>
      <c r="BK9" s="20">
        <v>800</v>
      </c>
      <c r="BL9" s="20">
        <v>0</v>
      </c>
      <c r="BM9" s="20">
        <v>400</v>
      </c>
      <c r="BN9" s="20">
        <v>0</v>
      </c>
      <c r="BO9" s="20">
        <v>0</v>
      </c>
      <c r="BP9" s="20">
        <v>900</v>
      </c>
      <c r="BQ9" s="20">
        <v>6344.2116400247569</v>
      </c>
    </row>
    <row r="10" spans="1:69" outlineLevel="1" x14ac:dyDescent="0.25">
      <c r="A10" s="18">
        <v>2030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1422</v>
      </c>
      <c r="H10" s="19">
        <v>800</v>
      </c>
      <c r="I10" s="19">
        <v>200</v>
      </c>
      <c r="J10" s="19">
        <v>0</v>
      </c>
      <c r="K10" s="19">
        <v>0</v>
      </c>
      <c r="L10" s="19">
        <v>0</v>
      </c>
      <c r="M10" s="19">
        <v>100</v>
      </c>
      <c r="N10" s="19">
        <v>0</v>
      </c>
      <c r="O10" s="19">
        <v>0</v>
      </c>
      <c r="P10" s="19">
        <v>598.19998168945313</v>
      </c>
      <c r="Q10" s="19">
        <v>0</v>
      </c>
      <c r="R10" s="19">
        <v>0</v>
      </c>
      <c r="S10" s="19">
        <v>0</v>
      </c>
      <c r="T10" s="19">
        <v>0</v>
      </c>
      <c r="U10" s="19">
        <v>100</v>
      </c>
      <c r="V10" s="19">
        <v>0</v>
      </c>
      <c r="W10" s="19">
        <v>0</v>
      </c>
      <c r="X10" s="19">
        <v>1000</v>
      </c>
      <c r="Y10" s="19">
        <v>0</v>
      </c>
      <c r="Z10" s="19">
        <v>0</v>
      </c>
      <c r="AA10" s="19">
        <v>0</v>
      </c>
      <c r="AB10" s="19">
        <v>0</v>
      </c>
      <c r="AC10" s="19">
        <v>1350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15</v>
      </c>
      <c r="AJ10" s="19">
        <v>0</v>
      </c>
      <c r="AK10" s="19">
        <v>8.8999996185302734</v>
      </c>
      <c r="AL10" s="19">
        <v>36.619998931884773</v>
      </c>
      <c r="AM10" s="19">
        <v>390.72528612613678</v>
      </c>
      <c r="AN10" s="19">
        <v>0</v>
      </c>
      <c r="AO10" s="19">
        <v>124.05</v>
      </c>
      <c r="AP10" s="19">
        <v>358.13555476844965</v>
      </c>
      <c r="AQ10" s="19">
        <v>113.999993</v>
      </c>
      <c r="AR10" s="19">
        <v>79</v>
      </c>
      <c r="AS10" s="19">
        <v>25.60000038146973</v>
      </c>
      <c r="AX10" s="2"/>
      <c r="AY10" s="20">
        <v>628.77527912613675</v>
      </c>
      <c r="AZ10" s="20">
        <v>238.049993</v>
      </c>
      <c r="BA10" s="20">
        <v>390.72528612613678</v>
      </c>
      <c r="BB10" s="20">
        <v>523.25555370033442</v>
      </c>
      <c r="BC10" s="20">
        <v>461.03555438697992</v>
      </c>
      <c r="BD10" s="20">
        <v>62.219999313354506</v>
      </c>
      <c r="BE10" s="20">
        <v>5570.1999816894531</v>
      </c>
      <c r="BF10" s="20">
        <v>1422</v>
      </c>
      <c r="BG10" s="20">
        <v>1100</v>
      </c>
      <c r="BH10" s="20">
        <v>598.19998168945313</v>
      </c>
      <c r="BI10" s="20">
        <v>100</v>
      </c>
      <c r="BJ10" s="20">
        <v>1350</v>
      </c>
      <c r="BK10" s="20">
        <v>900</v>
      </c>
      <c r="BL10" s="20">
        <v>0</v>
      </c>
      <c r="BM10" s="20">
        <v>450</v>
      </c>
      <c r="BN10" s="20">
        <v>0</v>
      </c>
      <c r="BO10" s="20">
        <v>0</v>
      </c>
      <c r="BP10" s="20">
        <v>1000</v>
      </c>
      <c r="BQ10" s="20">
        <v>6722.2308145159241</v>
      </c>
    </row>
    <row r="11" spans="1:69" outlineLevel="1" x14ac:dyDescent="0.25">
      <c r="A11" s="21">
        <v>2031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1659</v>
      </c>
      <c r="H11" s="22">
        <v>1000</v>
      </c>
      <c r="I11" s="22">
        <v>200</v>
      </c>
      <c r="J11" s="22">
        <v>200</v>
      </c>
      <c r="K11" s="22">
        <v>0</v>
      </c>
      <c r="L11" s="22">
        <v>0</v>
      </c>
      <c r="M11" s="22">
        <v>100</v>
      </c>
      <c r="N11" s="22">
        <v>0</v>
      </c>
      <c r="O11" s="22">
        <v>0</v>
      </c>
      <c r="P11" s="22">
        <v>597.90000915527344</v>
      </c>
      <c r="Q11" s="22">
        <v>0</v>
      </c>
      <c r="R11" s="22">
        <v>0</v>
      </c>
      <c r="S11" s="22">
        <v>0</v>
      </c>
      <c r="T11" s="22">
        <v>0</v>
      </c>
      <c r="U11" s="22">
        <v>100</v>
      </c>
      <c r="V11" s="22">
        <v>0</v>
      </c>
      <c r="W11" s="22">
        <v>0</v>
      </c>
      <c r="X11" s="22">
        <v>1000</v>
      </c>
      <c r="Y11" s="22">
        <v>0</v>
      </c>
      <c r="Z11" s="22">
        <v>0</v>
      </c>
      <c r="AA11" s="22">
        <v>0</v>
      </c>
      <c r="AB11" s="22">
        <v>0</v>
      </c>
      <c r="AC11" s="22">
        <v>1500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15</v>
      </c>
      <c r="AJ11" s="22">
        <v>0</v>
      </c>
      <c r="AK11" s="22">
        <v>9.7200002670288086</v>
      </c>
      <c r="AL11" s="22">
        <v>39.990001678466797</v>
      </c>
      <c r="AM11" s="22">
        <v>428.17708289623255</v>
      </c>
      <c r="AN11" s="22">
        <v>0</v>
      </c>
      <c r="AO11" s="22">
        <v>139.7679</v>
      </c>
      <c r="AP11" s="22">
        <v>414.06302499858919</v>
      </c>
      <c r="AQ11" s="22">
        <v>137.31508700000001</v>
      </c>
      <c r="AR11" s="22">
        <v>79</v>
      </c>
      <c r="AS11" s="22">
        <v>25.60000038146973</v>
      </c>
      <c r="AX11" s="2"/>
      <c r="AY11" s="20">
        <v>705.26006989623261</v>
      </c>
      <c r="AZ11" s="20">
        <v>277.082987</v>
      </c>
      <c r="BA11" s="20">
        <v>428.17708289623255</v>
      </c>
      <c r="BB11" s="20">
        <v>583.37302732555452</v>
      </c>
      <c r="BC11" s="20">
        <v>517.78302526561799</v>
      </c>
      <c r="BD11" s="20">
        <v>65.590002059936523</v>
      </c>
      <c r="BE11" s="20">
        <v>6356.9000091552734</v>
      </c>
      <c r="BF11" s="20">
        <v>1659</v>
      </c>
      <c r="BG11" s="20">
        <v>1500</v>
      </c>
      <c r="BH11" s="20">
        <v>597.90000915527344</v>
      </c>
      <c r="BI11" s="20">
        <v>100</v>
      </c>
      <c r="BJ11" s="20">
        <v>1500</v>
      </c>
      <c r="BK11" s="20">
        <v>1000</v>
      </c>
      <c r="BL11" s="20">
        <v>0</v>
      </c>
      <c r="BM11" s="20">
        <v>500</v>
      </c>
      <c r="BN11" s="20">
        <v>0</v>
      </c>
      <c r="BO11" s="20">
        <v>0</v>
      </c>
      <c r="BP11" s="20">
        <v>1000</v>
      </c>
      <c r="BQ11" s="20">
        <v>7645.5331063770609</v>
      </c>
    </row>
    <row r="12" spans="1:69" outlineLevel="1" x14ac:dyDescent="0.25">
      <c r="A12" s="18">
        <v>2032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1896</v>
      </c>
      <c r="H12" s="19">
        <v>1000</v>
      </c>
      <c r="I12" s="19">
        <v>200</v>
      </c>
      <c r="J12" s="19">
        <v>300</v>
      </c>
      <c r="K12" s="19">
        <v>0</v>
      </c>
      <c r="L12" s="19">
        <v>0</v>
      </c>
      <c r="M12" s="19">
        <v>100</v>
      </c>
      <c r="N12" s="19">
        <v>0</v>
      </c>
      <c r="O12" s="19">
        <v>0</v>
      </c>
      <c r="P12" s="19">
        <v>597.59999084472656</v>
      </c>
      <c r="Q12" s="19">
        <v>0</v>
      </c>
      <c r="R12" s="19">
        <v>0</v>
      </c>
      <c r="S12" s="19">
        <v>0</v>
      </c>
      <c r="T12" s="19">
        <v>0</v>
      </c>
      <c r="U12" s="19">
        <v>100</v>
      </c>
      <c r="V12" s="19">
        <v>0</v>
      </c>
      <c r="W12" s="19">
        <v>0</v>
      </c>
      <c r="X12" s="19">
        <v>1000</v>
      </c>
      <c r="Y12" s="19">
        <v>0</v>
      </c>
      <c r="Z12" s="19">
        <v>0</v>
      </c>
      <c r="AA12" s="19">
        <v>0</v>
      </c>
      <c r="AB12" s="19">
        <v>0</v>
      </c>
      <c r="AC12" s="19">
        <v>1500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15</v>
      </c>
      <c r="AJ12" s="19">
        <v>0</v>
      </c>
      <c r="AK12" s="19">
        <v>10.590000152587891</v>
      </c>
      <c r="AL12" s="19">
        <v>43.580001831054688</v>
      </c>
      <c r="AM12" s="19">
        <v>468.42772901058191</v>
      </c>
      <c r="AN12" s="19">
        <v>0</v>
      </c>
      <c r="AO12" s="19">
        <v>172.88900000000001</v>
      </c>
      <c r="AP12" s="19">
        <v>469.99049522872872</v>
      </c>
      <c r="AQ12" s="19">
        <v>162.83510999999999</v>
      </c>
      <c r="AR12" s="19">
        <v>79</v>
      </c>
      <c r="AS12" s="19">
        <v>25.60000038146973</v>
      </c>
      <c r="AX12" s="2"/>
      <c r="AY12" s="20">
        <v>804.15183901058185</v>
      </c>
      <c r="AZ12" s="20">
        <v>335.72411</v>
      </c>
      <c r="BA12" s="20">
        <v>468.42772901058191</v>
      </c>
      <c r="BB12" s="20">
        <v>643.76049759384102</v>
      </c>
      <c r="BC12" s="20">
        <v>574.58049538131661</v>
      </c>
      <c r="BD12" s="20">
        <v>69.180002212524414</v>
      </c>
      <c r="BE12" s="20">
        <v>6693.5999908447266</v>
      </c>
      <c r="BF12" s="20">
        <v>1896</v>
      </c>
      <c r="BG12" s="20">
        <v>1600</v>
      </c>
      <c r="BH12" s="20">
        <v>597.59999084472656</v>
      </c>
      <c r="BI12" s="20">
        <v>100</v>
      </c>
      <c r="BJ12" s="20">
        <v>1500</v>
      </c>
      <c r="BK12" s="20">
        <v>1000</v>
      </c>
      <c r="BL12" s="20">
        <v>0</v>
      </c>
      <c r="BM12" s="20">
        <v>500</v>
      </c>
      <c r="BN12" s="20">
        <v>0</v>
      </c>
      <c r="BO12" s="20">
        <v>0</v>
      </c>
      <c r="BP12" s="20">
        <v>1000</v>
      </c>
      <c r="BQ12" s="20">
        <v>8141.5123274491489</v>
      </c>
    </row>
    <row r="13" spans="1:69" outlineLevel="1" x14ac:dyDescent="0.25">
      <c r="A13" s="21">
        <v>2033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1896</v>
      </c>
      <c r="H13" s="22">
        <v>1000</v>
      </c>
      <c r="I13" s="22">
        <v>200</v>
      </c>
      <c r="J13" s="22">
        <v>300</v>
      </c>
      <c r="K13" s="22">
        <v>0</v>
      </c>
      <c r="L13" s="22">
        <v>0</v>
      </c>
      <c r="M13" s="22">
        <v>200</v>
      </c>
      <c r="N13" s="22">
        <v>0</v>
      </c>
      <c r="O13" s="22">
        <v>0</v>
      </c>
      <c r="P13" s="22">
        <v>797.30001831054688</v>
      </c>
      <c r="Q13" s="22">
        <v>0</v>
      </c>
      <c r="R13" s="22">
        <v>0</v>
      </c>
      <c r="S13" s="22">
        <v>0</v>
      </c>
      <c r="T13" s="22">
        <v>0</v>
      </c>
      <c r="U13" s="22">
        <v>100</v>
      </c>
      <c r="V13" s="22">
        <v>0</v>
      </c>
      <c r="W13" s="22">
        <v>0</v>
      </c>
      <c r="X13" s="22">
        <v>1000</v>
      </c>
      <c r="Y13" s="22">
        <v>0</v>
      </c>
      <c r="Z13" s="22">
        <v>0</v>
      </c>
      <c r="AA13" s="22">
        <v>0</v>
      </c>
      <c r="AB13" s="22">
        <v>0</v>
      </c>
      <c r="AC13" s="22">
        <v>1500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15</v>
      </c>
      <c r="AJ13" s="22">
        <v>0</v>
      </c>
      <c r="AK13" s="22">
        <v>11.47000026702881</v>
      </c>
      <c r="AL13" s="22">
        <v>47.200000762939453</v>
      </c>
      <c r="AM13" s="22">
        <v>509.69296216964727</v>
      </c>
      <c r="AN13" s="22">
        <v>0</v>
      </c>
      <c r="AO13" s="22">
        <v>196.29519999999999</v>
      </c>
      <c r="AP13" s="22">
        <v>526.00866924025263</v>
      </c>
      <c r="AQ13" s="22">
        <v>189.90366899999998</v>
      </c>
      <c r="AR13" s="22">
        <v>79</v>
      </c>
      <c r="AS13" s="22">
        <v>25.60000038146973</v>
      </c>
      <c r="AX13" s="2"/>
      <c r="AY13" s="20">
        <v>895.89183116964728</v>
      </c>
      <c r="AZ13" s="20">
        <v>386.19886899999995</v>
      </c>
      <c r="BA13" s="20">
        <v>509.69296216964727</v>
      </c>
      <c r="BB13" s="20">
        <v>704.27867065169062</v>
      </c>
      <c r="BC13" s="20">
        <v>631.47866950728144</v>
      </c>
      <c r="BD13" s="20">
        <v>72.80000114440918</v>
      </c>
      <c r="BE13" s="20">
        <v>6993.3000183105469</v>
      </c>
      <c r="BF13" s="20">
        <v>1896</v>
      </c>
      <c r="BG13" s="20">
        <v>1700</v>
      </c>
      <c r="BH13" s="20">
        <v>797.30001831054688</v>
      </c>
      <c r="BI13" s="20">
        <v>100</v>
      </c>
      <c r="BJ13" s="20">
        <v>1500</v>
      </c>
      <c r="BK13" s="20">
        <v>1000</v>
      </c>
      <c r="BL13" s="20">
        <v>0</v>
      </c>
      <c r="BM13" s="20">
        <v>500</v>
      </c>
      <c r="BN13" s="20">
        <v>0</v>
      </c>
      <c r="BO13" s="20">
        <v>0</v>
      </c>
      <c r="BP13" s="20">
        <v>1000</v>
      </c>
      <c r="BQ13" s="20">
        <v>8593.4705201318848</v>
      </c>
    </row>
    <row r="14" spans="1:69" outlineLevel="1" x14ac:dyDescent="0.25">
      <c r="A14" s="18">
        <v>2034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1896</v>
      </c>
      <c r="H14" s="19">
        <v>1000</v>
      </c>
      <c r="I14" s="19">
        <v>200</v>
      </c>
      <c r="J14" s="19">
        <v>300</v>
      </c>
      <c r="K14" s="19">
        <v>0</v>
      </c>
      <c r="L14" s="19">
        <v>0</v>
      </c>
      <c r="M14" s="19">
        <v>300</v>
      </c>
      <c r="N14" s="19">
        <v>0</v>
      </c>
      <c r="O14" s="19">
        <v>0</v>
      </c>
      <c r="P14" s="19">
        <v>796.89999389648438</v>
      </c>
      <c r="Q14" s="19">
        <v>0</v>
      </c>
      <c r="R14" s="19">
        <v>0</v>
      </c>
      <c r="S14" s="19">
        <v>0</v>
      </c>
      <c r="T14" s="19">
        <v>0</v>
      </c>
      <c r="U14" s="19">
        <v>100</v>
      </c>
      <c r="V14" s="19">
        <v>0</v>
      </c>
      <c r="W14" s="19">
        <v>0</v>
      </c>
      <c r="X14" s="19">
        <v>1000</v>
      </c>
      <c r="Y14" s="19">
        <v>0</v>
      </c>
      <c r="Z14" s="19">
        <v>0</v>
      </c>
      <c r="AA14" s="19">
        <v>0</v>
      </c>
      <c r="AB14" s="19">
        <v>0</v>
      </c>
      <c r="AC14" s="19">
        <v>1500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15</v>
      </c>
      <c r="AJ14" s="19">
        <v>0</v>
      </c>
      <c r="AK14" s="19">
        <v>12.35000038146973</v>
      </c>
      <c r="AL14" s="19">
        <v>50.830001831054688</v>
      </c>
      <c r="AM14" s="19">
        <v>542.06312370300293</v>
      </c>
      <c r="AN14" s="19">
        <v>0</v>
      </c>
      <c r="AO14" s="19">
        <v>228.09899999999999</v>
      </c>
      <c r="AP14" s="19">
        <v>582.02684325177665</v>
      </c>
      <c r="AQ14" s="19">
        <v>206.48055300000001</v>
      </c>
      <c r="AR14" s="19">
        <v>79</v>
      </c>
      <c r="AS14" s="19">
        <v>25.60000038146973</v>
      </c>
      <c r="AX14" s="2"/>
      <c r="AY14" s="20">
        <v>976.64267670300296</v>
      </c>
      <c r="AZ14" s="20">
        <v>434.57955300000003</v>
      </c>
      <c r="BA14" s="20">
        <v>542.06312370300293</v>
      </c>
      <c r="BB14" s="20">
        <v>764.80684584577079</v>
      </c>
      <c r="BC14" s="20">
        <v>688.37684363324638</v>
      </c>
      <c r="BD14" s="20">
        <v>76.430002212524414</v>
      </c>
      <c r="BE14" s="20">
        <v>7092.8999938964844</v>
      </c>
      <c r="BF14" s="20">
        <v>1896</v>
      </c>
      <c r="BG14" s="20">
        <v>1800</v>
      </c>
      <c r="BH14" s="20">
        <v>796.89999389648438</v>
      </c>
      <c r="BI14" s="20">
        <v>100</v>
      </c>
      <c r="BJ14" s="20">
        <v>1500</v>
      </c>
      <c r="BK14" s="20">
        <v>1000</v>
      </c>
      <c r="BL14" s="20">
        <v>0</v>
      </c>
      <c r="BM14" s="20">
        <v>500</v>
      </c>
      <c r="BN14" s="20">
        <v>0</v>
      </c>
      <c r="BO14" s="20">
        <v>0</v>
      </c>
      <c r="BP14" s="20">
        <v>1000</v>
      </c>
      <c r="BQ14" s="20">
        <v>8834.3495164452579</v>
      </c>
    </row>
    <row r="15" spans="1:69" outlineLevel="1" x14ac:dyDescent="0.25">
      <c r="A15" s="21">
        <v>2035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2133</v>
      </c>
      <c r="H15" s="22">
        <v>1000</v>
      </c>
      <c r="I15" s="22">
        <v>200</v>
      </c>
      <c r="J15" s="22">
        <v>300</v>
      </c>
      <c r="K15" s="22">
        <v>0</v>
      </c>
      <c r="L15" s="22">
        <v>0</v>
      </c>
      <c r="M15" s="22">
        <v>500</v>
      </c>
      <c r="N15" s="22">
        <v>0</v>
      </c>
      <c r="O15" s="22">
        <v>0</v>
      </c>
      <c r="P15" s="22">
        <v>796.49998474121094</v>
      </c>
      <c r="Q15" s="22">
        <v>0</v>
      </c>
      <c r="R15" s="22">
        <v>0</v>
      </c>
      <c r="S15" s="22">
        <v>0</v>
      </c>
      <c r="T15" s="22">
        <v>0</v>
      </c>
      <c r="U15" s="22">
        <v>100</v>
      </c>
      <c r="V15" s="22">
        <v>0</v>
      </c>
      <c r="W15" s="22">
        <v>0</v>
      </c>
      <c r="X15" s="22">
        <v>1000</v>
      </c>
      <c r="Y15" s="22">
        <v>0</v>
      </c>
      <c r="Z15" s="22">
        <v>0</v>
      </c>
      <c r="AA15" s="22">
        <v>0</v>
      </c>
      <c r="AB15" s="22">
        <v>0</v>
      </c>
      <c r="AC15" s="22">
        <v>1500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15</v>
      </c>
      <c r="AJ15" s="22">
        <v>0</v>
      </c>
      <c r="AK15" s="22">
        <v>13.239999771118161</v>
      </c>
      <c r="AL15" s="22">
        <v>54.470001220703118</v>
      </c>
      <c r="AM15" s="22">
        <v>575.87376880645752</v>
      </c>
      <c r="AN15" s="22">
        <v>0</v>
      </c>
      <c r="AO15" s="22">
        <v>247.6344</v>
      </c>
      <c r="AP15" s="22">
        <v>633.64451797619586</v>
      </c>
      <c r="AQ15" s="22">
        <v>224.175972</v>
      </c>
      <c r="AR15" s="22">
        <v>79</v>
      </c>
      <c r="AS15" s="22">
        <v>25.60000038146973</v>
      </c>
      <c r="AX15" s="2"/>
      <c r="AY15" s="20">
        <v>1047.6841408064574</v>
      </c>
      <c r="AZ15" s="20">
        <v>471.81037200000003</v>
      </c>
      <c r="BA15" s="20">
        <v>575.87376880645752</v>
      </c>
      <c r="BB15" s="20">
        <v>820.95451934948687</v>
      </c>
      <c r="BC15" s="20">
        <v>740.88451774731402</v>
      </c>
      <c r="BD15" s="20">
        <v>80.070001602172852</v>
      </c>
      <c r="BE15" s="20">
        <v>7529.4999847412109</v>
      </c>
      <c r="BF15" s="20">
        <v>2133</v>
      </c>
      <c r="BG15" s="20">
        <v>2000</v>
      </c>
      <c r="BH15" s="20">
        <v>796.49998474121094</v>
      </c>
      <c r="BI15" s="20">
        <v>100</v>
      </c>
      <c r="BJ15" s="20">
        <v>1500</v>
      </c>
      <c r="BK15" s="20">
        <v>1000</v>
      </c>
      <c r="BL15" s="20">
        <v>0</v>
      </c>
      <c r="BM15" s="20">
        <v>500</v>
      </c>
      <c r="BN15" s="20">
        <v>0</v>
      </c>
      <c r="BO15" s="20">
        <v>0</v>
      </c>
      <c r="BP15" s="20">
        <v>1000</v>
      </c>
      <c r="BQ15" s="20">
        <v>9398.1386448971552</v>
      </c>
    </row>
    <row r="16" spans="1:69" outlineLevel="1" x14ac:dyDescent="0.25">
      <c r="A16" s="18">
        <v>2036</v>
      </c>
      <c r="B16" s="19">
        <v>0</v>
      </c>
      <c r="C16" s="19">
        <v>0</v>
      </c>
      <c r="D16" s="19">
        <v>0</v>
      </c>
      <c r="E16" s="19">
        <v>237</v>
      </c>
      <c r="F16" s="19">
        <v>0</v>
      </c>
      <c r="G16" s="19">
        <v>2133</v>
      </c>
      <c r="H16" s="19">
        <v>1000</v>
      </c>
      <c r="I16" s="19">
        <v>200</v>
      </c>
      <c r="J16" s="19">
        <v>1100</v>
      </c>
      <c r="K16" s="19">
        <v>0</v>
      </c>
      <c r="L16" s="19">
        <v>0</v>
      </c>
      <c r="M16" s="19">
        <v>500</v>
      </c>
      <c r="N16" s="19">
        <v>0</v>
      </c>
      <c r="O16" s="19">
        <v>0</v>
      </c>
      <c r="P16" s="19">
        <v>796.10000610351563</v>
      </c>
      <c r="Q16" s="19">
        <v>0</v>
      </c>
      <c r="R16" s="19">
        <v>0</v>
      </c>
      <c r="S16" s="19">
        <v>0</v>
      </c>
      <c r="T16" s="19">
        <v>0</v>
      </c>
      <c r="U16" s="19">
        <v>100</v>
      </c>
      <c r="V16" s="19">
        <v>0</v>
      </c>
      <c r="W16" s="19">
        <v>0</v>
      </c>
      <c r="X16" s="19">
        <v>1300</v>
      </c>
      <c r="Y16" s="19">
        <v>0</v>
      </c>
      <c r="Z16" s="19">
        <v>0</v>
      </c>
      <c r="AA16" s="19">
        <v>0</v>
      </c>
      <c r="AB16" s="19">
        <v>0</v>
      </c>
      <c r="AC16" s="19">
        <v>1500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15</v>
      </c>
      <c r="AJ16" s="19">
        <v>0</v>
      </c>
      <c r="AK16" s="19">
        <v>14.11999988555908</v>
      </c>
      <c r="AL16" s="19">
        <v>58.099998474121087</v>
      </c>
      <c r="AM16" s="19">
        <v>609.4910534620285</v>
      </c>
      <c r="AN16" s="19">
        <v>0</v>
      </c>
      <c r="AO16" s="19">
        <v>266.8186</v>
      </c>
      <c r="AP16" s="19">
        <v>685.26219270061506</v>
      </c>
      <c r="AQ16" s="19">
        <v>243.513543</v>
      </c>
      <c r="AR16" s="19">
        <v>79</v>
      </c>
      <c r="AS16" s="19">
        <v>25.60000038146973</v>
      </c>
      <c r="AX16" s="2"/>
      <c r="AY16" s="20">
        <v>1119.8231964620286</v>
      </c>
      <c r="AZ16" s="20">
        <v>510.33214299999997</v>
      </c>
      <c r="BA16" s="20">
        <v>609.4910534620285</v>
      </c>
      <c r="BB16" s="20">
        <v>877.08219144176496</v>
      </c>
      <c r="BC16" s="20">
        <v>793.38219258617414</v>
      </c>
      <c r="BD16" s="20">
        <v>83.69999885559082</v>
      </c>
      <c r="BE16" s="20">
        <v>8866.1000061035156</v>
      </c>
      <c r="BF16" s="20">
        <v>2370</v>
      </c>
      <c r="BG16" s="20">
        <v>2800</v>
      </c>
      <c r="BH16" s="20">
        <v>796.10000610351563</v>
      </c>
      <c r="BI16" s="20">
        <v>100</v>
      </c>
      <c r="BJ16" s="20">
        <v>1500</v>
      </c>
      <c r="BK16" s="20">
        <v>1000</v>
      </c>
      <c r="BL16" s="20">
        <v>0</v>
      </c>
      <c r="BM16" s="20">
        <v>500</v>
      </c>
      <c r="BN16" s="20">
        <v>0</v>
      </c>
      <c r="BO16" s="20">
        <v>0</v>
      </c>
      <c r="BP16" s="20">
        <v>1300</v>
      </c>
      <c r="BQ16" s="20">
        <v>10863.005394007308</v>
      </c>
    </row>
    <row r="17" spans="1:69" outlineLevel="1" x14ac:dyDescent="0.25">
      <c r="A17" s="21">
        <v>2037</v>
      </c>
      <c r="B17" s="22">
        <v>0</v>
      </c>
      <c r="C17" s="22">
        <v>0</v>
      </c>
      <c r="D17" s="22">
        <v>0</v>
      </c>
      <c r="E17" s="22">
        <v>237</v>
      </c>
      <c r="F17" s="22">
        <v>0</v>
      </c>
      <c r="G17" s="22">
        <v>2133</v>
      </c>
      <c r="H17" s="22">
        <v>1000</v>
      </c>
      <c r="I17" s="22">
        <v>400</v>
      </c>
      <c r="J17" s="22">
        <v>1500</v>
      </c>
      <c r="K17" s="22">
        <v>0</v>
      </c>
      <c r="L17" s="22">
        <v>0</v>
      </c>
      <c r="M17" s="22">
        <v>500</v>
      </c>
      <c r="N17" s="22">
        <v>0</v>
      </c>
      <c r="O17" s="22">
        <v>0</v>
      </c>
      <c r="P17" s="22">
        <v>795.69999694824219</v>
      </c>
      <c r="Q17" s="22">
        <v>0</v>
      </c>
      <c r="R17" s="22">
        <v>0</v>
      </c>
      <c r="S17" s="22">
        <v>0</v>
      </c>
      <c r="T17" s="22">
        <v>0</v>
      </c>
      <c r="U17" s="22">
        <v>100</v>
      </c>
      <c r="V17" s="22">
        <v>0</v>
      </c>
      <c r="W17" s="22">
        <v>0</v>
      </c>
      <c r="X17" s="22">
        <v>1400</v>
      </c>
      <c r="Y17" s="22">
        <v>0</v>
      </c>
      <c r="Z17" s="22">
        <v>0</v>
      </c>
      <c r="AA17" s="22">
        <v>0</v>
      </c>
      <c r="AB17" s="22">
        <v>0</v>
      </c>
      <c r="AC17" s="22">
        <v>1500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15</v>
      </c>
      <c r="AJ17" s="22">
        <v>0</v>
      </c>
      <c r="AK17" s="22">
        <v>15.010000228881839</v>
      </c>
      <c r="AL17" s="22">
        <v>61.759998321533203</v>
      </c>
      <c r="AM17" s="22">
        <v>642.01752400398254</v>
      </c>
      <c r="AN17" s="22">
        <v>0</v>
      </c>
      <c r="AO17" s="22">
        <v>284.42200000000003</v>
      </c>
      <c r="AP17" s="22">
        <v>731.90015893873851</v>
      </c>
      <c r="AQ17" s="22">
        <v>269.080873</v>
      </c>
      <c r="AR17" s="22">
        <v>79</v>
      </c>
      <c r="AS17" s="22">
        <v>25.60000038146973</v>
      </c>
      <c r="AX17" s="2"/>
      <c r="AY17" s="20">
        <v>1195.5203970039825</v>
      </c>
      <c r="AZ17" s="20">
        <v>553.50287300000002</v>
      </c>
      <c r="BA17" s="20">
        <v>642.01752400398254</v>
      </c>
      <c r="BB17" s="20">
        <v>928.27015787062328</v>
      </c>
      <c r="BC17" s="20">
        <v>840.91015916762035</v>
      </c>
      <c r="BD17" s="20">
        <v>87.35999870300293</v>
      </c>
      <c r="BE17" s="20">
        <v>9565.6999969482422</v>
      </c>
      <c r="BF17" s="20">
        <v>2370</v>
      </c>
      <c r="BG17" s="20">
        <v>3400</v>
      </c>
      <c r="BH17" s="20">
        <v>795.69999694824219</v>
      </c>
      <c r="BI17" s="20">
        <v>100</v>
      </c>
      <c r="BJ17" s="20">
        <v>1500</v>
      </c>
      <c r="BK17" s="20">
        <v>1000</v>
      </c>
      <c r="BL17" s="20">
        <v>0</v>
      </c>
      <c r="BM17" s="20">
        <v>500</v>
      </c>
      <c r="BN17" s="20">
        <v>0</v>
      </c>
      <c r="BO17" s="20">
        <v>0</v>
      </c>
      <c r="BP17" s="20">
        <v>1400</v>
      </c>
      <c r="BQ17" s="20">
        <v>11689.490551822848</v>
      </c>
    </row>
    <row r="18" spans="1:69" outlineLevel="1" x14ac:dyDescent="0.25">
      <c r="A18" s="18">
        <v>2038</v>
      </c>
      <c r="B18" s="19">
        <v>0</v>
      </c>
      <c r="C18" s="19">
        <v>0</v>
      </c>
      <c r="D18" s="19">
        <v>0</v>
      </c>
      <c r="E18" s="19">
        <v>237</v>
      </c>
      <c r="F18" s="19">
        <v>0</v>
      </c>
      <c r="G18" s="19">
        <v>2133</v>
      </c>
      <c r="H18" s="19">
        <v>1100</v>
      </c>
      <c r="I18" s="19">
        <v>1200</v>
      </c>
      <c r="J18" s="19">
        <v>1500</v>
      </c>
      <c r="K18" s="19">
        <v>0</v>
      </c>
      <c r="L18" s="19">
        <v>0</v>
      </c>
      <c r="M18" s="19">
        <v>500</v>
      </c>
      <c r="N18" s="19">
        <v>0</v>
      </c>
      <c r="O18" s="19">
        <v>0</v>
      </c>
      <c r="P18" s="19">
        <v>895.30001831054688</v>
      </c>
      <c r="Q18" s="19">
        <v>0</v>
      </c>
      <c r="R18" s="19">
        <v>0</v>
      </c>
      <c r="S18" s="19">
        <v>0</v>
      </c>
      <c r="T18" s="19">
        <v>0</v>
      </c>
      <c r="U18" s="19">
        <v>100</v>
      </c>
      <c r="V18" s="19">
        <v>0</v>
      </c>
      <c r="W18" s="19">
        <v>0</v>
      </c>
      <c r="X18" s="19">
        <v>1600</v>
      </c>
      <c r="Y18" s="19">
        <v>0</v>
      </c>
      <c r="Z18" s="19">
        <v>0</v>
      </c>
      <c r="AA18" s="19">
        <v>0</v>
      </c>
      <c r="AB18" s="19">
        <v>0</v>
      </c>
      <c r="AC18" s="19">
        <v>1500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15</v>
      </c>
      <c r="AJ18" s="19">
        <v>0</v>
      </c>
      <c r="AK18" s="19">
        <v>15.88000011444092</v>
      </c>
      <c r="AL18" s="19">
        <v>65.339996337890625</v>
      </c>
      <c r="AM18" s="19">
        <v>687.37170469760883</v>
      </c>
      <c r="AN18" s="19">
        <v>0</v>
      </c>
      <c r="AO18" s="19">
        <v>273.65710000000001</v>
      </c>
      <c r="AP18" s="19">
        <v>778.53812517686185</v>
      </c>
      <c r="AQ18" s="19">
        <v>294.11393699999996</v>
      </c>
      <c r="AR18" s="19">
        <v>79</v>
      </c>
      <c r="AS18" s="19">
        <v>25.60000038146973</v>
      </c>
      <c r="AX18" s="2"/>
      <c r="AY18" s="20">
        <v>1255.1427416976089</v>
      </c>
      <c r="AZ18" s="20">
        <v>567.77103699999998</v>
      </c>
      <c r="BA18" s="20">
        <v>687.37170469760883</v>
      </c>
      <c r="BB18" s="20">
        <v>979.35812201066312</v>
      </c>
      <c r="BC18" s="20">
        <v>888.41812529130277</v>
      </c>
      <c r="BD18" s="20">
        <v>90.939996719360352</v>
      </c>
      <c r="BE18" s="20">
        <v>10765.300018310547</v>
      </c>
      <c r="BF18" s="20">
        <v>2370</v>
      </c>
      <c r="BG18" s="20">
        <v>4300</v>
      </c>
      <c r="BH18" s="20">
        <v>895.30001831054688</v>
      </c>
      <c r="BI18" s="20">
        <v>100</v>
      </c>
      <c r="BJ18" s="20">
        <v>1500</v>
      </c>
      <c r="BK18" s="20">
        <v>1000</v>
      </c>
      <c r="BL18" s="20">
        <v>0</v>
      </c>
      <c r="BM18" s="20">
        <v>500</v>
      </c>
      <c r="BN18" s="20">
        <v>0</v>
      </c>
      <c r="BO18" s="20">
        <v>0</v>
      </c>
      <c r="BP18" s="20">
        <v>1600</v>
      </c>
      <c r="BQ18" s="20">
        <v>12999.800882018819</v>
      </c>
    </row>
    <row r="19" spans="1:69" outlineLevel="1" x14ac:dyDescent="0.25">
      <c r="A19" s="21">
        <v>2039</v>
      </c>
      <c r="B19" s="22">
        <v>0</v>
      </c>
      <c r="C19" s="22">
        <v>0</v>
      </c>
      <c r="D19" s="22">
        <v>0</v>
      </c>
      <c r="E19" s="22">
        <v>237</v>
      </c>
      <c r="F19" s="22">
        <v>0</v>
      </c>
      <c r="G19" s="22">
        <v>2370</v>
      </c>
      <c r="H19" s="22">
        <v>1100</v>
      </c>
      <c r="I19" s="22">
        <v>1200</v>
      </c>
      <c r="J19" s="22">
        <v>1500</v>
      </c>
      <c r="K19" s="22">
        <v>0</v>
      </c>
      <c r="L19" s="22">
        <v>0</v>
      </c>
      <c r="M19" s="22">
        <v>500</v>
      </c>
      <c r="N19" s="22">
        <v>0</v>
      </c>
      <c r="O19" s="22">
        <v>0</v>
      </c>
      <c r="P19" s="22">
        <v>894.84999084472656</v>
      </c>
      <c r="Q19" s="22">
        <v>0</v>
      </c>
      <c r="R19" s="22">
        <v>0</v>
      </c>
      <c r="S19" s="22">
        <v>0</v>
      </c>
      <c r="T19" s="22">
        <v>0</v>
      </c>
      <c r="U19" s="22">
        <v>100</v>
      </c>
      <c r="V19" s="22">
        <v>0</v>
      </c>
      <c r="W19" s="22">
        <v>0</v>
      </c>
      <c r="X19" s="22">
        <v>1600</v>
      </c>
      <c r="Y19" s="22">
        <v>0</v>
      </c>
      <c r="Z19" s="22">
        <v>0</v>
      </c>
      <c r="AA19" s="22">
        <v>0</v>
      </c>
      <c r="AB19" s="22">
        <v>0</v>
      </c>
      <c r="AC19" s="22">
        <v>1500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15</v>
      </c>
      <c r="AJ19" s="22">
        <v>0</v>
      </c>
      <c r="AK19" s="22">
        <v>16.760000228881839</v>
      </c>
      <c r="AL19" s="22">
        <v>68.959999084472656</v>
      </c>
      <c r="AM19" s="22">
        <v>709.9588303565979</v>
      </c>
      <c r="AN19" s="22">
        <v>0</v>
      </c>
      <c r="AO19" s="22">
        <v>339.91669999999999</v>
      </c>
      <c r="AP19" s="22">
        <v>820.39430136352291</v>
      </c>
      <c r="AQ19" s="22">
        <v>319.25703599999997</v>
      </c>
      <c r="AR19" s="22">
        <v>79</v>
      </c>
      <c r="AS19" s="22">
        <v>25.60000038146973</v>
      </c>
      <c r="AX19" s="2"/>
      <c r="AY19" s="20">
        <v>1369.1325663565979</v>
      </c>
      <c r="AZ19" s="20">
        <v>659.17373599999996</v>
      </c>
      <c r="BA19" s="20">
        <v>709.9588303565979</v>
      </c>
      <c r="BB19" s="20">
        <v>1025.7143010583472</v>
      </c>
      <c r="BC19" s="20">
        <v>931.15430159240475</v>
      </c>
      <c r="BD19" s="20">
        <v>94.559999465942383</v>
      </c>
      <c r="BE19" s="20">
        <v>11001.849990844727</v>
      </c>
      <c r="BF19" s="20">
        <v>2607</v>
      </c>
      <c r="BG19" s="20">
        <v>4300</v>
      </c>
      <c r="BH19" s="20">
        <v>894.84999084472656</v>
      </c>
      <c r="BI19" s="20">
        <v>100</v>
      </c>
      <c r="BJ19" s="20">
        <v>1500</v>
      </c>
      <c r="BK19" s="20">
        <v>1000</v>
      </c>
      <c r="BL19" s="20">
        <v>0</v>
      </c>
      <c r="BM19" s="20">
        <v>500</v>
      </c>
      <c r="BN19" s="20">
        <v>0</v>
      </c>
      <c r="BO19" s="20">
        <v>0</v>
      </c>
      <c r="BP19" s="20">
        <v>1600</v>
      </c>
      <c r="BQ19" s="20">
        <v>13396.696858259671</v>
      </c>
    </row>
    <row r="20" spans="1:69" outlineLevel="1" x14ac:dyDescent="0.25">
      <c r="A20" s="18">
        <v>2040</v>
      </c>
      <c r="B20" s="19">
        <v>0</v>
      </c>
      <c r="C20" s="19">
        <v>0</v>
      </c>
      <c r="D20" s="19">
        <v>0</v>
      </c>
      <c r="E20" s="19">
        <v>237</v>
      </c>
      <c r="F20" s="19">
        <v>0</v>
      </c>
      <c r="G20" s="19">
        <v>2607</v>
      </c>
      <c r="H20" s="19">
        <v>1100</v>
      </c>
      <c r="I20" s="19">
        <v>1200</v>
      </c>
      <c r="J20" s="19">
        <v>1500</v>
      </c>
      <c r="K20" s="19">
        <v>0</v>
      </c>
      <c r="L20" s="19">
        <v>0</v>
      </c>
      <c r="M20" s="19">
        <v>500</v>
      </c>
      <c r="N20" s="19">
        <v>0</v>
      </c>
      <c r="O20" s="19">
        <v>0</v>
      </c>
      <c r="P20" s="19">
        <v>894.39998626708984</v>
      </c>
      <c r="Q20" s="19">
        <v>0</v>
      </c>
      <c r="R20" s="19">
        <v>0</v>
      </c>
      <c r="S20" s="19">
        <v>0</v>
      </c>
      <c r="T20" s="19">
        <v>0</v>
      </c>
      <c r="U20" s="19">
        <v>100</v>
      </c>
      <c r="V20" s="19">
        <v>0</v>
      </c>
      <c r="W20" s="19">
        <v>0</v>
      </c>
      <c r="X20" s="19">
        <v>1600</v>
      </c>
      <c r="Y20" s="19">
        <v>0</v>
      </c>
      <c r="Z20" s="19">
        <v>0</v>
      </c>
      <c r="AA20" s="19">
        <v>0</v>
      </c>
      <c r="AB20" s="19">
        <v>0</v>
      </c>
      <c r="AC20" s="19">
        <v>1500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15</v>
      </c>
      <c r="AJ20" s="19">
        <v>0</v>
      </c>
      <c r="AK20" s="19">
        <v>17.64999961853027</v>
      </c>
      <c r="AL20" s="19">
        <v>72.610000610351563</v>
      </c>
      <c r="AM20" s="19">
        <v>731.38575124740601</v>
      </c>
      <c r="AN20" s="19">
        <v>0</v>
      </c>
      <c r="AO20" s="19">
        <v>364.69159999999999</v>
      </c>
      <c r="AP20" s="19">
        <v>862.25047755018397</v>
      </c>
      <c r="AQ20" s="19">
        <v>340.22128100000003</v>
      </c>
      <c r="AR20" s="19">
        <v>79</v>
      </c>
      <c r="AS20" s="19">
        <v>25.60000038146973</v>
      </c>
      <c r="AX20" s="2"/>
      <c r="AY20" s="20">
        <v>1436.298632247406</v>
      </c>
      <c r="AZ20" s="20">
        <v>704.91288099999997</v>
      </c>
      <c r="BA20" s="20">
        <v>731.38575124740601</v>
      </c>
      <c r="BB20" s="20">
        <v>1072.1104781605354</v>
      </c>
      <c r="BC20" s="20">
        <v>973.90047716871425</v>
      </c>
      <c r="BD20" s="20">
        <v>98.210000991821289</v>
      </c>
      <c r="BE20" s="20">
        <v>11238.39998626709</v>
      </c>
      <c r="BF20" s="20">
        <v>2844</v>
      </c>
      <c r="BG20" s="20">
        <v>4300</v>
      </c>
      <c r="BH20" s="20">
        <v>894.39998626708984</v>
      </c>
      <c r="BI20" s="20">
        <v>100</v>
      </c>
      <c r="BJ20" s="20">
        <v>1500</v>
      </c>
      <c r="BK20" s="20">
        <v>1000</v>
      </c>
      <c r="BL20" s="20">
        <v>0</v>
      </c>
      <c r="BM20" s="20">
        <v>500</v>
      </c>
      <c r="BN20" s="20">
        <v>0</v>
      </c>
      <c r="BO20" s="20">
        <v>0</v>
      </c>
      <c r="BP20" s="20">
        <v>1600</v>
      </c>
      <c r="BQ20" s="20">
        <v>13746.809096675031</v>
      </c>
    </row>
    <row r="21" spans="1:69" outlineLevel="1" x14ac:dyDescent="0.25">
      <c r="A21" s="21">
        <v>2041</v>
      </c>
      <c r="B21" s="22">
        <v>0</v>
      </c>
      <c r="C21" s="22">
        <v>0</v>
      </c>
      <c r="D21" s="22">
        <v>0</v>
      </c>
      <c r="E21" s="22">
        <v>237</v>
      </c>
      <c r="F21" s="22">
        <v>0</v>
      </c>
      <c r="G21" s="22">
        <v>2844</v>
      </c>
      <c r="H21" s="22">
        <v>1100</v>
      </c>
      <c r="I21" s="22">
        <v>1200</v>
      </c>
      <c r="J21" s="22">
        <v>1500</v>
      </c>
      <c r="K21" s="22">
        <v>0</v>
      </c>
      <c r="L21" s="22">
        <v>0</v>
      </c>
      <c r="M21" s="22">
        <v>500</v>
      </c>
      <c r="N21" s="22">
        <v>0</v>
      </c>
      <c r="O21" s="22">
        <v>0</v>
      </c>
      <c r="P21" s="22">
        <v>993.95000457763672</v>
      </c>
      <c r="Q21" s="22">
        <v>0</v>
      </c>
      <c r="R21" s="22">
        <v>0</v>
      </c>
      <c r="S21" s="22">
        <v>0</v>
      </c>
      <c r="T21" s="22">
        <v>0</v>
      </c>
      <c r="U21" s="22">
        <v>100</v>
      </c>
      <c r="V21" s="22">
        <v>0</v>
      </c>
      <c r="W21" s="22">
        <v>0</v>
      </c>
      <c r="X21" s="22">
        <v>1600</v>
      </c>
      <c r="Y21" s="22">
        <v>0</v>
      </c>
      <c r="Z21" s="22">
        <v>0</v>
      </c>
      <c r="AA21" s="22">
        <v>0</v>
      </c>
      <c r="AB21" s="22">
        <v>0</v>
      </c>
      <c r="AC21" s="22">
        <v>1500</v>
      </c>
      <c r="AD21" s="22">
        <v>0</v>
      </c>
      <c r="AE21" s="22">
        <v>250</v>
      </c>
      <c r="AF21" s="22">
        <v>0</v>
      </c>
      <c r="AG21" s="22">
        <v>0</v>
      </c>
      <c r="AH21" s="22">
        <v>0</v>
      </c>
      <c r="AI21" s="22">
        <v>15</v>
      </c>
      <c r="AJ21" s="22">
        <v>0</v>
      </c>
      <c r="AK21" s="22">
        <v>18.54999923706055</v>
      </c>
      <c r="AL21" s="22">
        <v>76.30999755859375</v>
      </c>
      <c r="AM21" s="22">
        <v>750.73053538799275</v>
      </c>
      <c r="AN21" s="22">
        <v>0</v>
      </c>
      <c r="AO21" s="22">
        <v>381.84879999999998</v>
      </c>
      <c r="AP21" s="22">
        <v>900.21644460274842</v>
      </c>
      <c r="AQ21" s="22">
        <v>360.69148900000005</v>
      </c>
      <c r="AR21" s="22">
        <v>79</v>
      </c>
      <c r="AS21" s="22">
        <v>25.60000038146973</v>
      </c>
      <c r="AX21" s="2"/>
      <c r="AY21" s="20">
        <v>1493.2708243879929</v>
      </c>
      <c r="AZ21" s="20">
        <v>742.54028900000003</v>
      </c>
      <c r="BA21" s="20">
        <v>750.73053538799275</v>
      </c>
      <c r="BB21" s="20">
        <v>1114.6764417798724</v>
      </c>
      <c r="BC21" s="20">
        <v>1012.766443839809</v>
      </c>
      <c r="BD21" s="20">
        <v>101.90999794006348</v>
      </c>
      <c r="BE21" s="20">
        <v>11824.950004577637</v>
      </c>
      <c r="BF21" s="20">
        <v>3081</v>
      </c>
      <c r="BG21" s="20">
        <v>4300</v>
      </c>
      <c r="BH21" s="20">
        <v>993.95000457763672</v>
      </c>
      <c r="BI21" s="20">
        <v>100</v>
      </c>
      <c r="BJ21" s="20">
        <v>1750</v>
      </c>
      <c r="BK21" s="20">
        <v>1100</v>
      </c>
      <c r="BL21" s="20">
        <v>100</v>
      </c>
      <c r="BM21" s="20">
        <v>550</v>
      </c>
      <c r="BN21" s="20">
        <v>0</v>
      </c>
      <c r="BO21" s="20">
        <v>0</v>
      </c>
      <c r="BP21" s="20">
        <v>1600</v>
      </c>
      <c r="BQ21" s="20">
        <v>14432.897270745503</v>
      </c>
    </row>
    <row r="22" spans="1:69" outlineLevel="1" x14ac:dyDescent="0.25">
      <c r="A22" s="18">
        <v>2042</v>
      </c>
      <c r="B22" s="19">
        <v>0</v>
      </c>
      <c r="C22" s="19">
        <v>0</v>
      </c>
      <c r="D22" s="19">
        <v>0</v>
      </c>
      <c r="E22" s="19">
        <v>237</v>
      </c>
      <c r="F22" s="19">
        <v>0</v>
      </c>
      <c r="G22" s="19">
        <v>3318</v>
      </c>
      <c r="H22" s="19">
        <v>1100</v>
      </c>
      <c r="I22" s="19">
        <v>1300</v>
      </c>
      <c r="J22" s="19">
        <v>1500</v>
      </c>
      <c r="K22" s="19">
        <v>0</v>
      </c>
      <c r="L22" s="19">
        <v>0</v>
      </c>
      <c r="M22" s="19">
        <v>500</v>
      </c>
      <c r="N22" s="19">
        <v>0</v>
      </c>
      <c r="O22" s="19">
        <v>0</v>
      </c>
      <c r="P22" s="19">
        <v>993.44999694824219</v>
      </c>
      <c r="Q22" s="19">
        <v>0</v>
      </c>
      <c r="R22" s="19">
        <v>0</v>
      </c>
      <c r="S22" s="19">
        <v>0</v>
      </c>
      <c r="T22" s="19">
        <v>0</v>
      </c>
      <c r="U22" s="19">
        <v>100</v>
      </c>
      <c r="V22" s="19">
        <v>0</v>
      </c>
      <c r="W22" s="19">
        <v>0</v>
      </c>
      <c r="X22" s="19">
        <v>1700</v>
      </c>
      <c r="Y22" s="19">
        <v>0</v>
      </c>
      <c r="Z22" s="19">
        <v>0</v>
      </c>
      <c r="AA22" s="19">
        <v>0</v>
      </c>
      <c r="AB22" s="19">
        <v>0</v>
      </c>
      <c r="AC22" s="19">
        <v>1500</v>
      </c>
      <c r="AD22" s="19">
        <v>0</v>
      </c>
      <c r="AE22" s="19">
        <v>249.94999694824219</v>
      </c>
      <c r="AF22" s="19">
        <v>0</v>
      </c>
      <c r="AG22" s="19">
        <v>0</v>
      </c>
      <c r="AH22" s="19">
        <v>0</v>
      </c>
      <c r="AI22" s="19">
        <v>15</v>
      </c>
      <c r="AJ22" s="19">
        <v>0</v>
      </c>
      <c r="AK22" s="19">
        <v>19.440000534057621</v>
      </c>
      <c r="AL22" s="19">
        <v>79.980003356933594</v>
      </c>
      <c r="AM22" s="19">
        <v>768.76127517223358</v>
      </c>
      <c r="AN22" s="19">
        <v>0</v>
      </c>
      <c r="AO22" s="19">
        <v>396.60500000000002</v>
      </c>
      <c r="AP22" s="19">
        <v>938.18241165531288</v>
      </c>
      <c r="AQ22" s="19">
        <v>388.65914700000002</v>
      </c>
      <c r="AR22" s="19">
        <v>79</v>
      </c>
      <c r="AS22" s="19">
        <v>25.60000038146973</v>
      </c>
      <c r="AX22" s="2"/>
      <c r="AY22" s="20">
        <v>1554.0254221722337</v>
      </c>
      <c r="AZ22" s="20">
        <v>785.26414700000009</v>
      </c>
      <c r="BA22" s="20">
        <v>768.76127517223358</v>
      </c>
      <c r="BB22" s="20">
        <v>1157.2024159277739</v>
      </c>
      <c r="BC22" s="20">
        <v>1051.6224121893706</v>
      </c>
      <c r="BD22" s="20">
        <v>105.58000373840332</v>
      </c>
      <c r="BE22" s="20">
        <v>12498.399993896484</v>
      </c>
      <c r="BF22" s="20">
        <v>3555</v>
      </c>
      <c r="BG22" s="20">
        <v>4400</v>
      </c>
      <c r="BH22" s="20">
        <v>993.44999694824219</v>
      </c>
      <c r="BI22" s="20">
        <v>100</v>
      </c>
      <c r="BJ22" s="20">
        <v>1749.9499969482422</v>
      </c>
      <c r="BK22" s="20">
        <v>1099.9799987792969</v>
      </c>
      <c r="BL22" s="20">
        <v>99.979998779296878</v>
      </c>
      <c r="BM22" s="20">
        <v>549.98999938964846</v>
      </c>
      <c r="BN22" s="20">
        <v>0</v>
      </c>
      <c r="BO22" s="20">
        <v>0</v>
      </c>
      <c r="BP22" s="20">
        <v>1700</v>
      </c>
      <c r="BQ22" s="20">
        <v>15209.627831996491</v>
      </c>
    </row>
    <row r="23" spans="1:69" outlineLevel="1" x14ac:dyDescent="0.25">
      <c r="A23" s="21">
        <v>2043</v>
      </c>
      <c r="B23" s="22">
        <v>0</v>
      </c>
      <c r="C23" s="22">
        <v>0</v>
      </c>
      <c r="D23" s="22">
        <v>0</v>
      </c>
      <c r="E23" s="22">
        <v>237</v>
      </c>
      <c r="F23" s="22">
        <v>0</v>
      </c>
      <c r="G23" s="22">
        <v>3318</v>
      </c>
      <c r="H23" s="22">
        <v>1100</v>
      </c>
      <c r="I23" s="22">
        <v>1300</v>
      </c>
      <c r="J23" s="22">
        <v>1850</v>
      </c>
      <c r="K23" s="22">
        <v>0</v>
      </c>
      <c r="L23" s="22">
        <v>0</v>
      </c>
      <c r="M23" s="22">
        <v>500</v>
      </c>
      <c r="N23" s="22">
        <v>0</v>
      </c>
      <c r="O23" s="22">
        <v>100</v>
      </c>
      <c r="P23" s="22">
        <v>1292.9500198364258</v>
      </c>
      <c r="Q23" s="22">
        <v>0</v>
      </c>
      <c r="R23" s="22">
        <v>0</v>
      </c>
      <c r="S23" s="22">
        <v>0</v>
      </c>
      <c r="T23" s="22">
        <v>0</v>
      </c>
      <c r="U23" s="22">
        <v>100</v>
      </c>
      <c r="V23" s="22">
        <v>0</v>
      </c>
      <c r="W23" s="22">
        <v>0</v>
      </c>
      <c r="X23" s="22">
        <v>1700</v>
      </c>
      <c r="Y23" s="22">
        <v>0</v>
      </c>
      <c r="Z23" s="22">
        <v>0</v>
      </c>
      <c r="AA23" s="22">
        <v>0</v>
      </c>
      <c r="AB23" s="22">
        <v>0</v>
      </c>
      <c r="AC23" s="22">
        <v>1500</v>
      </c>
      <c r="AD23" s="22">
        <v>0</v>
      </c>
      <c r="AE23" s="22">
        <v>249.90000152587891</v>
      </c>
      <c r="AF23" s="22">
        <v>0</v>
      </c>
      <c r="AG23" s="22">
        <v>0</v>
      </c>
      <c r="AH23" s="22">
        <v>0</v>
      </c>
      <c r="AI23" s="22">
        <v>15</v>
      </c>
      <c r="AJ23" s="22">
        <v>0</v>
      </c>
      <c r="AK23" s="22">
        <v>20.340000152587891</v>
      </c>
      <c r="AL23" s="22">
        <v>83.680000305175781</v>
      </c>
      <c r="AM23" s="22">
        <v>786.24585783481598</v>
      </c>
      <c r="AN23" s="22">
        <v>0</v>
      </c>
      <c r="AO23" s="22">
        <v>417.2516</v>
      </c>
      <c r="AP23" s="22">
        <v>974.11222420691684</v>
      </c>
      <c r="AQ23" s="22">
        <v>423.36628899999999</v>
      </c>
      <c r="AR23" s="22">
        <v>79</v>
      </c>
      <c r="AS23" s="22">
        <v>25.60000038146973</v>
      </c>
      <c r="AX23" s="2"/>
      <c r="AY23" s="20">
        <v>1626.8637468348161</v>
      </c>
      <c r="AZ23" s="20">
        <v>840.61788899999999</v>
      </c>
      <c r="BA23" s="20">
        <v>786.24585783481598</v>
      </c>
      <c r="BB23" s="20">
        <v>1197.7322250461502</v>
      </c>
      <c r="BC23" s="20">
        <v>1088.4522243595047</v>
      </c>
      <c r="BD23" s="20">
        <v>109.28000068664551</v>
      </c>
      <c r="BE23" s="20">
        <v>13247.850021362305</v>
      </c>
      <c r="BF23" s="20">
        <v>3555</v>
      </c>
      <c r="BG23" s="20">
        <v>4850</v>
      </c>
      <c r="BH23" s="20">
        <v>1292.9500198364258</v>
      </c>
      <c r="BI23" s="20">
        <v>100</v>
      </c>
      <c r="BJ23" s="20">
        <v>1749.9000015258789</v>
      </c>
      <c r="BK23" s="20">
        <v>1099.9600006103515</v>
      </c>
      <c r="BL23" s="20">
        <v>99.960000610351571</v>
      </c>
      <c r="BM23" s="20">
        <v>549.98000030517574</v>
      </c>
      <c r="BN23" s="20">
        <v>0</v>
      </c>
      <c r="BO23" s="20">
        <v>0</v>
      </c>
      <c r="BP23" s="20">
        <v>1700</v>
      </c>
      <c r="BQ23" s="20">
        <v>16072.445993243271</v>
      </c>
    </row>
    <row r="24" spans="1:69" outlineLevel="1" x14ac:dyDescent="0.25">
      <c r="A24" s="18">
        <v>2044</v>
      </c>
      <c r="B24" s="19">
        <v>0</v>
      </c>
      <c r="C24" s="19">
        <v>0</v>
      </c>
      <c r="D24" s="19">
        <v>91.499996185302749</v>
      </c>
      <c r="E24" s="19">
        <v>237</v>
      </c>
      <c r="F24" s="19">
        <v>0</v>
      </c>
      <c r="G24" s="19">
        <v>3318</v>
      </c>
      <c r="H24" s="19">
        <v>1100</v>
      </c>
      <c r="I24" s="19">
        <v>1400</v>
      </c>
      <c r="J24" s="19">
        <v>1850</v>
      </c>
      <c r="K24" s="19">
        <v>0</v>
      </c>
      <c r="L24" s="19">
        <v>0</v>
      </c>
      <c r="M24" s="19">
        <v>500</v>
      </c>
      <c r="N24" s="19">
        <v>0</v>
      </c>
      <c r="O24" s="19">
        <v>100</v>
      </c>
      <c r="P24" s="19">
        <v>1692.2999801635742</v>
      </c>
      <c r="Q24" s="19">
        <v>0</v>
      </c>
      <c r="R24" s="19">
        <v>0</v>
      </c>
      <c r="S24" s="19">
        <v>0</v>
      </c>
      <c r="T24" s="19">
        <v>0</v>
      </c>
      <c r="U24" s="19">
        <v>100</v>
      </c>
      <c r="V24" s="19">
        <v>0</v>
      </c>
      <c r="W24" s="19">
        <v>0</v>
      </c>
      <c r="X24" s="19">
        <v>1800</v>
      </c>
      <c r="Y24" s="19">
        <v>0</v>
      </c>
      <c r="Z24" s="19">
        <v>0</v>
      </c>
      <c r="AA24" s="19">
        <v>0</v>
      </c>
      <c r="AB24" s="19">
        <v>0</v>
      </c>
      <c r="AC24" s="19">
        <v>1500</v>
      </c>
      <c r="AD24" s="19">
        <v>0</v>
      </c>
      <c r="AE24" s="19">
        <v>249.84999847412109</v>
      </c>
      <c r="AF24" s="19">
        <v>0</v>
      </c>
      <c r="AG24" s="19">
        <v>0</v>
      </c>
      <c r="AH24" s="19">
        <v>0</v>
      </c>
      <c r="AI24" s="19">
        <v>15</v>
      </c>
      <c r="AJ24" s="19">
        <v>0</v>
      </c>
      <c r="AK24" s="19">
        <v>21.280000686645511</v>
      </c>
      <c r="AL24" s="19">
        <v>87.550003051757813</v>
      </c>
      <c r="AM24" s="19">
        <v>802.65727043151844</v>
      </c>
      <c r="AN24" s="19">
        <v>0</v>
      </c>
      <c r="AO24" s="19">
        <v>430.27159999999998</v>
      </c>
      <c r="AP24" s="19">
        <v>1010.0420367585208</v>
      </c>
      <c r="AQ24" s="19">
        <v>453.37327199999999</v>
      </c>
      <c r="AR24" s="19">
        <v>79</v>
      </c>
      <c r="AS24" s="19">
        <v>25.60000038146973</v>
      </c>
      <c r="AX24" s="2"/>
      <c r="AY24" s="20">
        <v>1686.3021424315184</v>
      </c>
      <c r="AZ24" s="20">
        <v>883.64487199999996</v>
      </c>
      <c r="BA24" s="20">
        <v>802.65727043151844</v>
      </c>
      <c r="BB24" s="20">
        <v>1238.4720408783937</v>
      </c>
      <c r="BC24" s="20">
        <v>1125.3220374451662</v>
      </c>
      <c r="BD24" s="20">
        <v>113.15000343322754</v>
      </c>
      <c r="BE24" s="20">
        <v>13938.649974822998</v>
      </c>
      <c r="BF24" s="20">
        <v>3646.4999961853027</v>
      </c>
      <c r="BG24" s="20">
        <v>4950</v>
      </c>
      <c r="BH24" s="20">
        <v>1692.2999801635742</v>
      </c>
      <c r="BI24" s="20">
        <v>100</v>
      </c>
      <c r="BJ24" s="20">
        <v>1749.8499984741211</v>
      </c>
      <c r="BK24" s="20">
        <v>1099.9399993896484</v>
      </c>
      <c r="BL24" s="20">
        <v>99.939999389648449</v>
      </c>
      <c r="BM24" s="20">
        <v>549.9699996948242</v>
      </c>
      <c r="BN24" s="20">
        <v>0</v>
      </c>
      <c r="BO24" s="20">
        <v>0</v>
      </c>
      <c r="BP24" s="20">
        <v>1800</v>
      </c>
      <c r="BQ24" s="20">
        <v>16863.424158132912</v>
      </c>
    </row>
    <row r="25" spans="1:69" outlineLevel="1" x14ac:dyDescent="0.25">
      <c r="A25" s="21">
        <v>2045</v>
      </c>
      <c r="B25" s="22">
        <v>0</v>
      </c>
      <c r="C25" s="22">
        <v>0</v>
      </c>
      <c r="D25" s="22">
        <v>91.499996185302749</v>
      </c>
      <c r="E25" s="22">
        <v>237</v>
      </c>
      <c r="F25" s="22">
        <v>0</v>
      </c>
      <c r="G25" s="22">
        <v>3555</v>
      </c>
      <c r="H25" s="22">
        <v>1100</v>
      </c>
      <c r="I25" s="22">
        <v>1600</v>
      </c>
      <c r="J25" s="22">
        <v>1850</v>
      </c>
      <c r="K25" s="22">
        <v>0</v>
      </c>
      <c r="L25" s="22">
        <v>0</v>
      </c>
      <c r="M25" s="22">
        <v>500</v>
      </c>
      <c r="N25" s="22">
        <v>0</v>
      </c>
      <c r="O25" s="22">
        <v>100</v>
      </c>
      <c r="P25" s="22">
        <v>1691.5099945068359</v>
      </c>
      <c r="Q25" s="22">
        <v>0</v>
      </c>
      <c r="R25" s="22">
        <v>0</v>
      </c>
      <c r="S25" s="22">
        <v>0</v>
      </c>
      <c r="T25" s="22">
        <v>0</v>
      </c>
      <c r="U25" s="22">
        <v>100</v>
      </c>
      <c r="V25" s="22">
        <v>0</v>
      </c>
      <c r="W25" s="22">
        <v>0</v>
      </c>
      <c r="X25" s="22">
        <v>1800</v>
      </c>
      <c r="Y25" s="22">
        <v>0</v>
      </c>
      <c r="Z25" s="22">
        <v>0</v>
      </c>
      <c r="AA25" s="22">
        <v>0</v>
      </c>
      <c r="AB25" s="22">
        <v>0</v>
      </c>
      <c r="AC25" s="22">
        <v>1500</v>
      </c>
      <c r="AD25" s="22">
        <v>0</v>
      </c>
      <c r="AE25" s="22">
        <v>249.80000305175781</v>
      </c>
      <c r="AF25" s="22">
        <v>0</v>
      </c>
      <c r="AG25" s="22">
        <v>0</v>
      </c>
      <c r="AH25" s="22">
        <v>0</v>
      </c>
      <c r="AI25" s="22">
        <v>15</v>
      </c>
      <c r="AJ25" s="22">
        <v>0</v>
      </c>
      <c r="AK25" s="22">
        <v>22.260000228881839</v>
      </c>
      <c r="AL25" s="22">
        <v>91.599998474121094</v>
      </c>
      <c r="AM25" s="22">
        <v>815.20636475086212</v>
      </c>
      <c r="AN25" s="22">
        <v>0</v>
      </c>
      <c r="AO25" s="22">
        <v>452.6395</v>
      </c>
      <c r="AP25" s="22">
        <v>1043.9042448972309</v>
      </c>
      <c r="AQ25" s="22">
        <v>474.51218699999998</v>
      </c>
      <c r="AR25" s="22">
        <v>79</v>
      </c>
      <c r="AS25" s="22">
        <v>25.60000038146973</v>
      </c>
      <c r="AX25" s="2"/>
      <c r="AY25" s="20">
        <v>1742.3580517508622</v>
      </c>
      <c r="AZ25" s="20">
        <v>927.15168700000004</v>
      </c>
      <c r="BA25" s="20">
        <v>815.20636475086212</v>
      </c>
      <c r="BB25" s="20">
        <v>1277.3642439817036</v>
      </c>
      <c r="BC25" s="20">
        <v>1160.1642451261127</v>
      </c>
      <c r="BD25" s="20">
        <v>117.19999885559082</v>
      </c>
      <c r="BE25" s="20">
        <v>14374.809993743896</v>
      </c>
      <c r="BF25" s="20">
        <v>3883.4999961853027</v>
      </c>
      <c r="BG25" s="20">
        <v>5150</v>
      </c>
      <c r="BH25" s="20">
        <v>1691.5099945068359</v>
      </c>
      <c r="BI25" s="20">
        <v>100</v>
      </c>
      <c r="BJ25" s="20">
        <v>1749.8000030517578</v>
      </c>
      <c r="BK25" s="20">
        <v>1099.9200012207032</v>
      </c>
      <c r="BL25" s="20">
        <v>99.920001220703128</v>
      </c>
      <c r="BM25" s="20">
        <v>549.96000061035159</v>
      </c>
      <c r="BN25" s="20">
        <v>0</v>
      </c>
      <c r="BO25" s="20">
        <v>0</v>
      </c>
      <c r="BP25" s="20">
        <v>1800</v>
      </c>
      <c r="BQ25" s="20">
        <v>17394.532289476461</v>
      </c>
    </row>
    <row r="27" spans="1:69" x14ac:dyDescent="0.25">
      <c r="A27" s="1" t="s">
        <v>103</v>
      </c>
    </row>
    <row r="28" spans="1:69" ht="75" outlineLevel="1" x14ac:dyDescent="0.25">
      <c r="A28" s="2"/>
      <c r="B28" s="3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7</v>
      </c>
      <c r="I28" s="3" t="s">
        <v>8</v>
      </c>
      <c r="J28" s="3" t="s">
        <v>9</v>
      </c>
      <c r="K28" s="3" t="s">
        <v>10</v>
      </c>
      <c r="L28" s="3" t="s">
        <v>11</v>
      </c>
      <c r="M28" s="3" t="s">
        <v>12</v>
      </c>
      <c r="N28" s="3" t="s">
        <v>13</v>
      </c>
      <c r="O28" s="3" t="s">
        <v>14</v>
      </c>
      <c r="P28" s="3" t="s">
        <v>15</v>
      </c>
      <c r="Q28" s="3" t="s">
        <v>16</v>
      </c>
      <c r="R28" s="3" t="s">
        <v>17</v>
      </c>
      <c r="S28" s="3" t="s">
        <v>18</v>
      </c>
      <c r="T28" s="3" t="s">
        <v>19</v>
      </c>
      <c r="U28" s="3" t="s">
        <v>20</v>
      </c>
      <c r="V28" s="3" t="s">
        <v>21</v>
      </c>
      <c r="W28" s="3" t="s">
        <v>22</v>
      </c>
      <c r="X28" s="3" t="s">
        <v>23</v>
      </c>
      <c r="Y28" s="3" t="s">
        <v>24</v>
      </c>
      <c r="Z28" s="3" t="s">
        <v>25</v>
      </c>
      <c r="AA28" s="3" t="s">
        <v>26</v>
      </c>
      <c r="AB28" s="3" t="s">
        <v>27</v>
      </c>
      <c r="AC28" s="3" t="s">
        <v>28</v>
      </c>
      <c r="AD28" s="3" t="s">
        <v>29</v>
      </c>
      <c r="AE28" s="3" t="s">
        <v>30</v>
      </c>
      <c r="AF28" s="3" t="s">
        <v>31</v>
      </c>
      <c r="AG28" s="3" t="s">
        <v>32</v>
      </c>
      <c r="AH28" s="3" t="s">
        <v>33</v>
      </c>
      <c r="AI28" s="3" t="s">
        <v>34</v>
      </c>
      <c r="AJ28" s="3" t="s">
        <v>35</v>
      </c>
      <c r="AK28" s="3" t="s">
        <v>36</v>
      </c>
      <c r="AL28" s="3" t="s">
        <v>37</v>
      </c>
      <c r="AM28" s="4" t="s">
        <v>38</v>
      </c>
      <c r="AN28" s="4" t="s">
        <v>39</v>
      </c>
      <c r="AO28" s="5" t="s">
        <v>40</v>
      </c>
      <c r="AP28" s="5" t="s">
        <v>41</v>
      </c>
      <c r="AQ28" s="5" t="s">
        <v>42</v>
      </c>
      <c r="AR28" s="6" t="s">
        <v>43</v>
      </c>
      <c r="AS28" s="6" t="s">
        <v>44</v>
      </c>
      <c r="AX28" s="2"/>
    </row>
    <row r="29" spans="1:69" ht="75" outlineLevel="1" x14ac:dyDescent="0.25">
      <c r="A29" s="7" t="s">
        <v>45</v>
      </c>
      <c r="B29" s="8" t="s">
        <v>46</v>
      </c>
      <c r="C29" s="8" t="s">
        <v>47</v>
      </c>
      <c r="D29" s="8" t="s">
        <v>48</v>
      </c>
      <c r="E29" s="8" t="s">
        <v>49</v>
      </c>
      <c r="F29" s="8" t="s">
        <v>50</v>
      </c>
      <c r="G29" s="8" t="s">
        <v>51</v>
      </c>
      <c r="H29" s="9" t="s">
        <v>52</v>
      </c>
      <c r="I29" s="9" t="s">
        <v>53</v>
      </c>
      <c r="J29" s="9" t="s">
        <v>54</v>
      </c>
      <c r="K29" s="9" t="s">
        <v>55</v>
      </c>
      <c r="L29" s="9" t="s">
        <v>56</v>
      </c>
      <c r="M29" s="9" t="s">
        <v>57</v>
      </c>
      <c r="N29" s="9" t="s">
        <v>58</v>
      </c>
      <c r="O29" s="9" t="s">
        <v>59</v>
      </c>
      <c r="P29" s="10" t="s">
        <v>60</v>
      </c>
      <c r="Q29" s="10" t="s">
        <v>61</v>
      </c>
      <c r="R29" s="10" t="s">
        <v>62</v>
      </c>
      <c r="S29" s="10" t="s">
        <v>63</v>
      </c>
      <c r="T29" s="10" t="s">
        <v>64</v>
      </c>
      <c r="U29" s="11" t="s">
        <v>65</v>
      </c>
      <c r="V29" s="11" t="s">
        <v>66</v>
      </c>
      <c r="W29" s="12" t="s">
        <v>67</v>
      </c>
      <c r="X29" s="12" t="s">
        <v>68</v>
      </c>
      <c r="Y29" s="12" t="s">
        <v>69</v>
      </c>
      <c r="Z29" s="12" t="s">
        <v>70</v>
      </c>
      <c r="AA29" s="12" t="s">
        <v>71</v>
      </c>
      <c r="AB29" s="12" t="s">
        <v>72</v>
      </c>
      <c r="AC29" s="13" t="s">
        <v>73</v>
      </c>
      <c r="AD29" s="13" t="s">
        <v>74</v>
      </c>
      <c r="AE29" s="13" t="s">
        <v>75</v>
      </c>
      <c r="AF29" s="7" t="s">
        <v>76</v>
      </c>
      <c r="AG29" s="7" t="s">
        <v>77</v>
      </c>
      <c r="AH29" s="7" t="s">
        <v>78</v>
      </c>
      <c r="AI29" s="7" t="s">
        <v>79</v>
      </c>
      <c r="AJ29" s="7" t="s">
        <v>80</v>
      </c>
      <c r="AK29" s="7" t="s">
        <v>81</v>
      </c>
      <c r="AL29" s="7" t="s">
        <v>82</v>
      </c>
      <c r="AM29" s="14" t="s">
        <v>83</v>
      </c>
      <c r="AN29" s="14" t="s">
        <v>84</v>
      </c>
      <c r="AO29" s="14" t="s">
        <v>85</v>
      </c>
      <c r="AP29" s="14" t="s">
        <v>86</v>
      </c>
      <c r="AQ29" s="14" t="s">
        <v>87</v>
      </c>
      <c r="AR29" s="15" t="s">
        <v>43</v>
      </c>
      <c r="AS29" s="15" t="s">
        <v>44</v>
      </c>
      <c r="AX29" s="2"/>
      <c r="AY29" s="16" t="s">
        <v>88</v>
      </c>
      <c r="AZ29" s="17" t="s">
        <v>89</v>
      </c>
      <c r="BA29" s="17" t="s">
        <v>83</v>
      </c>
      <c r="BB29" s="16" t="s">
        <v>90</v>
      </c>
      <c r="BC29" s="17" t="s">
        <v>91</v>
      </c>
      <c r="BD29" s="17" t="s">
        <v>72</v>
      </c>
      <c r="BE29" s="16" t="s">
        <v>92</v>
      </c>
      <c r="BF29" s="17" t="s">
        <v>93</v>
      </c>
      <c r="BG29" s="17" t="s">
        <v>94</v>
      </c>
      <c r="BH29" s="17" t="s">
        <v>95</v>
      </c>
      <c r="BI29" s="17" t="s">
        <v>96</v>
      </c>
      <c r="BJ29" s="16" t="s">
        <v>97</v>
      </c>
      <c r="BK29" s="17" t="s">
        <v>98</v>
      </c>
      <c r="BL29" s="17" t="s">
        <v>99</v>
      </c>
      <c r="BM29" s="17" t="s">
        <v>100</v>
      </c>
      <c r="BN29" s="17" t="s">
        <v>76</v>
      </c>
      <c r="BO29" s="17" t="s">
        <v>77</v>
      </c>
      <c r="BP29" s="17" t="s">
        <v>101</v>
      </c>
      <c r="BQ29" s="16" t="s">
        <v>102</v>
      </c>
    </row>
    <row r="30" spans="1:69" outlineLevel="1" x14ac:dyDescent="0.25">
      <c r="A30" s="18">
        <v>2024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237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600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10</v>
      </c>
      <c r="AJ30" s="19">
        <v>5</v>
      </c>
      <c r="AK30" s="19">
        <v>3.9000000953674321</v>
      </c>
      <c r="AL30" s="19">
        <v>9.4099998474121094</v>
      </c>
      <c r="AM30" s="19">
        <v>58.03135883808136</v>
      </c>
      <c r="AN30" s="19">
        <v>0</v>
      </c>
      <c r="AO30" s="19">
        <v>12.81297</v>
      </c>
      <c r="AP30" s="19">
        <v>148.70137923076936</v>
      </c>
      <c r="AQ30" s="19">
        <v>13.392958999999999</v>
      </c>
      <c r="AR30" s="19">
        <v>55</v>
      </c>
      <c r="AS30" s="19">
        <v>12</v>
      </c>
      <c r="AX30" s="2"/>
      <c r="AY30" s="20">
        <v>84.237287838081357</v>
      </c>
      <c r="AZ30" s="20">
        <v>26.205928999999998</v>
      </c>
      <c r="BA30" s="20">
        <v>58.03135883808136</v>
      </c>
      <c r="BB30" s="20">
        <v>244.0113791735489</v>
      </c>
      <c r="BC30" s="20">
        <v>222.60137932613679</v>
      </c>
      <c r="BD30" s="20">
        <v>21.409999847412109</v>
      </c>
      <c r="BE30" s="20">
        <v>837</v>
      </c>
      <c r="BF30" s="20">
        <v>237</v>
      </c>
      <c r="BG30" s="20">
        <v>0</v>
      </c>
      <c r="BH30" s="20">
        <v>600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1165.2486670116302</v>
      </c>
    </row>
    <row r="31" spans="1:69" outlineLevel="1" x14ac:dyDescent="0.25">
      <c r="A31" s="21">
        <v>2025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474</v>
      </c>
      <c r="H31" s="22">
        <v>600</v>
      </c>
      <c r="I31" s="22">
        <v>100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599.69998168945313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100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10</v>
      </c>
      <c r="AJ31" s="22">
        <v>5</v>
      </c>
      <c r="AK31" s="22">
        <v>3.9000000953674321</v>
      </c>
      <c r="AL31" s="22">
        <v>14.27999973297119</v>
      </c>
      <c r="AM31" s="22">
        <v>111.32772302627565</v>
      </c>
      <c r="AN31" s="22">
        <v>0</v>
      </c>
      <c r="AO31" s="22">
        <v>23.706810000000001</v>
      </c>
      <c r="AP31" s="22">
        <v>165.96334971924148</v>
      </c>
      <c r="AQ31" s="22">
        <v>27.442792000000001</v>
      </c>
      <c r="AR31" s="22">
        <v>79</v>
      </c>
      <c r="AS31" s="22">
        <v>25.60000038146973</v>
      </c>
      <c r="AX31" s="2"/>
      <c r="AY31" s="20">
        <v>162.47732502627565</v>
      </c>
      <c r="AZ31" s="20">
        <v>51.149602000000002</v>
      </c>
      <c r="BA31" s="20">
        <v>111.32772302627565</v>
      </c>
      <c r="BB31" s="20">
        <v>303.74334992904983</v>
      </c>
      <c r="BC31" s="20">
        <v>263.86334981460891</v>
      </c>
      <c r="BD31" s="20">
        <v>39.880000114440918</v>
      </c>
      <c r="BE31" s="20">
        <v>1873.6999816894531</v>
      </c>
      <c r="BF31" s="20">
        <v>474</v>
      </c>
      <c r="BG31" s="20">
        <v>700</v>
      </c>
      <c r="BH31" s="20">
        <v>599.69998168945313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100</v>
      </c>
      <c r="BQ31" s="20">
        <v>2339.9206566447788</v>
      </c>
    </row>
    <row r="32" spans="1:69" outlineLevel="1" x14ac:dyDescent="0.25">
      <c r="A32" s="18">
        <v>2026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711</v>
      </c>
      <c r="H32" s="19">
        <v>800</v>
      </c>
      <c r="I32" s="19">
        <v>100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599.40000915527344</v>
      </c>
      <c r="Q32" s="19">
        <v>0</v>
      </c>
      <c r="R32" s="19">
        <v>0</v>
      </c>
      <c r="S32" s="19">
        <v>0</v>
      </c>
      <c r="T32" s="19">
        <v>0</v>
      </c>
      <c r="U32" s="19">
        <v>100</v>
      </c>
      <c r="V32" s="19">
        <v>0</v>
      </c>
      <c r="W32" s="19">
        <v>0</v>
      </c>
      <c r="X32" s="19">
        <v>500</v>
      </c>
      <c r="Y32" s="19">
        <v>0</v>
      </c>
      <c r="Z32" s="19">
        <v>0</v>
      </c>
      <c r="AA32" s="19">
        <v>0</v>
      </c>
      <c r="AB32" s="19">
        <v>0</v>
      </c>
      <c r="AC32" s="19">
        <v>450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10</v>
      </c>
      <c r="AJ32" s="19">
        <v>5</v>
      </c>
      <c r="AK32" s="19">
        <v>3.9000000953674321</v>
      </c>
      <c r="AL32" s="19">
        <v>18.110000610351559</v>
      </c>
      <c r="AM32" s="19">
        <v>173.99237871170044</v>
      </c>
      <c r="AN32" s="19">
        <v>0</v>
      </c>
      <c r="AO32" s="19">
        <v>46.192700000000002</v>
      </c>
      <c r="AP32" s="19">
        <v>183.22532020771357</v>
      </c>
      <c r="AQ32" s="19">
        <v>42.163820000000001</v>
      </c>
      <c r="AR32" s="19">
        <v>79</v>
      </c>
      <c r="AS32" s="19">
        <v>25.60000038146973</v>
      </c>
      <c r="AX32" s="2"/>
      <c r="AY32" s="20">
        <v>262.34889871170043</v>
      </c>
      <c r="AZ32" s="20">
        <v>88.356520000000003</v>
      </c>
      <c r="BA32" s="20">
        <v>173.99237871170044</v>
      </c>
      <c r="BB32" s="20">
        <v>324.83532129490231</v>
      </c>
      <c r="BC32" s="20">
        <v>281.12532030308103</v>
      </c>
      <c r="BD32" s="20">
        <v>43.710000991821289</v>
      </c>
      <c r="BE32" s="20">
        <v>3260.4000091552734</v>
      </c>
      <c r="BF32" s="20">
        <v>711</v>
      </c>
      <c r="BG32" s="20">
        <v>900</v>
      </c>
      <c r="BH32" s="20">
        <v>599.40000915527344</v>
      </c>
      <c r="BI32" s="20">
        <v>100</v>
      </c>
      <c r="BJ32" s="20">
        <v>450</v>
      </c>
      <c r="BK32" s="20">
        <v>300</v>
      </c>
      <c r="BL32" s="20">
        <v>0</v>
      </c>
      <c r="BM32" s="20">
        <v>150</v>
      </c>
      <c r="BN32" s="20">
        <v>0</v>
      </c>
      <c r="BO32" s="20">
        <v>0</v>
      </c>
      <c r="BP32" s="20">
        <v>500</v>
      </c>
      <c r="BQ32" s="20">
        <v>3847.5842291618765</v>
      </c>
    </row>
    <row r="33" spans="1:69" outlineLevel="1" x14ac:dyDescent="0.25">
      <c r="A33" s="21">
        <v>2027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948</v>
      </c>
      <c r="H33" s="22">
        <v>800</v>
      </c>
      <c r="I33" s="22">
        <v>100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599.09999084472656</v>
      </c>
      <c r="Q33" s="22">
        <v>0</v>
      </c>
      <c r="R33" s="22">
        <v>0</v>
      </c>
      <c r="S33" s="22">
        <v>0</v>
      </c>
      <c r="T33" s="22">
        <v>0</v>
      </c>
      <c r="U33" s="22">
        <v>100</v>
      </c>
      <c r="V33" s="22">
        <v>0</v>
      </c>
      <c r="W33" s="22">
        <v>0</v>
      </c>
      <c r="X33" s="22">
        <v>700</v>
      </c>
      <c r="Y33" s="22">
        <v>0</v>
      </c>
      <c r="Z33" s="22">
        <v>0</v>
      </c>
      <c r="AA33" s="22">
        <v>0</v>
      </c>
      <c r="AB33" s="22">
        <v>0</v>
      </c>
      <c r="AC33" s="22">
        <v>1200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10</v>
      </c>
      <c r="AJ33" s="22">
        <v>5</v>
      </c>
      <c r="AK33" s="22">
        <v>3.9000000953674321</v>
      </c>
      <c r="AL33" s="22">
        <v>24.719999313354489</v>
      </c>
      <c r="AM33" s="22">
        <v>216.59256160259247</v>
      </c>
      <c r="AN33" s="22">
        <v>0</v>
      </c>
      <c r="AO33" s="22">
        <v>52.016500000000001</v>
      </c>
      <c r="AP33" s="22">
        <v>217.74926118465817</v>
      </c>
      <c r="AQ33" s="22">
        <v>57.857517000000001</v>
      </c>
      <c r="AR33" s="22">
        <v>79</v>
      </c>
      <c r="AS33" s="22">
        <v>25.60000038146973</v>
      </c>
      <c r="AX33" s="2"/>
      <c r="AY33" s="20">
        <v>326.46657860259245</v>
      </c>
      <c r="AZ33" s="20">
        <v>109.87401700000001</v>
      </c>
      <c r="BA33" s="20">
        <v>216.59256160259247</v>
      </c>
      <c r="BB33" s="20">
        <v>365.96926097484982</v>
      </c>
      <c r="BC33" s="20">
        <v>315.6492612800256</v>
      </c>
      <c r="BD33" s="20">
        <v>50.319999694824219</v>
      </c>
      <c r="BE33" s="20">
        <v>4447.0999908447266</v>
      </c>
      <c r="BF33" s="20">
        <v>948</v>
      </c>
      <c r="BG33" s="20">
        <v>900</v>
      </c>
      <c r="BH33" s="20">
        <v>599.09999084472656</v>
      </c>
      <c r="BI33" s="20">
        <v>100</v>
      </c>
      <c r="BJ33" s="20">
        <v>1200</v>
      </c>
      <c r="BK33" s="20">
        <v>800</v>
      </c>
      <c r="BL33" s="20">
        <v>0</v>
      </c>
      <c r="BM33" s="20">
        <v>400</v>
      </c>
      <c r="BN33" s="20">
        <v>0</v>
      </c>
      <c r="BO33" s="20">
        <v>0</v>
      </c>
      <c r="BP33" s="20">
        <v>700</v>
      </c>
      <c r="BQ33" s="20">
        <v>5139.5358304221691</v>
      </c>
    </row>
    <row r="34" spans="1:69" outlineLevel="1" x14ac:dyDescent="0.25">
      <c r="A34" s="18">
        <v>2028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1185</v>
      </c>
      <c r="H34" s="19">
        <v>800</v>
      </c>
      <c r="I34" s="19">
        <v>100</v>
      </c>
      <c r="J34" s="19">
        <v>0</v>
      </c>
      <c r="K34" s="19">
        <v>0</v>
      </c>
      <c r="L34" s="19">
        <v>0</v>
      </c>
      <c r="M34" s="19">
        <v>100</v>
      </c>
      <c r="N34" s="19">
        <v>0</v>
      </c>
      <c r="O34" s="19">
        <v>0</v>
      </c>
      <c r="P34" s="19">
        <v>598.80001831054688</v>
      </c>
      <c r="Q34" s="19">
        <v>0</v>
      </c>
      <c r="R34" s="19">
        <v>0</v>
      </c>
      <c r="S34" s="19">
        <v>0</v>
      </c>
      <c r="T34" s="19">
        <v>0</v>
      </c>
      <c r="U34" s="19">
        <v>100</v>
      </c>
      <c r="V34" s="19">
        <v>0</v>
      </c>
      <c r="W34" s="19">
        <v>0</v>
      </c>
      <c r="X34" s="19">
        <v>700</v>
      </c>
      <c r="Y34" s="19">
        <v>0</v>
      </c>
      <c r="Z34" s="19">
        <v>0</v>
      </c>
      <c r="AA34" s="19">
        <v>0</v>
      </c>
      <c r="AB34" s="19">
        <v>0</v>
      </c>
      <c r="AC34" s="19">
        <v>1200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10</v>
      </c>
      <c r="AJ34" s="19">
        <v>5</v>
      </c>
      <c r="AK34" s="19">
        <v>6.9000000953674316</v>
      </c>
      <c r="AL34" s="19">
        <v>28.389999389648441</v>
      </c>
      <c r="AM34" s="19">
        <v>265.14575918763876</v>
      </c>
      <c r="AN34" s="19">
        <v>0</v>
      </c>
      <c r="AO34" s="19">
        <v>71.992279999999994</v>
      </c>
      <c r="AP34" s="19">
        <v>252.27320216160274</v>
      </c>
      <c r="AQ34" s="19">
        <v>74.323734000000002</v>
      </c>
      <c r="AR34" s="19">
        <v>79</v>
      </c>
      <c r="AS34" s="19">
        <v>25.60000038146973</v>
      </c>
      <c r="AX34" s="2"/>
      <c r="AY34" s="20">
        <v>411.46177318763876</v>
      </c>
      <c r="AZ34" s="20">
        <v>146.316014</v>
      </c>
      <c r="BA34" s="20">
        <v>265.14575918763876</v>
      </c>
      <c r="BB34" s="20">
        <v>407.16320202808834</v>
      </c>
      <c r="BC34" s="20">
        <v>353.17320225697017</v>
      </c>
      <c r="BD34" s="20">
        <v>53.989999771118171</v>
      </c>
      <c r="BE34" s="20">
        <v>4783.8000183105469</v>
      </c>
      <c r="BF34" s="20">
        <v>1185</v>
      </c>
      <c r="BG34" s="20">
        <v>1000</v>
      </c>
      <c r="BH34" s="20">
        <v>598.80001831054688</v>
      </c>
      <c r="BI34" s="20">
        <v>100</v>
      </c>
      <c r="BJ34" s="20">
        <v>1200</v>
      </c>
      <c r="BK34" s="20">
        <v>800</v>
      </c>
      <c r="BL34" s="20">
        <v>0</v>
      </c>
      <c r="BM34" s="20">
        <v>400</v>
      </c>
      <c r="BN34" s="20">
        <v>0</v>
      </c>
      <c r="BO34" s="20">
        <v>0</v>
      </c>
      <c r="BP34" s="20">
        <v>700</v>
      </c>
      <c r="BQ34" s="20">
        <v>5602.4249935262742</v>
      </c>
    </row>
    <row r="35" spans="1:69" outlineLevel="1" x14ac:dyDescent="0.25">
      <c r="A35" s="21">
        <v>2029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1422</v>
      </c>
      <c r="H35" s="22">
        <v>800</v>
      </c>
      <c r="I35" s="22">
        <v>100</v>
      </c>
      <c r="J35" s="22">
        <v>0</v>
      </c>
      <c r="K35" s="22">
        <v>0</v>
      </c>
      <c r="L35" s="22">
        <v>0</v>
      </c>
      <c r="M35" s="22">
        <v>100</v>
      </c>
      <c r="N35" s="22">
        <v>0</v>
      </c>
      <c r="O35" s="22">
        <v>0</v>
      </c>
      <c r="P35" s="22">
        <v>598.5</v>
      </c>
      <c r="Q35" s="22">
        <v>0</v>
      </c>
      <c r="R35" s="22">
        <v>0</v>
      </c>
      <c r="S35" s="22">
        <v>0</v>
      </c>
      <c r="T35" s="22">
        <v>0</v>
      </c>
      <c r="U35" s="22">
        <v>100</v>
      </c>
      <c r="V35" s="22">
        <v>0</v>
      </c>
      <c r="W35" s="22">
        <v>0</v>
      </c>
      <c r="X35" s="22">
        <v>700</v>
      </c>
      <c r="Y35" s="22">
        <v>0</v>
      </c>
      <c r="Z35" s="22">
        <v>0</v>
      </c>
      <c r="AA35" s="22">
        <v>0</v>
      </c>
      <c r="AB35" s="22">
        <v>0</v>
      </c>
      <c r="AC35" s="22">
        <v>1500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10</v>
      </c>
      <c r="AJ35" s="22">
        <v>5</v>
      </c>
      <c r="AK35" s="22">
        <v>8.8999996185302734</v>
      </c>
      <c r="AL35" s="22">
        <v>31.739999771118161</v>
      </c>
      <c r="AM35" s="22">
        <v>293.47143542766571</v>
      </c>
      <c r="AN35" s="22">
        <v>0</v>
      </c>
      <c r="AO35" s="22">
        <v>108.12949999999999</v>
      </c>
      <c r="AP35" s="22">
        <v>305.2043784650262</v>
      </c>
      <c r="AQ35" s="22">
        <v>91.422416999999996</v>
      </c>
      <c r="AR35" s="22">
        <v>79</v>
      </c>
      <c r="AS35" s="22">
        <v>25.60000038146973</v>
      </c>
      <c r="AX35" s="2"/>
      <c r="AY35" s="20">
        <v>493.02335242766571</v>
      </c>
      <c r="AZ35" s="20">
        <v>199.551917</v>
      </c>
      <c r="BA35" s="20">
        <v>293.47143542766571</v>
      </c>
      <c r="BB35" s="20">
        <v>465.44437823614436</v>
      </c>
      <c r="BC35" s="20">
        <v>408.10437808355647</v>
      </c>
      <c r="BD35" s="20">
        <v>57.340000152587891</v>
      </c>
      <c r="BE35" s="20">
        <v>5320.5</v>
      </c>
      <c r="BF35" s="20">
        <v>1422</v>
      </c>
      <c r="BG35" s="20">
        <v>1000</v>
      </c>
      <c r="BH35" s="20">
        <v>598.5</v>
      </c>
      <c r="BI35" s="20">
        <v>100</v>
      </c>
      <c r="BJ35" s="20">
        <v>1500</v>
      </c>
      <c r="BK35" s="20">
        <v>1000</v>
      </c>
      <c r="BL35" s="20">
        <v>0</v>
      </c>
      <c r="BM35" s="20">
        <v>500</v>
      </c>
      <c r="BN35" s="20">
        <v>0</v>
      </c>
      <c r="BO35" s="20">
        <v>0</v>
      </c>
      <c r="BP35" s="20">
        <v>700</v>
      </c>
      <c r="BQ35" s="20">
        <v>6278.9677306638096</v>
      </c>
    </row>
    <row r="36" spans="1:69" outlineLevel="1" x14ac:dyDescent="0.25">
      <c r="A36" s="18">
        <v>2030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1422</v>
      </c>
      <c r="H36" s="19">
        <v>800</v>
      </c>
      <c r="I36" s="19">
        <v>100</v>
      </c>
      <c r="J36" s="19">
        <v>100</v>
      </c>
      <c r="K36" s="19">
        <v>0</v>
      </c>
      <c r="L36" s="19">
        <v>0</v>
      </c>
      <c r="M36" s="19">
        <v>100</v>
      </c>
      <c r="N36" s="19">
        <v>0</v>
      </c>
      <c r="O36" s="19">
        <v>0</v>
      </c>
      <c r="P36" s="19">
        <v>598.19998168945313</v>
      </c>
      <c r="Q36" s="19">
        <v>0</v>
      </c>
      <c r="R36" s="19">
        <v>0</v>
      </c>
      <c r="S36" s="19">
        <v>0</v>
      </c>
      <c r="T36" s="19">
        <v>0</v>
      </c>
      <c r="U36" s="19">
        <v>100</v>
      </c>
      <c r="V36" s="19">
        <v>0</v>
      </c>
      <c r="W36" s="19">
        <v>0</v>
      </c>
      <c r="X36" s="19">
        <v>900</v>
      </c>
      <c r="Y36" s="19">
        <v>0</v>
      </c>
      <c r="Z36" s="19">
        <v>0</v>
      </c>
      <c r="AA36" s="19">
        <v>0</v>
      </c>
      <c r="AB36" s="19">
        <v>0</v>
      </c>
      <c r="AC36" s="19">
        <v>1500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10</v>
      </c>
      <c r="AJ36" s="19">
        <v>5</v>
      </c>
      <c r="AK36" s="19">
        <v>8.8999996185302734</v>
      </c>
      <c r="AL36" s="19">
        <v>36.619998931884773</v>
      </c>
      <c r="AM36" s="19">
        <v>325.84087815880775</v>
      </c>
      <c r="AN36" s="19">
        <v>0</v>
      </c>
      <c r="AO36" s="19">
        <v>124.05</v>
      </c>
      <c r="AP36" s="19">
        <v>358.13555476844965</v>
      </c>
      <c r="AQ36" s="19">
        <v>110.423638</v>
      </c>
      <c r="AR36" s="19">
        <v>79</v>
      </c>
      <c r="AS36" s="19">
        <v>25.60000038146973</v>
      </c>
      <c r="AX36" s="2"/>
      <c r="AY36" s="20">
        <v>560.31451615880769</v>
      </c>
      <c r="AZ36" s="20">
        <v>234.47363799999999</v>
      </c>
      <c r="BA36" s="20">
        <v>325.84087815880775</v>
      </c>
      <c r="BB36" s="20">
        <v>523.25555370033442</v>
      </c>
      <c r="BC36" s="20">
        <v>461.03555438697992</v>
      </c>
      <c r="BD36" s="20">
        <v>62.219999313354506</v>
      </c>
      <c r="BE36" s="20">
        <v>5620.1999816894531</v>
      </c>
      <c r="BF36" s="20">
        <v>1422</v>
      </c>
      <c r="BG36" s="20">
        <v>1100</v>
      </c>
      <c r="BH36" s="20">
        <v>598.19998168945313</v>
      </c>
      <c r="BI36" s="20">
        <v>100</v>
      </c>
      <c r="BJ36" s="20">
        <v>1500</v>
      </c>
      <c r="BK36" s="20">
        <v>1000</v>
      </c>
      <c r="BL36" s="20">
        <v>0</v>
      </c>
      <c r="BM36" s="20">
        <v>500</v>
      </c>
      <c r="BN36" s="20">
        <v>0</v>
      </c>
      <c r="BO36" s="20">
        <v>0</v>
      </c>
      <c r="BP36" s="20">
        <v>900</v>
      </c>
      <c r="BQ36" s="20">
        <v>6703.7700515485958</v>
      </c>
    </row>
    <row r="37" spans="1:69" outlineLevel="1" x14ac:dyDescent="0.25">
      <c r="A37" s="21">
        <v>2031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1659</v>
      </c>
      <c r="H37" s="22">
        <v>800</v>
      </c>
      <c r="I37" s="22">
        <v>100</v>
      </c>
      <c r="J37" s="22">
        <v>100</v>
      </c>
      <c r="K37" s="22">
        <v>0</v>
      </c>
      <c r="L37" s="22">
        <v>0</v>
      </c>
      <c r="M37" s="22">
        <v>100</v>
      </c>
      <c r="N37" s="22">
        <v>0</v>
      </c>
      <c r="O37" s="22">
        <v>0</v>
      </c>
      <c r="P37" s="22">
        <v>597.90000915527344</v>
      </c>
      <c r="Q37" s="22">
        <v>0</v>
      </c>
      <c r="R37" s="22">
        <v>0</v>
      </c>
      <c r="S37" s="22">
        <v>0</v>
      </c>
      <c r="T37" s="22">
        <v>0</v>
      </c>
      <c r="U37" s="22">
        <v>100</v>
      </c>
      <c r="V37" s="22">
        <v>0</v>
      </c>
      <c r="W37" s="22">
        <v>0</v>
      </c>
      <c r="X37" s="22">
        <v>900</v>
      </c>
      <c r="Y37" s="22">
        <v>0</v>
      </c>
      <c r="Z37" s="22">
        <v>0</v>
      </c>
      <c r="AA37" s="22">
        <v>0</v>
      </c>
      <c r="AB37" s="22">
        <v>0</v>
      </c>
      <c r="AC37" s="22">
        <v>1500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10</v>
      </c>
      <c r="AJ37" s="22">
        <v>5</v>
      </c>
      <c r="AK37" s="22">
        <v>9.7200002670288086</v>
      </c>
      <c r="AL37" s="22">
        <v>39.990001678466797</v>
      </c>
      <c r="AM37" s="22">
        <v>360.97388952970505</v>
      </c>
      <c r="AN37" s="22">
        <v>0</v>
      </c>
      <c r="AO37" s="22">
        <v>139.7679</v>
      </c>
      <c r="AP37" s="22">
        <v>414.06302499858919</v>
      </c>
      <c r="AQ37" s="22">
        <v>130.998223</v>
      </c>
      <c r="AR37" s="22">
        <v>79</v>
      </c>
      <c r="AS37" s="22">
        <v>25.60000038146973</v>
      </c>
      <c r="AX37" s="2"/>
      <c r="AY37" s="20">
        <v>631.74001252970504</v>
      </c>
      <c r="AZ37" s="20">
        <v>270.76612299999999</v>
      </c>
      <c r="BA37" s="20">
        <v>360.97388952970505</v>
      </c>
      <c r="BB37" s="20">
        <v>583.37302732555452</v>
      </c>
      <c r="BC37" s="20">
        <v>517.78302526561799</v>
      </c>
      <c r="BD37" s="20">
        <v>65.590002059936523</v>
      </c>
      <c r="BE37" s="20">
        <v>5856.9000091552734</v>
      </c>
      <c r="BF37" s="20">
        <v>1659</v>
      </c>
      <c r="BG37" s="20">
        <v>1100</v>
      </c>
      <c r="BH37" s="20">
        <v>597.90000915527344</v>
      </c>
      <c r="BI37" s="20">
        <v>100</v>
      </c>
      <c r="BJ37" s="20">
        <v>1500</v>
      </c>
      <c r="BK37" s="20">
        <v>1000</v>
      </c>
      <c r="BL37" s="20">
        <v>0</v>
      </c>
      <c r="BM37" s="20">
        <v>500</v>
      </c>
      <c r="BN37" s="20">
        <v>0</v>
      </c>
      <c r="BO37" s="20">
        <v>0</v>
      </c>
      <c r="BP37" s="20">
        <v>900</v>
      </c>
      <c r="BQ37" s="20">
        <v>7072.013049010533</v>
      </c>
    </row>
    <row r="38" spans="1:69" outlineLevel="1" x14ac:dyDescent="0.25">
      <c r="A38" s="18">
        <v>2032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1659</v>
      </c>
      <c r="H38" s="19">
        <v>900</v>
      </c>
      <c r="I38" s="19">
        <v>100</v>
      </c>
      <c r="J38" s="19">
        <v>300</v>
      </c>
      <c r="K38" s="19">
        <v>0</v>
      </c>
      <c r="L38" s="19">
        <v>0</v>
      </c>
      <c r="M38" s="19">
        <v>200</v>
      </c>
      <c r="N38" s="19">
        <v>0</v>
      </c>
      <c r="O38" s="19">
        <v>0</v>
      </c>
      <c r="P38" s="19">
        <v>597.59999084472656</v>
      </c>
      <c r="Q38" s="19">
        <v>0</v>
      </c>
      <c r="R38" s="19">
        <v>0</v>
      </c>
      <c r="S38" s="19">
        <v>0</v>
      </c>
      <c r="T38" s="19">
        <v>0</v>
      </c>
      <c r="U38" s="19">
        <v>100</v>
      </c>
      <c r="V38" s="19">
        <v>0</v>
      </c>
      <c r="W38" s="19">
        <v>0</v>
      </c>
      <c r="X38" s="19">
        <v>1000</v>
      </c>
      <c r="Y38" s="19">
        <v>0</v>
      </c>
      <c r="Z38" s="19">
        <v>0</v>
      </c>
      <c r="AA38" s="19">
        <v>0</v>
      </c>
      <c r="AB38" s="19">
        <v>0</v>
      </c>
      <c r="AC38" s="19">
        <v>1500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10</v>
      </c>
      <c r="AJ38" s="19">
        <v>5</v>
      </c>
      <c r="AK38" s="19">
        <v>10.590000152587891</v>
      </c>
      <c r="AL38" s="19">
        <v>43.580001831054688</v>
      </c>
      <c r="AM38" s="19">
        <v>397.85721600055695</v>
      </c>
      <c r="AN38" s="19">
        <v>0</v>
      </c>
      <c r="AO38" s="19">
        <v>172.88900000000001</v>
      </c>
      <c r="AP38" s="19">
        <v>469.99049522872872</v>
      </c>
      <c r="AQ38" s="19">
        <v>152.66338200000001</v>
      </c>
      <c r="AR38" s="19">
        <v>79</v>
      </c>
      <c r="AS38" s="19">
        <v>25.60000038146973</v>
      </c>
      <c r="AX38" s="2"/>
      <c r="AY38" s="20">
        <v>723.40959800055703</v>
      </c>
      <c r="AZ38" s="20">
        <v>325.55238200000002</v>
      </c>
      <c r="BA38" s="20">
        <v>397.85721600055695</v>
      </c>
      <c r="BB38" s="20">
        <v>643.76049759384102</v>
      </c>
      <c r="BC38" s="20">
        <v>574.58049538131661</v>
      </c>
      <c r="BD38" s="20">
        <v>69.180002212524414</v>
      </c>
      <c r="BE38" s="20">
        <v>6356.5999908447266</v>
      </c>
      <c r="BF38" s="20">
        <v>1659</v>
      </c>
      <c r="BG38" s="20">
        <v>1500</v>
      </c>
      <c r="BH38" s="20">
        <v>597.59999084472656</v>
      </c>
      <c r="BI38" s="20">
        <v>100</v>
      </c>
      <c r="BJ38" s="20">
        <v>1500</v>
      </c>
      <c r="BK38" s="20">
        <v>1000</v>
      </c>
      <c r="BL38" s="20">
        <v>0</v>
      </c>
      <c r="BM38" s="20">
        <v>500</v>
      </c>
      <c r="BN38" s="20">
        <v>0</v>
      </c>
      <c r="BO38" s="20">
        <v>0</v>
      </c>
      <c r="BP38" s="20">
        <v>1000</v>
      </c>
      <c r="BQ38" s="20">
        <v>7723.7700864391245</v>
      </c>
    </row>
    <row r="39" spans="1:69" outlineLevel="1" x14ac:dyDescent="0.25">
      <c r="A39" s="21">
        <v>2033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1659</v>
      </c>
      <c r="H39" s="22">
        <v>900</v>
      </c>
      <c r="I39" s="22">
        <v>100</v>
      </c>
      <c r="J39" s="22">
        <v>300</v>
      </c>
      <c r="K39" s="22">
        <v>0</v>
      </c>
      <c r="L39" s="22">
        <v>0</v>
      </c>
      <c r="M39" s="22">
        <v>400</v>
      </c>
      <c r="N39" s="22">
        <v>0</v>
      </c>
      <c r="O39" s="22">
        <v>0</v>
      </c>
      <c r="P39" s="22">
        <v>597.30001831054688</v>
      </c>
      <c r="Q39" s="22">
        <v>0</v>
      </c>
      <c r="R39" s="22">
        <v>0</v>
      </c>
      <c r="S39" s="22">
        <v>0</v>
      </c>
      <c r="T39" s="22">
        <v>0</v>
      </c>
      <c r="U39" s="22">
        <v>100</v>
      </c>
      <c r="V39" s="22">
        <v>0</v>
      </c>
      <c r="W39" s="22">
        <v>0</v>
      </c>
      <c r="X39" s="22">
        <v>1100</v>
      </c>
      <c r="Y39" s="22">
        <v>0</v>
      </c>
      <c r="Z39" s="22">
        <v>0</v>
      </c>
      <c r="AA39" s="22">
        <v>0</v>
      </c>
      <c r="AB39" s="22">
        <v>0</v>
      </c>
      <c r="AC39" s="22">
        <v>1500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10</v>
      </c>
      <c r="AJ39" s="22">
        <v>5</v>
      </c>
      <c r="AK39" s="22">
        <v>11.47000026702881</v>
      </c>
      <c r="AL39" s="22">
        <v>47.200000762939453</v>
      </c>
      <c r="AM39" s="22">
        <v>434.7516827583313</v>
      </c>
      <c r="AN39" s="22">
        <v>0</v>
      </c>
      <c r="AO39" s="22">
        <v>196.29519999999999</v>
      </c>
      <c r="AP39" s="22">
        <v>526.00866924025263</v>
      </c>
      <c r="AQ39" s="22">
        <v>175.12771199999997</v>
      </c>
      <c r="AR39" s="22">
        <v>79</v>
      </c>
      <c r="AS39" s="22">
        <v>25.60000038146973</v>
      </c>
      <c r="AX39" s="2"/>
      <c r="AY39" s="20">
        <v>806.1745947583313</v>
      </c>
      <c r="AZ39" s="20">
        <v>371.422912</v>
      </c>
      <c r="BA39" s="20">
        <v>434.7516827583313</v>
      </c>
      <c r="BB39" s="20">
        <v>704.27867065169062</v>
      </c>
      <c r="BC39" s="20">
        <v>631.47866950728144</v>
      </c>
      <c r="BD39" s="20">
        <v>72.80000114440918</v>
      </c>
      <c r="BE39" s="20">
        <v>6656.3000183105469</v>
      </c>
      <c r="BF39" s="20">
        <v>1659</v>
      </c>
      <c r="BG39" s="20">
        <v>1700</v>
      </c>
      <c r="BH39" s="20">
        <v>597.30001831054688</v>
      </c>
      <c r="BI39" s="20">
        <v>100</v>
      </c>
      <c r="BJ39" s="20">
        <v>1500</v>
      </c>
      <c r="BK39" s="20">
        <v>1000</v>
      </c>
      <c r="BL39" s="20">
        <v>0</v>
      </c>
      <c r="BM39" s="20">
        <v>500</v>
      </c>
      <c r="BN39" s="20">
        <v>0</v>
      </c>
      <c r="BO39" s="20">
        <v>0</v>
      </c>
      <c r="BP39" s="20">
        <v>1100</v>
      </c>
      <c r="BQ39" s="20">
        <v>8166.753283720569</v>
      </c>
    </row>
    <row r="40" spans="1:69" outlineLevel="1" x14ac:dyDescent="0.25">
      <c r="A40" s="18">
        <v>2034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1659</v>
      </c>
      <c r="H40" s="19">
        <v>900</v>
      </c>
      <c r="I40" s="19">
        <v>100</v>
      </c>
      <c r="J40" s="19">
        <v>400</v>
      </c>
      <c r="K40" s="19">
        <v>0</v>
      </c>
      <c r="L40" s="19">
        <v>0</v>
      </c>
      <c r="M40" s="19">
        <v>400</v>
      </c>
      <c r="N40" s="19">
        <v>0</v>
      </c>
      <c r="O40" s="19">
        <v>0</v>
      </c>
      <c r="P40" s="19">
        <v>697</v>
      </c>
      <c r="Q40" s="19">
        <v>0</v>
      </c>
      <c r="R40" s="19">
        <v>0</v>
      </c>
      <c r="S40" s="19">
        <v>0</v>
      </c>
      <c r="T40" s="19">
        <v>0</v>
      </c>
      <c r="U40" s="19">
        <v>100</v>
      </c>
      <c r="V40" s="19">
        <v>0</v>
      </c>
      <c r="W40" s="19">
        <v>0</v>
      </c>
      <c r="X40" s="19">
        <v>1200</v>
      </c>
      <c r="Y40" s="19">
        <v>0</v>
      </c>
      <c r="Z40" s="19">
        <v>0</v>
      </c>
      <c r="AA40" s="19">
        <v>0</v>
      </c>
      <c r="AB40" s="19">
        <v>0</v>
      </c>
      <c r="AC40" s="19">
        <v>1500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10</v>
      </c>
      <c r="AJ40" s="19">
        <v>5</v>
      </c>
      <c r="AK40" s="19">
        <v>12.35000038146973</v>
      </c>
      <c r="AL40" s="19">
        <v>50.830001831054688</v>
      </c>
      <c r="AM40" s="19">
        <v>463.63697743415833</v>
      </c>
      <c r="AN40" s="19">
        <v>0</v>
      </c>
      <c r="AO40" s="19">
        <v>228.09899999999999</v>
      </c>
      <c r="AP40" s="19">
        <v>582.02684325177665</v>
      </c>
      <c r="AQ40" s="19">
        <v>186.03210200000001</v>
      </c>
      <c r="AR40" s="19">
        <v>79</v>
      </c>
      <c r="AS40" s="19">
        <v>25.60000038146973</v>
      </c>
      <c r="AX40" s="2"/>
      <c r="AY40" s="20">
        <v>877.76807943415838</v>
      </c>
      <c r="AZ40" s="20">
        <v>414.131102</v>
      </c>
      <c r="BA40" s="20">
        <v>463.63697743415833</v>
      </c>
      <c r="BB40" s="20">
        <v>764.80684584577079</v>
      </c>
      <c r="BC40" s="20">
        <v>688.37684363324638</v>
      </c>
      <c r="BD40" s="20">
        <v>76.430002212524414</v>
      </c>
      <c r="BE40" s="20">
        <v>6956</v>
      </c>
      <c r="BF40" s="20">
        <v>1659</v>
      </c>
      <c r="BG40" s="20">
        <v>1800</v>
      </c>
      <c r="BH40" s="20">
        <v>697</v>
      </c>
      <c r="BI40" s="20">
        <v>100</v>
      </c>
      <c r="BJ40" s="20">
        <v>1500</v>
      </c>
      <c r="BK40" s="20">
        <v>1000</v>
      </c>
      <c r="BL40" s="20">
        <v>0</v>
      </c>
      <c r="BM40" s="20">
        <v>500</v>
      </c>
      <c r="BN40" s="20">
        <v>0</v>
      </c>
      <c r="BO40" s="20">
        <v>0</v>
      </c>
      <c r="BP40" s="20">
        <v>1200</v>
      </c>
      <c r="BQ40" s="20">
        <v>8598.5749252799287</v>
      </c>
    </row>
    <row r="41" spans="1:69" outlineLevel="1" x14ac:dyDescent="0.25">
      <c r="A41" s="21">
        <v>2035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1896</v>
      </c>
      <c r="H41" s="22">
        <v>900</v>
      </c>
      <c r="I41" s="22">
        <v>100</v>
      </c>
      <c r="J41" s="22">
        <v>400</v>
      </c>
      <c r="K41" s="22">
        <v>0</v>
      </c>
      <c r="L41" s="22">
        <v>0</v>
      </c>
      <c r="M41" s="22">
        <v>500</v>
      </c>
      <c r="N41" s="22">
        <v>0</v>
      </c>
      <c r="O41" s="22">
        <v>0</v>
      </c>
      <c r="P41" s="22">
        <v>696.64997863769531</v>
      </c>
      <c r="Q41" s="22">
        <v>0</v>
      </c>
      <c r="R41" s="22">
        <v>0</v>
      </c>
      <c r="S41" s="22">
        <v>0</v>
      </c>
      <c r="T41" s="22">
        <v>0</v>
      </c>
      <c r="U41" s="22">
        <v>100</v>
      </c>
      <c r="V41" s="22">
        <v>0</v>
      </c>
      <c r="W41" s="22">
        <v>0</v>
      </c>
      <c r="X41" s="22">
        <v>1200</v>
      </c>
      <c r="Y41" s="22">
        <v>0</v>
      </c>
      <c r="Z41" s="22">
        <v>0</v>
      </c>
      <c r="AA41" s="22">
        <v>0</v>
      </c>
      <c r="AB41" s="22">
        <v>0</v>
      </c>
      <c r="AC41" s="22">
        <v>1500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10</v>
      </c>
      <c r="AJ41" s="22">
        <v>5</v>
      </c>
      <c r="AK41" s="22">
        <v>13.239999771118161</v>
      </c>
      <c r="AL41" s="22">
        <v>54.470001220703118</v>
      </c>
      <c r="AM41" s="22">
        <v>494.22962808609009</v>
      </c>
      <c r="AN41" s="22">
        <v>0</v>
      </c>
      <c r="AO41" s="22">
        <v>247.6344</v>
      </c>
      <c r="AP41" s="22">
        <v>633.64451797619586</v>
      </c>
      <c r="AQ41" s="22">
        <v>197.67493199999998</v>
      </c>
      <c r="AR41" s="22">
        <v>79</v>
      </c>
      <c r="AS41" s="22">
        <v>25.60000038146973</v>
      </c>
      <c r="AX41" s="2"/>
      <c r="AY41" s="20">
        <v>939.53896008609013</v>
      </c>
      <c r="AZ41" s="20">
        <v>445.30933199999998</v>
      </c>
      <c r="BA41" s="20">
        <v>494.22962808609009</v>
      </c>
      <c r="BB41" s="20">
        <v>820.95451934948687</v>
      </c>
      <c r="BC41" s="20">
        <v>740.88451774731402</v>
      </c>
      <c r="BD41" s="20">
        <v>80.070001602172852</v>
      </c>
      <c r="BE41" s="20">
        <v>7292.6499786376953</v>
      </c>
      <c r="BF41" s="20">
        <v>1896</v>
      </c>
      <c r="BG41" s="20">
        <v>1900</v>
      </c>
      <c r="BH41" s="20">
        <v>696.64997863769531</v>
      </c>
      <c r="BI41" s="20">
        <v>100</v>
      </c>
      <c r="BJ41" s="20">
        <v>1500</v>
      </c>
      <c r="BK41" s="20">
        <v>1000</v>
      </c>
      <c r="BL41" s="20">
        <v>0</v>
      </c>
      <c r="BM41" s="20">
        <v>500</v>
      </c>
      <c r="BN41" s="20">
        <v>0</v>
      </c>
      <c r="BO41" s="20">
        <v>0</v>
      </c>
      <c r="BP41" s="20">
        <v>1200</v>
      </c>
      <c r="BQ41" s="20">
        <v>9053.143458073273</v>
      </c>
    </row>
    <row r="42" spans="1:69" outlineLevel="1" x14ac:dyDescent="0.25">
      <c r="A42" s="18">
        <v>2036</v>
      </c>
      <c r="B42" s="19">
        <v>0</v>
      </c>
      <c r="C42" s="19">
        <v>0</v>
      </c>
      <c r="D42" s="19">
        <v>0</v>
      </c>
      <c r="E42" s="19">
        <v>237</v>
      </c>
      <c r="F42" s="19">
        <v>0</v>
      </c>
      <c r="G42" s="19">
        <v>1896</v>
      </c>
      <c r="H42" s="19">
        <v>900</v>
      </c>
      <c r="I42" s="19">
        <v>200</v>
      </c>
      <c r="J42" s="19">
        <v>900</v>
      </c>
      <c r="K42" s="19">
        <v>0</v>
      </c>
      <c r="L42" s="19">
        <v>0</v>
      </c>
      <c r="M42" s="19">
        <v>600</v>
      </c>
      <c r="N42" s="19">
        <v>0</v>
      </c>
      <c r="O42" s="19">
        <v>0</v>
      </c>
      <c r="P42" s="19">
        <v>696.30001068115234</v>
      </c>
      <c r="Q42" s="19">
        <v>0</v>
      </c>
      <c r="R42" s="19">
        <v>0</v>
      </c>
      <c r="S42" s="19">
        <v>0</v>
      </c>
      <c r="T42" s="19">
        <v>0</v>
      </c>
      <c r="U42" s="19">
        <v>100</v>
      </c>
      <c r="V42" s="19">
        <v>0</v>
      </c>
      <c r="W42" s="19">
        <v>0</v>
      </c>
      <c r="X42" s="19">
        <v>1400</v>
      </c>
      <c r="Y42" s="19">
        <v>0</v>
      </c>
      <c r="Z42" s="19">
        <v>0</v>
      </c>
      <c r="AA42" s="19">
        <v>0</v>
      </c>
      <c r="AB42" s="19">
        <v>0</v>
      </c>
      <c r="AC42" s="19">
        <v>1500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10</v>
      </c>
      <c r="AJ42" s="19">
        <v>5</v>
      </c>
      <c r="AK42" s="19">
        <v>14.11999988555908</v>
      </c>
      <c r="AL42" s="19">
        <v>58.099998474121087</v>
      </c>
      <c r="AM42" s="19">
        <v>525.05703055858612</v>
      </c>
      <c r="AN42" s="19">
        <v>0</v>
      </c>
      <c r="AO42" s="19">
        <v>266.8186</v>
      </c>
      <c r="AP42" s="19">
        <v>685.26219270061506</v>
      </c>
      <c r="AQ42" s="19">
        <v>209.99265</v>
      </c>
      <c r="AR42" s="19">
        <v>79</v>
      </c>
      <c r="AS42" s="19">
        <v>25.60000038146973</v>
      </c>
      <c r="AX42" s="2"/>
      <c r="AY42" s="20">
        <v>1001.8682805585861</v>
      </c>
      <c r="AZ42" s="20">
        <v>476.81124999999997</v>
      </c>
      <c r="BA42" s="20">
        <v>525.05703055858612</v>
      </c>
      <c r="BB42" s="20">
        <v>877.08219144176496</v>
      </c>
      <c r="BC42" s="20">
        <v>793.38219258617414</v>
      </c>
      <c r="BD42" s="20">
        <v>83.69999885559082</v>
      </c>
      <c r="BE42" s="20">
        <v>8429.3000106811523</v>
      </c>
      <c r="BF42" s="20">
        <v>2133</v>
      </c>
      <c r="BG42" s="20">
        <v>2600</v>
      </c>
      <c r="BH42" s="20">
        <v>696.30001068115234</v>
      </c>
      <c r="BI42" s="20">
        <v>100</v>
      </c>
      <c r="BJ42" s="20">
        <v>1500</v>
      </c>
      <c r="BK42" s="20">
        <v>1000</v>
      </c>
      <c r="BL42" s="20">
        <v>0</v>
      </c>
      <c r="BM42" s="20">
        <v>500</v>
      </c>
      <c r="BN42" s="20">
        <v>0</v>
      </c>
      <c r="BO42" s="20">
        <v>0</v>
      </c>
      <c r="BP42" s="20">
        <v>1400</v>
      </c>
      <c r="BQ42" s="20">
        <v>10308.250482681504</v>
      </c>
    </row>
    <row r="43" spans="1:69" outlineLevel="1" x14ac:dyDescent="0.25">
      <c r="A43" s="21">
        <v>2037</v>
      </c>
      <c r="B43" s="22">
        <v>0</v>
      </c>
      <c r="C43" s="22">
        <v>0</v>
      </c>
      <c r="D43" s="22">
        <v>0</v>
      </c>
      <c r="E43" s="22">
        <v>237</v>
      </c>
      <c r="F43" s="22">
        <v>0</v>
      </c>
      <c r="G43" s="22">
        <v>1896</v>
      </c>
      <c r="H43" s="22">
        <v>900</v>
      </c>
      <c r="I43" s="22">
        <v>500</v>
      </c>
      <c r="J43" s="22">
        <v>1300</v>
      </c>
      <c r="K43" s="22">
        <v>0</v>
      </c>
      <c r="L43" s="22">
        <v>0</v>
      </c>
      <c r="M43" s="22">
        <v>700</v>
      </c>
      <c r="N43" s="22">
        <v>0</v>
      </c>
      <c r="O43" s="22">
        <v>0</v>
      </c>
      <c r="P43" s="22">
        <v>695.94998931884766</v>
      </c>
      <c r="Q43" s="22">
        <v>0</v>
      </c>
      <c r="R43" s="22">
        <v>0</v>
      </c>
      <c r="S43" s="22">
        <v>0</v>
      </c>
      <c r="T43" s="22">
        <v>0</v>
      </c>
      <c r="U43" s="22">
        <v>100</v>
      </c>
      <c r="V43" s="22">
        <v>0</v>
      </c>
      <c r="W43" s="22">
        <v>0</v>
      </c>
      <c r="X43" s="22">
        <v>1400</v>
      </c>
      <c r="Y43" s="22">
        <v>0</v>
      </c>
      <c r="Z43" s="22">
        <v>0</v>
      </c>
      <c r="AA43" s="22">
        <v>0</v>
      </c>
      <c r="AB43" s="22">
        <v>0</v>
      </c>
      <c r="AC43" s="22">
        <v>1500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10</v>
      </c>
      <c r="AJ43" s="22">
        <v>5</v>
      </c>
      <c r="AK43" s="22">
        <v>15.010000228881839</v>
      </c>
      <c r="AL43" s="22">
        <v>61.759998321533203</v>
      </c>
      <c r="AM43" s="22">
        <v>555.72318434715271</v>
      </c>
      <c r="AN43" s="22">
        <v>0</v>
      </c>
      <c r="AO43" s="22">
        <v>284.42200000000003</v>
      </c>
      <c r="AP43" s="22">
        <v>731.90015893873851</v>
      </c>
      <c r="AQ43" s="22">
        <v>228.06750500000001</v>
      </c>
      <c r="AR43" s="22">
        <v>79</v>
      </c>
      <c r="AS43" s="22">
        <v>25.60000038146973</v>
      </c>
      <c r="AX43" s="2"/>
      <c r="AY43" s="20">
        <v>1068.2126893471527</v>
      </c>
      <c r="AZ43" s="20">
        <v>512.48950500000001</v>
      </c>
      <c r="BA43" s="20">
        <v>555.72318434715271</v>
      </c>
      <c r="BB43" s="20">
        <v>928.27015787062328</v>
      </c>
      <c r="BC43" s="20">
        <v>840.91015916762035</v>
      </c>
      <c r="BD43" s="20">
        <v>87.35999870300293</v>
      </c>
      <c r="BE43" s="20">
        <v>9228.9499893188477</v>
      </c>
      <c r="BF43" s="20">
        <v>2133</v>
      </c>
      <c r="BG43" s="20">
        <v>3400</v>
      </c>
      <c r="BH43" s="20">
        <v>695.94998931884766</v>
      </c>
      <c r="BI43" s="20">
        <v>100</v>
      </c>
      <c r="BJ43" s="20">
        <v>1500</v>
      </c>
      <c r="BK43" s="20">
        <v>1000</v>
      </c>
      <c r="BL43" s="20">
        <v>0</v>
      </c>
      <c r="BM43" s="20">
        <v>500</v>
      </c>
      <c r="BN43" s="20">
        <v>0</v>
      </c>
      <c r="BO43" s="20">
        <v>0</v>
      </c>
      <c r="BP43" s="20">
        <v>1400</v>
      </c>
      <c r="BQ43" s="20">
        <v>11225.432836536624</v>
      </c>
    </row>
    <row r="44" spans="1:69" outlineLevel="1" x14ac:dyDescent="0.25">
      <c r="A44" s="18">
        <v>2038</v>
      </c>
      <c r="B44" s="19">
        <v>0</v>
      </c>
      <c r="C44" s="19">
        <v>0</v>
      </c>
      <c r="D44" s="19">
        <v>0</v>
      </c>
      <c r="E44" s="19">
        <v>237</v>
      </c>
      <c r="F44" s="19">
        <v>0</v>
      </c>
      <c r="G44" s="19">
        <v>2133</v>
      </c>
      <c r="H44" s="19">
        <v>900</v>
      </c>
      <c r="I44" s="19">
        <v>500</v>
      </c>
      <c r="J44" s="19">
        <v>1300</v>
      </c>
      <c r="K44" s="19">
        <v>0</v>
      </c>
      <c r="L44" s="19">
        <v>0</v>
      </c>
      <c r="M44" s="19">
        <v>700</v>
      </c>
      <c r="N44" s="19">
        <v>0</v>
      </c>
      <c r="O44" s="19">
        <v>0</v>
      </c>
      <c r="P44" s="19">
        <v>695.60002136230469</v>
      </c>
      <c r="Q44" s="19">
        <v>0</v>
      </c>
      <c r="R44" s="19">
        <v>0</v>
      </c>
      <c r="S44" s="19">
        <v>0</v>
      </c>
      <c r="T44" s="19">
        <v>0</v>
      </c>
      <c r="U44" s="19">
        <v>100</v>
      </c>
      <c r="V44" s="19">
        <v>0</v>
      </c>
      <c r="W44" s="19">
        <v>0</v>
      </c>
      <c r="X44" s="19">
        <v>1400</v>
      </c>
      <c r="Y44" s="19">
        <v>0</v>
      </c>
      <c r="Z44" s="19">
        <v>0</v>
      </c>
      <c r="AA44" s="19">
        <v>0</v>
      </c>
      <c r="AB44" s="19">
        <v>0</v>
      </c>
      <c r="AC44" s="19">
        <v>1500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10</v>
      </c>
      <c r="AJ44" s="19">
        <v>5</v>
      </c>
      <c r="AK44" s="19">
        <v>15.88000011444092</v>
      </c>
      <c r="AL44" s="19">
        <v>65.339996337890625</v>
      </c>
      <c r="AM44" s="19">
        <v>598.25065386295307</v>
      </c>
      <c r="AN44" s="19">
        <v>0</v>
      </c>
      <c r="AO44" s="19">
        <v>273.65710000000001</v>
      </c>
      <c r="AP44" s="19">
        <v>778.53812517686185</v>
      </c>
      <c r="AQ44" s="19">
        <v>245.016749</v>
      </c>
      <c r="AR44" s="19">
        <v>79</v>
      </c>
      <c r="AS44" s="19">
        <v>25.60000038146973</v>
      </c>
      <c r="AX44" s="2"/>
      <c r="AY44" s="20">
        <v>1116.924502862953</v>
      </c>
      <c r="AZ44" s="20">
        <v>518.67384900000002</v>
      </c>
      <c r="BA44" s="20">
        <v>598.25065386295307</v>
      </c>
      <c r="BB44" s="20">
        <v>979.35812201066312</v>
      </c>
      <c r="BC44" s="20">
        <v>888.41812529130277</v>
      </c>
      <c r="BD44" s="20">
        <v>90.939996719360352</v>
      </c>
      <c r="BE44" s="20">
        <v>9465.6000213623047</v>
      </c>
      <c r="BF44" s="20">
        <v>2370</v>
      </c>
      <c r="BG44" s="20">
        <v>3400</v>
      </c>
      <c r="BH44" s="20">
        <v>695.60002136230469</v>
      </c>
      <c r="BI44" s="20">
        <v>100</v>
      </c>
      <c r="BJ44" s="20">
        <v>1500</v>
      </c>
      <c r="BK44" s="20">
        <v>1000</v>
      </c>
      <c r="BL44" s="20">
        <v>0</v>
      </c>
      <c r="BM44" s="20">
        <v>500</v>
      </c>
      <c r="BN44" s="20">
        <v>0</v>
      </c>
      <c r="BO44" s="20">
        <v>0</v>
      </c>
      <c r="BP44" s="20">
        <v>1400</v>
      </c>
      <c r="BQ44" s="20">
        <v>11561.882646235921</v>
      </c>
    </row>
    <row r="45" spans="1:69" outlineLevel="1" x14ac:dyDescent="0.25">
      <c r="A45" s="21">
        <v>2039</v>
      </c>
      <c r="B45" s="22">
        <v>0</v>
      </c>
      <c r="C45" s="22">
        <v>0</v>
      </c>
      <c r="D45" s="22">
        <v>0</v>
      </c>
      <c r="E45" s="22">
        <v>237</v>
      </c>
      <c r="F45" s="22">
        <v>0</v>
      </c>
      <c r="G45" s="22">
        <v>2133</v>
      </c>
      <c r="H45" s="22">
        <v>900</v>
      </c>
      <c r="I45" s="22">
        <v>1100</v>
      </c>
      <c r="J45" s="22">
        <v>1300</v>
      </c>
      <c r="K45" s="22">
        <v>0</v>
      </c>
      <c r="L45" s="22">
        <v>0</v>
      </c>
      <c r="M45" s="22">
        <v>700</v>
      </c>
      <c r="N45" s="22">
        <v>0</v>
      </c>
      <c r="O45" s="22">
        <v>0</v>
      </c>
      <c r="P45" s="22">
        <v>695.25</v>
      </c>
      <c r="Q45" s="22">
        <v>0</v>
      </c>
      <c r="R45" s="22">
        <v>0</v>
      </c>
      <c r="S45" s="22">
        <v>0</v>
      </c>
      <c r="T45" s="22">
        <v>0</v>
      </c>
      <c r="U45" s="22">
        <v>100</v>
      </c>
      <c r="V45" s="22">
        <v>0</v>
      </c>
      <c r="W45" s="22">
        <v>0</v>
      </c>
      <c r="X45" s="22">
        <v>1400</v>
      </c>
      <c r="Y45" s="22">
        <v>0</v>
      </c>
      <c r="Z45" s="22">
        <v>0</v>
      </c>
      <c r="AA45" s="22">
        <v>0</v>
      </c>
      <c r="AB45" s="22">
        <v>0</v>
      </c>
      <c r="AC45" s="22">
        <v>1500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10</v>
      </c>
      <c r="AJ45" s="22">
        <v>5</v>
      </c>
      <c r="AK45" s="22">
        <v>16.760000228881839</v>
      </c>
      <c r="AL45" s="22">
        <v>68.959999084472656</v>
      </c>
      <c r="AM45" s="22">
        <v>617.18768644332886</v>
      </c>
      <c r="AN45" s="22">
        <v>0</v>
      </c>
      <c r="AO45" s="22">
        <v>301.94450000000001</v>
      </c>
      <c r="AP45" s="22">
        <v>820.39430136352291</v>
      </c>
      <c r="AQ45" s="22">
        <v>262.15677699999998</v>
      </c>
      <c r="AR45" s="22">
        <v>79</v>
      </c>
      <c r="AS45" s="22">
        <v>25.60000038146973</v>
      </c>
      <c r="AX45" s="2"/>
      <c r="AY45" s="20">
        <v>1181.2889634433288</v>
      </c>
      <c r="AZ45" s="20">
        <v>564.10127699999998</v>
      </c>
      <c r="BA45" s="20">
        <v>617.18768644332886</v>
      </c>
      <c r="BB45" s="20">
        <v>1025.7143010583472</v>
      </c>
      <c r="BC45" s="20">
        <v>931.15430159240475</v>
      </c>
      <c r="BD45" s="20">
        <v>94.559999465942383</v>
      </c>
      <c r="BE45" s="20">
        <v>10065.25</v>
      </c>
      <c r="BF45" s="20">
        <v>2370</v>
      </c>
      <c r="BG45" s="20">
        <v>4000</v>
      </c>
      <c r="BH45" s="20">
        <v>695.25</v>
      </c>
      <c r="BI45" s="20">
        <v>100</v>
      </c>
      <c r="BJ45" s="20">
        <v>1500</v>
      </c>
      <c r="BK45" s="20">
        <v>1000</v>
      </c>
      <c r="BL45" s="20">
        <v>0</v>
      </c>
      <c r="BM45" s="20">
        <v>500</v>
      </c>
      <c r="BN45" s="20">
        <v>0</v>
      </c>
      <c r="BO45" s="20">
        <v>0</v>
      </c>
      <c r="BP45" s="20">
        <v>1400</v>
      </c>
      <c r="BQ45" s="20">
        <v>12272.253264501676</v>
      </c>
    </row>
    <row r="46" spans="1:69" outlineLevel="1" x14ac:dyDescent="0.25">
      <c r="A46" s="18">
        <v>2040</v>
      </c>
      <c r="B46" s="19">
        <v>0</v>
      </c>
      <c r="C46" s="19">
        <v>0</v>
      </c>
      <c r="D46" s="19">
        <v>0</v>
      </c>
      <c r="E46" s="19">
        <v>237</v>
      </c>
      <c r="F46" s="19">
        <v>0</v>
      </c>
      <c r="G46" s="19">
        <v>2370</v>
      </c>
      <c r="H46" s="19">
        <v>900</v>
      </c>
      <c r="I46" s="19">
        <v>1300</v>
      </c>
      <c r="J46" s="19">
        <v>1300</v>
      </c>
      <c r="K46" s="19">
        <v>0</v>
      </c>
      <c r="L46" s="19">
        <v>0</v>
      </c>
      <c r="M46" s="19">
        <v>700</v>
      </c>
      <c r="N46" s="19">
        <v>0</v>
      </c>
      <c r="O46" s="19">
        <v>0</v>
      </c>
      <c r="P46" s="19">
        <v>1294.8999786376953</v>
      </c>
      <c r="Q46" s="19">
        <v>0</v>
      </c>
      <c r="R46" s="19">
        <v>0</v>
      </c>
      <c r="S46" s="19">
        <v>0</v>
      </c>
      <c r="T46" s="19">
        <v>0</v>
      </c>
      <c r="U46" s="19">
        <v>100</v>
      </c>
      <c r="V46" s="19">
        <v>0</v>
      </c>
      <c r="W46" s="19">
        <v>0</v>
      </c>
      <c r="X46" s="19">
        <v>1500</v>
      </c>
      <c r="Y46" s="19">
        <v>0</v>
      </c>
      <c r="Z46" s="19">
        <v>0</v>
      </c>
      <c r="AA46" s="19">
        <v>0</v>
      </c>
      <c r="AB46" s="19">
        <v>0</v>
      </c>
      <c r="AC46" s="19">
        <v>1650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10</v>
      </c>
      <c r="AJ46" s="19">
        <v>5</v>
      </c>
      <c r="AK46" s="19">
        <v>17.64999961853027</v>
      </c>
      <c r="AL46" s="19">
        <v>72.610000610351563</v>
      </c>
      <c r="AM46" s="19">
        <v>635.72050380706787</v>
      </c>
      <c r="AN46" s="19">
        <v>0</v>
      </c>
      <c r="AO46" s="19">
        <v>336.29020000000003</v>
      </c>
      <c r="AP46" s="19">
        <v>862.25047755018397</v>
      </c>
      <c r="AQ46" s="19">
        <v>276.86735200000004</v>
      </c>
      <c r="AR46" s="19">
        <v>79</v>
      </c>
      <c r="AS46" s="19">
        <v>25.60000038146973</v>
      </c>
      <c r="AX46" s="2"/>
      <c r="AY46" s="20">
        <v>1248.878055807068</v>
      </c>
      <c r="AZ46" s="20">
        <v>613.15755200000012</v>
      </c>
      <c r="BA46" s="20">
        <v>635.72050380706787</v>
      </c>
      <c r="BB46" s="20">
        <v>1072.1104781605354</v>
      </c>
      <c r="BC46" s="20">
        <v>973.90047716871425</v>
      </c>
      <c r="BD46" s="20">
        <v>98.210000991821289</v>
      </c>
      <c r="BE46" s="20">
        <v>11351.899978637695</v>
      </c>
      <c r="BF46" s="20">
        <v>2607</v>
      </c>
      <c r="BG46" s="20">
        <v>4200</v>
      </c>
      <c r="BH46" s="20">
        <v>1294.8999786376953</v>
      </c>
      <c r="BI46" s="20">
        <v>100</v>
      </c>
      <c r="BJ46" s="20">
        <v>1650</v>
      </c>
      <c r="BK46" s="20">
        <v>1100</v>
      </c>
      <c r="BL46" s="20">
        <v>0</v>
      </c>
      <c r="BM46" s="20">
        <v>550</v>
      </c>
      <c r="BN46" s="20">
        <v>0</v>
      </c>
      <c r="BO46" s="20">
        <v>0</v>
      </c>
      <c r="BP46" s="20">
        <v>1500</v>
      </c>
      <c r="BQ46" s="20">
        <v>13672.888512605299</v>
      </c>
    </row>
    <row r="47" spans="1:69" outlineLevel="1" x14ac:dyDescent="0.25">
      <c r="A47" s="21">
        <v>2041</v>
      </c>
      <c r="B47" s="22">
        <v>0</v>
      </c>
      <c r="C47" s="22">
        <v>0</v>
      </c>
      <c r="D47" s="22">
        <v>0</v>
      </c>
      <c r="E47" s="22">
        <v>237</v>
      </c>
      <c r="F47" s="22">
        <v>18.29999923706055</v>
      </c>
      <c r="G47" s="22">
        <v>2370</v>
      </c>
      <c r="H47" s="22">
        <v>900</v>
      </c>
      <c r="I47" s="22">
        <v>1600</v>
      </c>
      <c r="J47" s="22">
        <v>1300</v>
      </c>
      <c r="K47" s="22">
        <v>0</v>
      </c>
      <c r="L47" s="22">
        <v>0</v>
      </c>
      <c r="M47" s="22">
        <v>700</v>
      </c>
      <c r="N47" s="22">
        <v>0</v>
      </c>
      <c r="O47" s="22">
        <v>100</v>
      </c>
      <c r="P47" s="22">
        <v>1294.2499923706055</v>
      </c>
      <c r="Q47" s="22">
        <v>0</v>
      </c>
      <c r="R47" s="22">
        <v>0</v>
      </c>
      <c r="S47" s="22">
        <v>0</v>
      </c>
      <c r="T47" s="22">
        <v>0</v>
      </c>
      <c r="U47" s="22">
        <v>100</v>
      </c>
      <c r="V47" s="22">
        <v>0</v>
      </c>
      <c r="W47" s="22">
        <v>0</v>
      </c>
      <c r="X47" s="22">
        <v>1500</v>
      </c>
      <c r="Y47" s="22">
        <v>0</v>
      </c>
      <c r="Z47" s="22">
        <v>0</v>
      </c>
      <c r="AA47" s="22">
        <v>0</v>
      </c>
      <c r="AB47" s="22">
        <v>0</v>
      </c>
      <c r="AC47" s="22">
        <v>1650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10</v>
      </c>
      <c r="AJ47" s="22">
        <v>5</v>
      </c>
      <c r="AK47" s="22">
        <v>18.54999923706055</v>
      </c>
      <c r="AL47" s="22">
        <v>76.30999755859375</v>
      </c>
      <c r="AM47" s="22">
        <v>653.35910403728485</v>
      </c>
      <c r="AN47" s="22">
        <v>0</v>
      </c>
      <c r="AO47" s="22">
        <v>353.21019999999999</v>
      </c>
      <c r="AP47" s="22">
        <v>900.21644460274842</v>
      </c>
      <c r="AQ47" s="22">
        <v>290.49495300000001</v>
      </c>
      <c r="AR47" s="22">
        <v>79</v>
      </c>
      <c r="AS47" s="22">
        <v>25.60000038146973</v>
      </c>
      <c r="AX47" s="2"/>
      <c r="AY47" s="20">
        <v>1297.0642570372847</v>
      </c>
      <c r="AZ47" s="20">
        <v>643.705153</v>
      </c>
      <c r="BA47" s="20">
        <v>653.35910403728485</v>
      </c>
      <c r="BB47" s="20">
        <v>1114.6764417798724</v>
      </c>
      <c r="BC47" s="20">
        <v>1012.766443839809</v>
      </c>
      <c r="BD47" s="20">
        <v>101.90999794006348</v>
      </c>
      <c r="BE47" s="20">
        <v>11769.549991607666</v>
      </c>
      <c r="BF47" s="20">
        <v>2625.2999992370605</v>
      </c>
      <c r="BG47" s="20">
        <v>4600</v>
      </c>
      <c r="BH47" s="20">
        <v>1294.2499923706055</v>
      </c>
      <c r="BI47" s="20">
        <v>100</v>
      </c>
      <c r="BJ47" s="20">
        <v>1650</v>
      </c>
      <c r="BK47" s="20">
        <v>1100</v>
      </c>
      <c r="BL47" s="20">
        <v>0</v>
      </c>
      <c r="BM47" s="20">
        <v>550</v>
      </c>
      <c r="BN47" s="20">
        <v>0</v>
      </c>
      <c r="BO47" s="20">
        <v>0</v>
      </c>
      <c r="BP47" s="20">
        <v>1500</v>
      </c>
      <c r="BQ47" s="20">
        <v>14181.290690424823</v>
      </c>
    </row>
    <row r="48" spans="1:69" outlineLevel="1" x14ac:dyDescent="0.25">
      <c r="A48" s="18">
        <v>2042</v>
      </c>
      <c r="B48" s="19">
        <v>0</v>
      </c>
      <c r="C48" s="19">
        <v>0</v>
      </c>
      <c r="D48" s="19">
        <v>0</v>
      </c>
      <c r="E48" s="19">
        <v>237</v>
      </c>
      <c r="F48" s="19">
        <v>18.29999923706055</v>
      </c>
      <c r="G48" s="19">
        <v>2844</v>
      </c>
      <c r="H48" s="19">
        <v>900</v>
      </c>
      <c r="I48" s="19">
        <v>1600</v>
      </c>
      <c r="J48" s="19">
        <v>1300</v>
      </c>
      <c r="K48" s="19">
        <v>0</v>
      </c>
      <c r="L48" s="19">
        <v>0</v>
      </c>
      <c r="M48" s="19">
        <v>700</v>
      </c>
      <c r="N48" s="19">
        <v>0</v>
      </c>
      <c r="O48" s="19">
        <v>100</v>
      </c>
      <c r="P48" s="19">
        <v>1293.5999984741211</v>
      </c>
      <c r="Q48" s="19">
        <v>0</v>
      </c>
      <c r="R48" s="19">
        <v>0</v>
      </c>
      <c r="S48" s="19">
        <v>0</v>
      </c>
      <c r="T48" s="19">
        <v>0</v>
      </c>
      <c r="U48" s="19">
        <v>100</v>
      </c>
      <c r="V48" s="19">
        <v>0</v>
      </c>
      <c r="W48" s="19">
        <v>0</v>
      </c>
      <c r="X48" s="19">
        <v>1500</v>
      </c>
      <c r="Y48" s="19">
        <v>0</v>
      </c>
      <c r="Z48" s="19">
        <v>0</v>
      </c>
      <c r="AA48" s="19">
        <v>0</v>
      </c>
      <c r="AB48" s="19">
        <v>0</v>
      </c>
      <c r="AC48" s="19">
        <v>1650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10</v>
      </c>
      <c r="AJ48" s="19">
        <v>5</v>
      </c>
      <c r="AK48" s="19">
        <v>19.440000534057621</v>
      </c>
      <c r="AL48" s="19">
        <v>79.980003356933594</v>
      </c>
      <c r="AM48" s="19">
        <v>675.98641431331635</v>
      </c>
      <c r="AN48" s="19">
        <v>0</v>
      </c>
      <c r="AO48" s="19">
        <v>368.58479999999997</v>
      </c>
      <c r="AP48" s="19">
        <v>938.18241165531288</v>
      </c>
      <c r="AQ48" s="19">
        <v>311.369191</v>
      </c>
      <c r="AR48" s="19">
        <v>79</v>
      </c>
      <c r="AS48" s="19">
        <v>25.60000038146973</v>
      </c>
      <c r="AX48" s="2"/>
      <c r="AY48" s="20">
        <v>1355.9404053133162</v>
      </c>
      <c r="AZ48" s="20">
        <v>679.95399099999997</v>
      </c>
      <c r="BA48" s="20">
        <v>675.98641431331635</v>
      </c>
      <c r="BB48" s="20">
        <v>1157.2024159277739</v>
      </c>
      <c r="BC48" s="20">
        <v>1051.6224121893706</v>
      </c>
      <c r="BD48" s="20">
        <v>105.58000373840332</v>
      </c>
      <c r="BE48" s="20">
        <v>12242.899997711182</v>
      </c>
      <c r="BF48" s="20">
        <v>3099.2999992370605</v>
      </c>
      <c r="BG48" s="20">
        <v>4600</v>
      </c>
      <c r="BH48" s="20">
        <v>1293.5999984741211</v>
      </c>
      <c r="BI48" s="20">
        <v>100</v>
      </c>
      <c r="BJ48" s="20">
        <v>1650</v>
      </c>
      <c r="BK48" s="20">
        <v>1100</v>
      </c>
      <c r="BL48" s="20">
        <v>0</v>
      </c>
      <c r="BM48" s="20">
        <v>550</v>
      </c>
      <c r="BN48" s="20">
        <v>0</v>
      </c>
      <c r="BO48" s="20">
        <v>0</v>
      </c>
      <c r="BP48" s="20">
        <v>1500</v>
      </c>
      <c r="BQ48" s="20">
        <v>14756.042818952272</v>
      </c>
    </row>
    <row r="49" spans="1:69" outlineLevel="1" x14ac:dyDescent="0.25">
      <c r="A49" s="21">
        <v>2043</v>
      </c>
      <c r="B49" s="22">
        <v>0</v>
      </c>
      <c r="C49" s="22">
        <v>0</v>
      </c>
      <c r="D49" s="22">
        <v>0</v>
      </c>
      <c r="E49" s="22">
        <v>237</v>
      </c>
      <c r="F49" s="22">
        <v>18.29999923706055</v>
      </c>
      <c r="G49" s="22">
        <v>2844</v>
      </c>
      <c r="H49" s="22">
        <v>900</v>
      </c>
      <c r="I49" s="22">
        <v>1600</v>
      </c>
      <c r="J49" s="22">
        <v>1650</v>
      </c>
      <c r="K49" s="22">
        <v>0</v>
      </c>
      <c r="L49" s="22">
        <v>0</v>
      </c>
      <c r="M49" s="22">
        <v>700</v>
      </c>
      <c r="N49" s="22">
        <v>0</v>
      </c>
      <c r="O49" s="22">
        <v>100</v>
      </c>
      <c r="P49" s="22">
        <v>1392.9500122070313</v>
      </c>
      <c r="Q49" s="22">
        <v>0</v>
      </c>
      <c r="R49" s="22">
        <v>0</v>
      </c>
      <c r="S49" s="22">
        <v>0</v>
      </c>
      <c r="T49" s="22">
        <v>0</v>
      </c>
      <c r="U49" s="22">
        <v>100</v>
      </c>
      <c r="V49" s="22">
        <v>0</v>
      </c>
      <c r="W49" s="22">
        <v>0</v>
      </c>
      <c r="X49" s="22">
        <v>1500</v>
      </c>
      <c r="Y49" s="22">
        <v>0</v>
      </c>
      <c r="Z49" s="22">
        <v>0</v>
      </c>
      <c r="AA49" s="22">
        <v>0</v>
      </c>
      <c r="AB49" s="22">
        <v>0</v>
      </c>
      <c r="AC49" s="22">
        <v>1950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10</v>
      </c>
      <c r="AJ49" s="22">
        <v>5</v>
      </c>
      <c r="AK49" s="22">
        <v>20.340000152587891</v>
      </c>
      <c r="AL49" s="22">
        <v>83.680000305175781</v>
      </c>
      <c r="AM49" s="22">
        <v>690.38367092609406</v>
      </c>
      <c r="AN49" s="22">
        <v>0</v>
      </c>
      <c r="AO49" s="22">
        <v>417.2516</v>
      </c>
      <c r="AP49" s="22">
        <v>974.11222420691684</v>
      </c>
      <c r="AQ49" s="22">
        <v>332.92222899999996</v>
      </c>
      <c r="AR49" s="22">
        <v>79</v>
      </c>
      <c r="AS49" s="22">
        <v>25.60000038146973</v>
      </c>
      <c r="AX49" s="2"/>
      <c r="AY49" s="20">
        <v>1440.5574999260939</v>
      </c>
      <c r="AZ49" s="20">
        <v>750.17382899999996</v>
      </c>
      <c r="BA49" s="20">
        <v>690.38367092609406</v>
      </c>
      <c r="BB49" s="20">
        <v>1197.7322250461502</v>
      </c>
      <c r="BC49" s="20">
        <v>1088.4522243595047</v>
      </c>
      <c r="BD49" s="20">
        <v>109.28000068664551</v>
      </c>
      <c r="BE49" s="20">
        <v>12992.250011444092</v>
      </c>
      <c r="BF49" s="20">
        <v>3099.2999992370605</v>
      </c>
      <c r="BG49" s="20">
        <v>4950</v>
      </c>
      <c r="BH49" s="20">
        <v>1392.9500122070313</v>
      </c>
      <c r="BI49" s="20">
        <v>100</v>
      </c>
      <c r="BJ49" s="20">
        <v>1950</v>
      </c>
      <c r="BK49" s="20">
        <v>1300</v>
      </c>
      <c r="BL49" s="20">
        <v>0</v>
      </c>
      <c r="BM49" s="20">
        <v>650</v>
      </c>
      <c r="BN49" s="20">
        <v>0</v>
      </c>
      <c r="BO49" s="20">
        <v>0</v>
      </c>
      <c r="BP49" s="20">
        <v>1500</v>
      </c>
      <c r="BQ49" s="20">
        <v>15630.539736416336</v>
      </c>
    </row>
    <row r="50" spans="1:69" outlineLevel="1" x14ac:dyDescent="0.25">
      <c r="A50" s="18">
        <v>2044</v>
      </c>
      <c r="B50" s="19">
        <v>0</v>
      </c>
      <c r="C50" s="19">
        <v>0</v>
      </c>
      <c r="D50" s="19">
        <v>0</v>
      </c>
      <c r="E50" s="19">
        <v>237</v>
      </c>
      <c r="F50" s="19">
        <v>109.7999954223633</v>
      </c>
      <c r="G50" s="19">
        <v>2844</v>
      </c>
      <c r="H50" s="19">
        <v>900</v>
      </c>
      <c r="I50" s="19">
        <v>1600</v>
      </c>
      <c r="J50" s="19">
        <v>1650</v>
      </c>
      <c r="K50" s="19">
        <v>0</v>
      </c>
      <c r="L50" s="19">
        <v>0</v>
      </c>
      <c r="M50" s="19">
        <v>700</v>
      </c>
      <c r="N50" s="19">
        <v>0</v>
      </c>
      <c r="O50" s="19">
        <v>100</v>
      </c>
      <c r="P50" s="19">
        <v>1792.2500152587891</v>
      </c>
      <c r="Q50" s="19">
        <v>0</v>
      </c>
      <c r="R50" s="19">
        <v>0</v>
      </c>
      <c r="S50" s="19">
        <v>0</v>
      </c>
      <c r="T50" s="19">
        <v>0</v>
      </c>
      <c r="U50" s="19">
        <v>100</v>
      </c>
      <c r="V50" s="19">
        <v>0</v>
      </c>
      <c r="W50" s="19">
        <v>0</v>
      </c>
      <c r="X50" s="19">
        <v>1600</v>
      </c>
      <c r="Y50" s="19">
        <v>0</v>
      </c>
      <c r="Z50" s="19">
        <v>0</v>
      </c>
      <c r="AA50" s="19">
        <v>0</v>
      </c>
      <c r="AB50" s="19">
        <v>0</v>
      </c>
      <c r="AC50" s="19">
        <v>1950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10</v>
      </c>
      <c r="AJ50" s="19">
        <v>5</v>
      </c>
      <c r="AK50" s="19">
        <v>21.280000686645511</v>
      </c>
      <c r="AL50" s="19">
        <v>87.550003051757813</v>
      </c>
      <c r="AM50" s="19">
        <v>703.97625207901001</v>
      </c>
      <c r="AN50" s="19">
        <v>0</v>
      </c>
      <c r="AO50" s="19">
        <v>430.27159999999998</v>
      </c>
      <c r="AP50" s="19">
        <v>1010.0420367585208</v>
      </c>
      <c r="AQ50" s="19">
        <v>351.48168399999997</v>
      </c>
      <c r="AR50" s="19">
        <v>79</v>
      </c>
      <c r="AS50" s="19">
        <v>25.60000038146973</v>
      </c>
      <c r="AX50" s="2"/>
      <c r="AY50" s="20">
        <v>1485.7295360790099</v>
      </c>
      <c r="AZ50" s="20">
        <v>781.75328399999989</v>
      </c>
      <c r="BA50" s="20">
        <v>703.97625207901001</v>
      </c>
      <c r="BB50" s="20">
        <v>1238.4720408783937</v>
      </c>
      <c r="BC50" s="20">
        <v>1125.3220374451662</v>
      </c>
      <c r="BD50" s="20">
        <v>113.15000343322754</v>
      </c>
      <c r="BE50" s="20">
        <v>13583.050010681152</v>
      </c>
      <c r="BF50" s="20">
        <v>3190.7999954223633</v>
      </c>
      <c r="BG50" s="20">
        <v>4950</v>
      </c>
      <c r="BH50" s="20">
        <v>1792.2500152587891</v>
      </c>
      <c r="BI50" s="20">
        <v>100</v>
      </c>
      <c r="BJ50" s="20">
        <v>1950</v>
      </c>
      <c r="BK50" s="20">
        <v>1300</v>
      </c>
      <c r="BL50" s="20">
        <v>0</v>
      </c>
      <c r="BM50" s="20">
        <v>650</v>
      </c>
      <c r="BN50" s="20">
        <v>0</v>
      </c>
      <c r="BO50" s="20">
        <v>0</v>
      </c>
      <c r="BP50" s="20">
        <v>1600</v>
      </c>
      <c r="BQ50" s="20">
        <v>16307.251587638555</v>
      </c>
    </row>
    <row r="51" spans="1:69" outlineLevel="1" x14ac:dyDescent="0.25">
      <c r="A51" s="21">
        <v>2045</v>
      </c>
      <c r="B51" s="22">
        <v>0</v>
      </c>
      <c r="C51" s="22">
        <v>0</v>
      </c>
      <c r="D51" s="22">
        <v>0</v>
      </c>
      <c r="E51" s="22">
        <v>237</v>
      </c>
      <c r="F51" s="22">
        <v>109.7999954223633</v>
      </c>
      <c r="G51" s="22">
        <v>3081</v>
      </c>
      <c r="H51" s="22">
        <v>900</v>
      </c>
      <c r="I51" s="22">
        <v>1600</v>
      </c>
      <c r="J51" s="22">
        <v>1650</v>
      </c>
      <c r="K51" s="22">
        <v>0</v>
      </c>
      <c r="L51" s="22">
        <v>0</v>
      </c>
      <c r="M51" s="22">
        <v>700</v>
      </c>
      <c r="N51" s="22">
        <v>0</v>
      </c>
      <c r="O51" s="22">
        <v>100</v>
      </c>
      <c r="P51" s="22">
        <v>1791.4099807739258</v>
      </c>
      <c r="Q51" s="22">
        <v>0</v>
      </c>
      <c r="R51" s="22">
        <v>0</v>
      </c>
      <c r="S51" s="22">
        <v>0</v>
      </c>
      <c r="T51" s="22">
        <v>0</v>
      </c>
      <c r="U51" s="22">
        <v>100</v>
      </c>
      <c r="V51" s="22">
        <v>0</v>
      </c>
      <c r="W51" s="22">
        <v>0</v>
      </c>
      <c r="X51" s="22">
        <v>1700</v>
      </c>
      <c r="Y51" s="22">
        <v>0</v>
      </c>
      <c r="Z51" s="22">
        <v>0</v>
      </c>
      <c r="AA51" s="22">
        <v>0</v>
      </c>
      <c r="AB51" s="22">
        <v>0</v>
      </c>
      <c r="AC51" s="22">
        <v>1950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10</v>
      </c>
      <c r="AJ51" s="22">
        <v>5</v>
      </c>
      <c r="AK51" s="22">
        <v>22.260000228881839</v>
      </c>
      <c r="AL51" s="22">
        <v>91.599998474121094</v>
      </c>
      <c r="AM51" s="22">
        <v>714.59215700626373</v>
      </c>
      <c r="AN51" s="22">
        <v>0</v>
      </c>
      <c r="AO51" s="22">
        <v>452.6395</v>
      </c>
      <c r="AP51" s="22">
        <v>1043.9042448972309</v>
      </c>
      <c r="AQ51" s="22">
        <v>364.52434600000004</v>
      </c>
      <c r="AR51" s="22">
        <v>79</v>
      </c>
      <c r="AS51" s="22">
        <v>25.60000038146973</v>
      </c>
      <c r="AX51" s="2"/>
      <c r="AY51" s="20">
        <v>1531.7560030062637</v>
      </c>
      <c r="AZ51" s="20">
        <v>817.16384600000004</v>
      </c>
      <c r="BA51" s="20">
        <v>714.59215700626373</v>
      </c>
      <c r="BB51" s="20">
        <v>1277.3642439817036</v>
      </c>
      <c r="BC51" s="20">
        <v>1160.1642451261127</v>
      </c>
      <c r="BD51" s="20">
        <v>117.19999885559082</v>
      </c>
      <c r="BE51" s="20">
        <v>13919.209976196289</v>
      </c>
      <c r="BF51" s="20">
        <v>3427.7999954223633</v>
      </c>
      <c r="BG51" s="20">
        <v>4950</v>
      </c>
      <c r="BH51" s="20">
        <v>1791.4099807739258</v>
      </c>
      <c r="BI51" s="20">
        <v>100</v>
      </c>
      <c r="BJ51" s="20">
        <v>1950</v>
      </c>
      <c r="BK51" s="20">
        <v>1300</v>
      </c>
      <c r="BL51" s="20">
        <v>0</v>
      </c>
      <c r="BM51" s="20">
        <v>650</v>
      </c>
      <c r="BN51" s="20">
        <v>0</v>
      </c>
      <c r="BO51" s="20">
        <v>0</v>
      </c>
      <c r="BP51" s="20">
        <v>1700</v>
      </c>
      <c r="BQ51" s="20">
        <v>16728.330223184257</v>
      </c>
    </row>
    <row r="53" spans="1:69" x14ac:dyDescent="0.25">
      <c r="A53" s="1" t="s">
        <v>104</v>
      </c>
    </row>
    <row r="54" spans="1:69" ht="75" outlineLevel="1" x14ac:dyDescent="0.25">
      <c r="A54" s="2"/>
      <c r="B54" s="3" t="s">
        <v>1</v>
      </c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3" t="s">
        <v>14</v>
      </c>
      <c r="P54" s="3" t="s">
        <v>15</v>
      </c>
      <c r="Q54" s="3" t="s">
        <v>16</v>
      </c>
      <c r="R54" s="3" t="s">
        <v>17</v>
      </c>
      <c r="S54" s="3" t="s">
        <v>18</v>
      </c>
      <c r="T54" s="3" t="s">
        <v>19</v>
      </c>
      <c r="U54" s="3" t="s">
        <v>20</v>
      </c>
      <c r="V54" s="3" t="s">
        <v>21</v>
      </c>
      <c r="W54" s="3" t="s">
        <v>22</v>
      </c>
      <c r="X54" s="3" t="s">
        <v>23</v>
      </c>
      <c r="Y54" s="3" t="s">
        <v>24</v>
      </c>
      <c r="Z54" s="3" t="s">
        <v>25</v>
      </c>
      <c r="AA54" s="3" t="s">
        <v>26</v>
      </c>
      <c r="AB54" s="3" t="s">
        <v>27</v>
      </c>
      <c r="AC54" s="3" t="s">
        <v>28</v>
      </c>
      <c r="AD54" s="3" t="s">
        <v>29</v>
      </c>
      <c r="AE54" s="3" t="s">
        <v>30</v>
      </c>
      <c r="AF54" s="3" t="s">
        <v>31</v>
      </c>
      <c r="AG54" s="3" t="s">
        <v>32</v>
      </c>
      <c r="AH54" s="3" t="s">
        <v>33</v>
      </c>
      <c r="AI54" s="3" t="s">
        <v>34</v>
      </c>
      <c r="AJ54" s="3" t="s">
        <v>35</v>
      </c>
      <c r="AK54" s="3" t="s">
        <v>36</v>
      </c>
      <c r="AL54" s="3" t="s">
        <v>37</v>
      </c>
      <c r="AM54" s="4" t="s">
        <v>38</v>
      </c>
      <c r="AN54" s="4" t="s">
        <v>39</v>
      </c>
      <c r="AO54" s="5" t="s">
        <v>40</v>
      </c>
      <c r="AP54" s="5" t="s">
        <v>41</v>
      </c>
      <c r="AQ54" s="5" t="s">
        <v>42</v>
      </c>
      <c r="AR54" s="6" t="s">
        <v>43</v>
      </c>
      <c r="AS54" s="6" t="s">
        <v>44</v>
      </c>
      <c r="AX54" s="2"/>
    </row>
    <row r="55" spans="1:69" ht="75" outlineLevel="1" x14ac:dyDescent="0.25">
      <c r="A55" s="7" t="s">
        <v>45</v>
      </c>
      <c r="B55" s="8" t="s">
        <v>46</v>
      </c>
      <c r="C55" s="8" t="s">
        <v>47</v>
      </c>
      <c r="D55" s="8" t="s">
        <v>48</v>
      </c>
      <c r="E55" s="8" t="s">
        <v>49</v>
      </c>
      <c r="F55" s="8" t="s">
        <v>50</v>
      </c>
      <c r="G55" s="8" t="s">
        <v>51</v>
      </c>
      <c r="H55" s="9" t="s">
        <v>52</v>
      </c>
      <c r="I55" s="9" t="s">
        <v>53</v>
      </c>
      <c r="J55" s="9" t="s">
        <v>54</v>
      </c>
      <c r="K55" s="9" t="s">
        <v>55</v>
      </c>
      <c r="L55" s="9" t="s">
        <v>56</v>
      </c>
      <c r="M55" s="9" t="s">
        <v>57</v>
      </c>
      <c r="N55" s="9" t="s">
        <v>58</v>
      </c>
      <c r="O55" s="9" t="s">
        <v>59</v>
      </c>
      <c r="P55" s="10" t="s">
        <v>60</v>
      </c>
      <c r="Q55" s="10" t="s">
        <v>61</v>
      </c>
      <c r="R55" s="10" t="s">
        <v>62</v>
      </c>
      <c r="S55" s="10" t="s">
        <v>63</v>
      </c>
      <c r="T55" s="10" t="s">
        <v>64</v>
      </c>
      <c r="U55" s="11" t="s">
        <v>65</v>
      </c>
      <c r="V55" s="11" t="s">
        <v>66</v>
      </c>
      <c r="W55" s="12" t="s">
        <v>67</v>
      </c>
      <c r="X55" s="12" t="s">
        <v>68</v>
      </c>
      <c r="Y55" s="12" t="s">
        <v>69</v>
      </c>
      <c r="Z55" s="12" t="s">
        <v>70</v>
      </c>
      <c r="AA55" s="12" t="s">
        <v>71</v>
      </c>
      <c r="AB55" s="12" t="s">
        <v>72</v>
      </c>
      <c r="AC55" s="13" t="s">
        <v>73</v>
      </c>
      <c r="AD55" s="13" t="s">
        <v>74</v>
      </c>
      <c r="AE55" s="13" t="s">
        <v>75</v>
      </c>
      <c r="AF55" s="7" t="s">
        <v>76</v>
      </c>
      <c r="AG55" s="7" t="s">
        <v>77</v>
      </c>
      <c r="AH55" s="7" t="s">
        <v>78</v>
      </c>
      <c r="AI55" s="7" t="s">
        <v>79</v>
      </c>
      <c r="AJ55" s="7" t="s">
        <v>80</v>
      </c>
      <c r="AK55" s="7" t="s">
        <v>81</v>
      </c>
      <c r="AL55" s="7" t="s">
        <v>82</v>
      </c>
      <c r="AM55" s="14" t="s">
        <v>83</v>
      </c>
      <c r="AN55" s="14" t="s">
        <v>84</v>
      </c>
      <c r="AO55" s="14" t="s">
        <v>85</v>
      </c>
      <c r="AP55" s="14" t="s">
        <v>86</v>
      </c>
      <c r="AQ55" s="14" t="s">
        <v>87</v>
      </c>
      <c r="AR55" s="15" t="s">
        <v>43</v>
      </c>
      <c r="AS55" s="15" t="s">
        <v>44</v>
      </c>
      <c r="AX55" s="2"/>
      <c r="AY55" s="16" t="s">
        <v>88</v>
      </c>
      <c r="AZ55" s="17" t="s">
        <v>89</v>
      </c>
      <c r="BA55" s="17" t="s">
        <v>83</v>
      </c>
      <c r="BB55" s="16" t="s">
        <v>90</v>
      </c>
      <c r="BC55" s="17" t="s">
        <v>91</v>
      </c>
      <c r="BD55" s="17" t="s">
        <v>72</v>
      </c>
      <c r="BE55" s="16" t="s">
        <v>92</v>
      </c>
      <c r="BF55" s="17" t="s">
        <v>93</v>
      </c>
      <c r="BG55" s="17" t="s">
        <v>94</v>
      </c>
      <c r="BH55" s="17" t="s">
        <v>95</v>
      </c>
      <c r="BI55" s="17" t="s">
        <v>96</v>
      </c>
      <c r="BJ55" s="16" t="s">
        <v>97</v>
      </c>
      <c r="BK55" s="17" t="s">
        <v>98</v>
      </c>
      <c r="BL55" s="17" t="s">
        <v>99</v>
      </c>
      <c r="BM55" s="17" t="s">
        <v>100</v>
      </c>
      <c r="BN55" s="17" t="s">
        <v>76</v>
      </c>
      <c r="BO55" s="17" t="s">
        <v>77</v>
      </c>
      <c r="BP55" s="17" t="s">
        <v>101</v>
      </c>
      <c r="BQ55" s="16" t="s">
        <v>102</v>
      </c>
    </row>
    <row r="56" spans="1:69" outlineLevel="1" x14ac:dyDescent="0.25">
      <c r="A56" s="18">
        <v>2024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237</v>
      </c>
      <c r="H56" s="19">
        <v>0</v>
      </c>
      <c r="I56" s="19">
        <v>100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500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3.9000000953674321</v>
      </c>
      <c r="AL56" s="19">
        <v>9.4099998474121094</v>
      </c>
      <c r="AM56" s="19">
        <v>70.792014598846436</v>
      </c>
      <c r="AN56" s="19">
        <v>0</v>
      </c>
      <c r="AO56" s="19">
        <v>12.81297</v>
      </c>
      <c r="AP56" s="19">
        <v>148.70137923076936</v>
      </c>
      <c r="AQ56" s="19">
        <v>13.2065406</v>
      </c>
      <c r="AR56" s="19">
        <v>55</v>
      </c>
      <c r="AS56" s="19">
        <v>12</v>
      </c>
      <c r="AX56" s="2"/>
      <c r="AY56" s="20">
        <v>96.811525198846439</v>
      </c>
      <c r="AZ56" s="20">
        <v>26.0195106</v>
      </c>
      <c r="BA56" s="20">
        <v>70.792014598846436</v>
      </c>
      <c r="BB56" s="20">
        <v>229.0113791735489</v>
      </c>
      <c r="BC56" s="20">
        <v>207.60137932613679</v>
      </c>
      <c r="BD56" s="20">
        <v>21.409999847412109</v>
      </c>
      <c r="BE56" s="20">
        <v>837</v>
      </c>
      <c r="BF56" s="20">
        <v>237</v>
      </c>
      <c r="BG56" s="20">
        <v>100</v>
      </c>
      <c r="BH56" s="20">
        <v>500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1162.8229043723954</v>
      </c>
    </row>
    <row r="57" spans="1:69" outlineLevel="1" x14ac:dyDescent="0.25">
      <c r="A57" s="21">
        <v>2025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474</v>
      </c>
      <c r="H57" s="22">
        <v>700</v>
      </c>
      <c r="I57" s="22">
        <v>100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499.74998474121094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100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250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3.9000000953674321</v>
      </c>
      <c r="AL57" s="22">
        <v>14.27999973297119</v>
      </c>
      <c r="AM57" s="22">
        <v>135.91193950176239</v>
      </c>
      <c r="AN57" s="22">
        <v>0</v>
      </c>
      <c r="AO57" s="22">
        <v>23.706810000000001</v>
      </c>
      <c r="AP57" s="22">
        <v>165.96334971924148</v>
      </c>
      <c r="AQ57" s="22">
        <v>26.980129699999999</v>
      </c>
      <c r="AR57" s="22">
        <v>79</v>
      </c>
      <c r="AS57" s="22">
        <v>25.60000038146973</v>
      </c>
      <c r="AX57" s="2"/>
      <c r="AY57" s="20">
        <v>186.59887920176237</v>
      </c>
      <c r="AZ57" s="20">
        <v>50.686939699999996</v>
      </c>
      <c r="BA57" s="20">
        <v>135.91193950176239</v>
      </c>
      <c r="BB57" s="20">
        <v>288.74334992904983</v>
      </c>
      <c r="BC57" s="20">
        <v>248.86334981460891</v>
      </c>
      <c r="BD57" s="20">
        <v>39.880000114440918</v>
      </c>
      <c r="BE57" s="20">
        <v>2123.7499847412109</v>
      </c>
      <c r="BF57" s="20">
        <v>474</v>
      </c>
      <c r="BG57" s="20">
        <v>800</v>
      </c>
      <c r="BH57" s="20">
        <v>499.74998474121094</v>
      </c>
      <c r="BI57" s="20">
        <v>0</v>
      </c>
      <c r="BJ57" s="20">
        <v>250</v>
      </c>
      <c r="BK57" s="20">
        <v>100</v>
      </c>
      <c r="BL57" s="20">
        <v>100</v>
      </c>
      <c r="BM57" s="20">
        <v>50</v>
      </c>
      <c r="BN57" s="20">
        <v>0</v>
      </c>
      <c r="BO57" s="20">
        <v>0</v>
      </c>
      <c r="BP57" s="20">
        <v>100</v>
      </c>
      <c r="BQ57" s="20">
        <v>2599.092213872023</v>
      </c>
    </row>
    <row r="58" spans="1:69" outlineLevel="1" x14ac:dyDescent="0.25">
      <c r="A58" s="18">
        <v>2026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711</v>
      </c>
      <c r="H58" s="19">
        <v>700</v>
      </c>
      <c r="I58" s="19">
        <v>100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499.50000762939453</v>
      </c>
      <c r="Q58" s="19">
        <v>0</v>
      </c>
      <c r="R58" s="19">
        <v>0</v>
      </c>
      <c r="S58" s="19">
        <v>0</v>
      </c>
      <c r="T58" s="19">
        <v>0</v>
      </c>
      <c r="U58" s="19">
        <v>100</v>
      </c>
      <c r="V58" s="19">
        <v>0</v>
      </c>
      <c r="W58" s="19">
        <v>0</v>
      </c>
      <c r="X58" s="19">
        <v>200</v>
      </c>
      <c r="Y58" s="19">
        <v>0</v>
      </c>
      <c r="Z58" s="19">
        <v>0</v>
      </c>
      <c r="AA58" s="19">
        <v>0</v>
      </c>
      <c r="AB58" s="19">
        <v>0</v>
      </c>
      <c r="AC58" s="19">
        <v>450</v>
      </c>
      <c r="AD58" s="19">
        <v>0</v>
      </c>
      <c r="AE58" s="19">
        <v>499.94999694824219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3.9000000953674321</v>
      </c>
      <c r="AL58" s="19">
        <v>18.110000610351559</v>
      </c>
      <c r="AM58" s="19">
        <v>208.26124453544617</v>
      </c>
      <c r="AN58" s="19">
        <v>0</v>
      </c>
      <c r="AO58" s="19">
        <v>46.192700000000002</v>
      </c>
      <c r="AP58" s="19">
        <v>183.22532020771357</v>
      </c>
      <c r="AQ58" s="19">
        <v>41.310628000000001</v>
      </c>
      <c r="AR58" s="19">
        <v>79</v>
      </c>
      <c r="AS58" s="19">
        <v>25.60000038146973</v>
      </c>
      <c r="AX58" s="2"/>
      <c r="AY58" s="20">
        <v>295.76457253544618</v>
      </c>
      <c r="AZ58" s="20">
        <v>87.50332800000001</v>
      </c>
      <c r="BA58" s="20">
        <v>208.26124453544617</v>
      </c>
      <c r="BB58" s="20">
        <v>309.83532129490231</v>
      </c>
      <c r="BC58" s="20">
        <v>266.12532030308103</v>
      </c>
      <c r="BD58" s="20">
        <v>43.710000991821289</v>
      </c>
      <c r="BE58" s="20">
        <v>3260.4500045776367</v>
      </c>
      <c r="BF58" s="20">
        <v>711</v>
      </c>
      <c r="BG58" s="20">
        <v>800</v>
      </c>
      <c r="BH58" s="20">
        <v>499.50000762939453</v>
      </c>
      <c r="BI58" s="20">
        <v>100</v>
      </c>
      <c r="BJ58" s="20">
        <v>949.94999694824219</v>
      </c>
      <c r="BK58" s="20">
        <v>499.97999877929692</v>
      </c>
      <c r="BL58" s="20">
        <v>199.97999877929689</v>
      </c>
      <c r="BM58" s="20">
        <v>249.98999938964846</v>
      </c>
      <c r="BN58" s="20">
        <v>0</v>
      </c>
      <c r="BO58" s="20">
        <v>0</v>
      </c>
      <c r="BP58" s="20">
        <v>200</v>
      </c>
      <c r="BQ58" s="20">
        <v>3866.049898407985</v>
      </c>
    </row>
    <row r="59" spans="1:69" outlineLevel="1" x14ac:dyDescent="0.25">
      <c r="A59" s="21">
        <v>2027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711</v>
      </c>
      <c r="H59" s="22">
        <v>700</v>
      </c>
      <c r="I59" s="22">
        <v>200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499.24999237060547</v>
      </c>
      <c r="Q59" s="22">
        <v>0</v>
      </c>
      <c r="R59" s="22">
        <v>0</v>
      </c>
      <c r="S59" s="22">
        <v>0</v>
      </c>
      <c r="T59" s="22">
        <v>0</v>
      </c>
      <c r="U59" s="22">
        <v>100</v>
      </c>
      <c r="V59" s="22">
        <v>0</v>
      </c>
      <c r="W59" s="22">
        <v>0</v>
      </c>
      <c r="X59" s="22">
        <v>800</v>
      </c>
      <c r="Y59" s="22">
        <v>0</v>
      </c>
      <c r="Z59" s="22">
        <v>0</v>
      </c>
      <c r="AA59" s="22">
        <v>0</v>
      </c>
      <c r="AB59" s="22">
        <v>0</v>
      </c>
      <c r="AC59" s="22">
        <v>450</v>
      </c>
      <c r="AD59" s="22">
        <v>0</v>
      </c>
      <c r="AE59" s="22">
        <v>499.84999847412109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3.9000000953674321</v>
      </c>
      <c r="AL59" s="22">
        <v>24.719999313354489</v>
      </c>
      <c r="AM59" s="22">
        <v>258.63883543014526</v>
      </c>
      <c r="AN59" s="22">
        <v>0</v>
      </c>
      <c r="AO59" s="22">
        <v>52.016500000000001</v>
      </c>
      <c r="AP59" s="22">
        <v>217.74926118465817</v>
      </c>
      <c r="AQ59" s="22">
        <v>56.479409999999994</v>
      </c>
      <c r="AR59" s="22">
        <v>79</v>
      </c>
      <c r="AS59" s="22">
        <v>25.60000038146973</v>
      </c>
      <c r="AX59" s="2"/>
      <c r="AY59" s="20">
        <v>367.13474543014524</v>
      </c>
      <c r="AZ59" s="20">
        <v>108.49590999999999</v>
      </c>
      <c r="BA59" s="20">
        <v>258.63883543014526</v>
      </c>
      <c r="BB59" s="20">
        <v>350.96926097484982</v>
      </c>
      <c r="BC59" s="20">
        <v>300.6492612800256</v>
      </c>
      <c r="BD59" s="20">
        <v>50.319999694824219</v>
      </c>
      <c r="BE59" s="20">
        <v>3960.0999908447266</v>
      </c>
      <c r="BF59" s="20">
        <v>711</v>
      </c>
      <c r="BG59" s="20">
        <v>900</v>
      </c>
      <c r="BH59" s="20">
        <v>499.24999237060547</v>
      </c>
      <c r="BI59" s="20">
        <v>100</v>
      </c>
      <c r="BJ59" s="20">
        <v>949.84999847412109</v>
      </c>
      <c r="BK59" s="20">
        <v>499.93999938964845</v>
      </c>
      <c r="BL59" s="20">
        <v>199.93999938964845</v>
      </c>
      <c r="BM59" s="20">
        <v>249.96999969482422</v>
      </c>
      <c r="BN59" s="20">
        <v>0</v>
      </c>
      <c r="BO59" s="20">
        <v>0</v>
      </c>
      <c r="BP59" s="20">
        <v>800</v>
      </c>
      <c r="BQ59" s="20">
        <v>4678.2039972497214</v>
      </c>
    </row>
    <row r="60" spans="1:69" outlineLevel="1" x14ac:dyDescent="0.25">
      <c r="A60" s="18">
        <v>2028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948</v>
      </c>
      <c r="H60" s="19">
        <v>700</v>
      </c>
      <c r="I60" s="19">
        <v>200</v>
      </c>
      <c r="J60" s="19">
        <v>200</v>
      </c>
      <c r="K60" s="19">
        <v>0</v>
      </c>
      <c r="L60" s="19">
        <v>0</v>
      </c>
      <c r="M60" s="19">
        <v>100</v>
      </c>
      <c r="N60" s="19">
        <v>0</v>
      </c>
      <c r="O60" s="19">
        <v>0</v>
      </c>
      <c r="P60" s="19">
        <v>499.00001525878906</v>
      </c>
      <c r="Q60" s="19">
        <v>0</v>
      </c>
      <c r="R60" s="19">
        <v>0</v>
      </c>
      <c r="S60" s="19">
        <v>0</v>
      </c>
      <c r="T60" s="19">
        <v>0</v>
      </c>
      <c r="U60" s="19">
        <v>100</v>
      </c>
      <c r="V60" s="19">
        <v>0</v>
      </c>
      <c r="W60" s="19">
        <v>0</v>
      </c>
      <c r="X60" s="19">
        <v>800</v>
      </c>
      <c r="Y60" s="19">
        <v>0</v>
      </c>
      <c r="Z60" s="19">
        <v>0</v>
      </c>
      <c r="AA60" s="19">
        <v>0</v>
      </c>
      <c r="AB60" s="19">
        <v>0</v>
      </c>
      <c r="AC60" s="19">
        <v>450</v>
      </c>
      <c r="AD60" s="19">
        <v>0</v>
      </c>
      <c r="AE60" s="19">
        <v>499.75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6.9000000953674316</v>
      </c>
      <c r="AL60" s="19">
        <v>28.389999389648441</v>
      </c>
      <c r="AM60" s="19">
        <v>312.67326291650534</v>
      </c>
      <c r="AN60" s="19">
        <v>0</v>
      </c>
      <c r="AO60" s="19">
        <v>72.080849999999998</v>
      </c>
      <c r="AP60" s="19">
        <v>252.27320216160274</v>
      </c>
      <c r="AQ60" s="19">
        <v>72.304395999999997</v>
      </c>
      <c r="AR60" s="19">
        <v>79</v>
      </c>
      <c r="AS60" s="19">
        <v>25.60000038146973</v>
      </c>
      <c r="AX60" s="2"/>
      <c r="AY60" s="20">
        <v>457.05850891650533</v>
      </c>
      <c r="AZ60" s="20">
        <v>144.385246</v>
      </c>
      <c r="BA60" s="20">
        <v>312.67326291650534</v>
      </c>
      <c r="BB60" s="20">
        <v>392.16320202808834</v>
      </c>
      <c r="BC60" s="20">
        <v>338.17320225697017</v>
      </c>
      <c r="BD60" s="20">
        <v>53.989999771118171</v>
      </c>
      <c r="BE60" s="20">
        <v>4496.7500152587891</v>
      </c>
      <c r="BF60" s="20">
        <v>948</v>
      </c>
      <c r="BG60" s="20">
        <v>1200</v>
      </c>
      <c r="BH60" s="20">
        <v>499.00001525878906</v>
      </c>
      <c r="BI60" s="20">
        <v>100</v>
      </c>
      <c r="BJ60" s="20">
        <v>949.75</v>
      </c>
      <c r="BK60" s="20">
        <v>499.9</v>
      </c>
      <c r="BL60" s="20">
        <v>199.9</v>
      </c>
      <c r="BM60" s="20">
        <v>249.95</v>
      </c>
      <c r="BN60" s="20">
        <v>0</v>
      </c>
      <c r="BO60" s="20">
        <v>0</v>
      </c>
      <c r="BP60" s="20">
        <v>800</v>
      </c>
      <c r="BQ60" s="20">
        <v>5345.9717262033828</v>
      </c>
    </row>
    <row r="61" spans="1:69" outlineLevel="1" x14ac:dyDescent="0.25">
      <c r="A61" s="21">
        <v>2029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948</v>
      </c>
      <c r="H61" s="22">
        <v>800</v>
      </c>
      <c r="I61" s="22">
        <v>200</v>
      </c>
      <c r="J61" s="22">
        <v>200</v>
      </c>
      <c r="K61" s="22">
        <v>0</v>
      </c>
      <c r="L61" s="22">
        <v>0</v>
      </c>
      <c r="M61" s="22">
        <v>400</v>
      </c>
      <c r="N61" s="22">
        <v>0</v>
      </c>
      <c r="O61" s="22">
        <v>0</v>
      </c>
      <c r="P61" s="22">
        <v>498.75</v>
      </c>
      <c r="Q61" s="22">
        <v>0</v>
      </c>
      <c r="R61" s="22">
        <v>0</v>
      </c>
      <c r="S61" s="22">
        <v>0</v>
      </c>
      <c r="T61" s="22">
        <v>0</v>
      </c>
      <c r="U61" s="22">
        <v>100</v>
      </c>
      <c r="V61" s="22">
        <v>0</v>
      </c>
      <c r="W61" s="22">
        <v>0</v>
      </c>
      <c r="X61" s="22">
        <v>800</v>
      </c>
      <c r="Y61" s="22">
        <v>0</v>
      </c>
      <c r="Z61" s="22">
        <v>0</v>
      </c>
      <c r="AA61" s="22">
        <v>0</v>
      </c>
      <c r="AB61" s="22">
        <v>0</v>
      </c>
      <c r="AC61" s="22">
        <v>900</v>
      </c>
      <c r="AD61" s="22">
        <v>0</v>
      </c>
      <c r="AE61" s="22">
        <v>499.65000152587891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8.8999996185302734</v>
      </c>
      <c r="AL61" s="22">
        <v>31.739999771118161</v>
      </c>
      <c r="AM61" s="22">
        <v>334.11446630954742</v>
      </c>
      <c r="AN61" s="22">
        <v>0</v>
      </c>
      <c r="AO61" s="22">
        <v>108.23390000000001</v>
      </c>
      <c r="AP61" s="22">
        <v>305.2043784650262</v>
      </c>
      <c r="AQ61" s="22">
        <v>88.671006999999989</v>
      </c>
      <c r="AR61" s="22">
        <v>79</v>
      </c>
      <c r="AS61" s="22">
        <v>25.60000038146973</v>
      </c>
      <c r="AX61" s="2"/>
      <c r="AY61" s="20">
        <v>531.0193733095474</v>
      </c>
      <c r="AZ61" s="20">
        <v>196.90490699999998</v>
      </c>
      <c r="BA61" s="20">
        <v>334.11446630954742</v>
      </c>
      <c r="BB61" s="20">
        <v>450.44437823614436</v>
      </c>
      <c r="BC61" s="20">
        <v>393.10437808355647</v>
      </c>
      <c r="BD61" s="20">
        <v>57.340000152587891</v>
      </c>
      <c r="BE61" s="20">
        <v>5346.4000015258789</v>
      </c>
      <c r="BF61" s="20">
        <v>948</v>
      </c>
      <c r="BG61" s="20">
        <v>1600</v>
      </c>
      <c r="BH61" s="20">
        <v>498.75</v>
      </c>
      <c r="BI61" s="20">
        <v>100</v>
      </c>
      <c r="BJ61" s="20">
        <v>1399.6500015258789</v>
      </c>
      <c r="BK61" s="20">
        <v>799.86000061035156</v>
      </c>
      <c r="BL61" s="20">
        <v>199.86000061035156</v>
      </c>
      <c r="BM61" s="20">
        <v>399.93000030517578</v>
      </c>
      <c r="BN61" s="20">
        <v>0</v>
      </c>
      <c r="BO61" s="20">
        <v>0</v>
      </c>
      <c r="BP61" s="20">
        <v>800</v>
      </c>
      <c r="BQ61" s="20">
        <v>6327.8637530715705</v>
      </c>
    </row>
    <row r="62" spans="1:69" outlineLevel="1" x14ac:dyDescent="0.25">
      <c r="A62" s="18">
        <v>2030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948</v>
      </c>
      <c r="H62" s="19">
        <v>900</v>
      </c>
      <c r="I62" s="19">
        <v>200</v>
      </c>
      <c r="J62" s="19">
        <v>200</v>
      </c>
      <c r="K62" s="19">
        <v>0</v>
      </c>
      <c r="L62" s="19">
        <v>0</v>
      </c>
      <c r="M62" s="19">
        <v>400</v>
      </c>
      <c r="N62" s="19">
        <v>0</v>
      </c>
      <c r="O62" s="19">
        <v>0</v>
      </c>
      <c r="P62" s="19">
        <v>498.49998474121094</v>
      </c>
      <c r="Q62" s="19">
        <v>0</v>
      </c>
      <c r="R62" s="19">
        <v>0</v>
      </c>
      <c r="S62" s="19">
        <v>0</v>
      </c>
      <c r="T62" s="19">
        <v>0</v>
      </c>
      <c r="U62" s="19">
        <v>100</v>
      </c>
      <c r="V62" s="19">
        <v>0</v>
      </c>
      <c r="W62" s="19">
        <v>0</v>
      </c>
      <c r="X62" s="19">
        <v>900</v>
      </c>
      <c r="Y62" s="19">
        <v>0</v>
      </c>
      <c r="Z62" s="19">
        <v>0</v>
      </c>
      <c r="AA62" s="19">
        <v>0</v>
      </c>
      <c r="AB62" s="19">
        <v>0</v>
      </c>
      <c r="AC62" s="19">
        <v>900</v>
      </c>
      <c r="AD62" s="19">
        <v>0</v>
      </c>
      <c r="AE62" s="19">
        <v>499.55000305175781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8.8999996185302734</v>
      </c>
      <c r="AL62" s="19">
        <v>36.619998931884773</v>
      </c>
      <c r="AM62" s="19">
        <v>357.8066329061985</v>
      </c>
      <c r="AN62" s="19">
        <v>0</v>
      </c>
      <c r="AO62" s="19">
        <v>124.31480000000001</v>
      </c>
      <c r="AP62" s="19">
        <v>358.13555476844965</v>
      </c>
      <c r="AQ62" s="19">
        <v>106.77444799999999</v>
      </c>
      <c r="AR62" s="19">
        <v>79</v>
      </c>
      <c r="AS62" s="19">
        <v>25.60000038146973</v>
      </c>
      <c r="AX62" s="2"/>
      <c r="AY62" s="20">
        <v>588.8958809061985</v>
      </c>
      <c r="AZ62" s="20">
        <v>231.089248</v>
      </c>
      <c r="BA62" s="20">
        <v>357.8066329061985</v>
      </c>
      <c r="BB62" s="20">
        <v>508.25555370033442</v>
      </c>
      <c r="BC62" s="20">
        <v>446.03555438697992</v>
      </c>
      <c r="BD62" s="20">
        <v>62.219999313354506</v>
      </c>
      <c r="BE62" s="20">
        <v>5546.0499877929688</v>
      </c>
      <c r="BF62" s="20">
        <v>948</v>
      </c>
      <c r="BG62" s="20">
        <v>1700</v>
      </c>
      <c r="BH62" s="20">
        <v>498.49998474121094</v>
      </c>
      <c r="BI62" s="20">
        <v>100</v>
      </c>
      <c r="BJ62" s="20">
        <v>1399.5500030517578</v>
      </c>
      <c r="BK62" s="20">
        <v>799.82000122070315</v>
      </c>
      <c r="BL62" s="20">
        <v>199.82000122070315</v>
      </c>
      <c r="BM62" s="20">
        <v>399.91000061035157</v>
      </c>
      <c r="BN62" s="20">
        <v>0</v>
      </c>
      <c r="BO62" s="20">
        <v>0</v>
      </c>
      <c r="BP62" s="20">
        <v>900</v>
      </c>
      <c r="BQ62" s="20">
        <v>6643.2014223995011</v>
      </c>
    </row>
    <row r="63" spans="1:69" outlineLevel="1" x14ac:dyDescent="0.25">
      <c r="A63" s="21">
        <v>2031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948</v>
      </c>
      <c r="H63" s="22">
        <v>900</v>
      </c>
      <c r="I63" s="22">
        <v>200</v>
      </c>
      <c r="J63" s="22">
        <v>200</v>
      </c>
      <c r="K63" s="22">
        <v>0</v>
      </c>
      <c r="L63" s="22">
        <v>0</v>
      </c>
      <c r="M63" s="22">
        <v>400</v>
      </c>
      <c r="N63" s="22">
        <v>0</v>
      </c>
      <c r="O63" s="22">
        <v>0</v>
      </c>
      <c r="P63" s="22">
        <v>498.25000762939453</v>
      </c>
      <c r="Q63" s="22">
        <v>0</v>
      </c>
      <c r="R63" s="22">
        <v>0</v>
      </c>
      <c r="S63" s="22">
        <v>0</v>
      </c>
      <c r="T63" s="22">
        <v>0</v>
      </c>
      <c r="U63" s="22">
        <v>100</v>
      </c>
      <c r="V63" s="22">
        <v>0</v>
      </c>
      <c r="W63" s="22">
        <v>0</v>
      </c>
      <c r="X63" s="22">
        <v>1000</v>
      </c>
      <c r="Y63" s="22">
        <v>0</v>
      </c>
      <c r="Z63" s="22">
        <v>0</v>
      </c>
      <c r="AA63" s="22">
        <v>0</v>
      </c>
      <c r="AB63" s="22">
        <v>0</v>
      </c>
      <c r="AC63" s="22">
        <v>900</v>
      </c>
      <c r="AD63" s="22">
        <v>0</v>
      </c>
      <c r="AE63" s="22">
        <v>499.44999694824219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9.7200002670288086</v>
      </c>
      <c r="AL63" s="22">
        <v>39.990001678466797</v>
      </c>
      <c r="AM63" s="22">
        <v>383.13036626577377</v>
      </c>
      <c r="AN63" s="22">
        <v>0</v>
      </c>
      <c r="AO63" s="22">
        <v>140.22110000000001</v>
      </c>
      <c r="AP63" s="22">
        <v>414.06302499858919</v>
      </c>
      <c r="AQ63" s="22">
        <v>126.30864400000002</v>
      </c>
      <c r="AR63" s="22">
        <v>79</v>
      </c>
      <c r="AS63" s="22">
        <v>25.60000038146973</v>
      </c>
      <c r="AX63" s="2"/>
      <c r="AY63" s="20">
        <v>649.66011026577382</v>
      </c>
      <c r="AZ63" s="20">
        <v>266.52974400000005</v>
      </c>
      <c r="BA63" s="20">
        <v>383.13036626577377</v>
      </c>
      <c r="BB63" s="20">
        <v>568.37302732555452</v>
      </c>
      <c r="BC63" s="20">
        <v>502.78302526561799</v>
      </c>
      <c r="BD63" s="20">
        <v>65.590002059936523</v>
      </c>
      <c r="BE63" s="20">
        <v>5645.7000045776367</v>
      </c>
      <c r="BF63" s="20">
        <v>948</v>
      </c>
      <c r="BG63" s="20">
        <v>1700</v>
      </c>
      <c r="BH63" s="20">
        <v>498.25000762939453</v>
      </c>
      <c r="BI63" s="20">
        <v>100</v>
      </c>
      <c r="BJ63" s="20">
        <v>1399.4499969482422</v>
      </c>
      <c r="BK63" s="20">
        <v>799.77999877929688</v>
      </c>
      <c r="BL63" s="20">
        <v>199.77999877929688</v>
      </c>
      <c r="BM63" s="20">
        <v>399.88999938964844</v>
      </c>
      <c r="BN63" s="20">
        <v>0</v>
      </c>
      <c r="BO63" s="20">
        <v>0</v>
      </c>
      <c r="BP63" s="20">
        <v>1000</v>
      </c>
      <c r="BQ63" s="20">
        <v>6863.7331421689651</v>
      </c>
    </row>
    <row r="64" spans="1:69" outlineLevel="1" x14ac:dyDescent="0.25">
      <c r="A64" s="18">
        <v>2032</v>
      </c>
      <c r="B64" s="19">
        <v>0</v>
      </c>
      <c r="C64" s="19">
        <v>0</v>
      </c>
      <c r="D64" s="19">
        <v>0</v>
      </c>
      <c r="E64" s="19">
        <v>0</v>
      </c>
      <c r="F64" s="19">
        <v>54.899997711181655</v>
      </c>
      <c r="G64" s="19">
        <v>948</v>
      </c>
      <c r="H64" s="19">
        <v>1000</v>
      </c>
      <c r="I64" s="19">
        <v>200</v>
      </c>
      <c r="J64" s="19">
        <v>200</v>
      </c>
      <c r="K64" s="19">
        <v>0</v>
      </c>
      <c r="L64" s="19">
        <v>0</v>
      </c>
      <c r="M64" s="19">
        <v>400</v>
      </c>
      <c r="N64" s="19">
        <v>0</v>
      </c>
      <c r="O64" s="19">
        <v>0</v>
      </c>
      <c r="P64" s="19">
        <v>497.99999237060547</v>
      </c>
      <c r="Q64" s="19">
        <v>0</v>
      </c>
      <c r="R64" s="19">
        <v>0</v>
      </c>
      <c r="S64" s="19">
        <v>0</v>
      </c>
      <c r="T64" s="19">
        <v>0</v>
      </c>
      <c r="U64" s="19">
        <v>100</v>
      </c>
      <c r="V64" s="19">
        <v>0</v>
      </c>
      <c r="W64" s="19">
        <v>0</v>
      </c>
      <c r="X64" s="19">
        <v>1000</v>
      </c>
      <c r="Y64" s="19">
        <v>0</v>
      </c>
      <c r="Z64" s="19">
        <v>0</v>
      </c>
      <c r="AA64" s="19">
        <v>0</v>
      </c>
      <c r="AB64" s="19">
        <v>0</v>
      </c>
      <c r="AC64" s="19">
        <v>900</v>
      </c>
      <c r="AD64" s="19">
        <v>0</v>
      </c>
      <c r="AE64" s="19">
        <v>499.34999847412109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10.590000152587891</v>
      </c>
      <c r="AL64" s="19">
        <v>43.580001831054688</v>
      </c>
      <c r="AM64" s="19">
        <v>409.24472677707672</v>
      </c>
      <c r="AN64" s="19">
        <v>0</v>
      </c>
      <c r="AO64" s="19">
        <v>172.1156</v>
      </c>
      <c r="AP64" s="19">
        <v>469.99049522872872</v>
      </c>
      <c r="AQ64" s="19">
        <v>146.76517200000001</v>
      </c>
      <c r="AR64" s="19">
        <v>79</v>
      </c>
      <c r="AS64" s="19">
        <v>25.60000038146973</v>
      </c>
      <c r="AX64" s="2"/>
      <c r="AY64" s="20">
        <v>728.1254987770767</v>
      </c>
      <c r="AZ64" s="20">
        <v>318.88077199999998</v>
      </c>
      <c r="BA64" s="20">
        <v>409.24472677707672</v>
      </c>
      <c r="BB64" s="20">
        <v>628.76049759384102</v>
      </c>
      <c r="BC64" s="20">
        <v>559.58049538131661</v>
      </c>
      <c r="BD64" s="20">
        <v>69.180002212524414</v>
      </c>
      <c r="BE64" s="20">
        <v>5800.2499885559082</v>
      </c>
      <c r="BF64" s="20">
        <v>1002.8999977111816</v>
      </c>
      <c r="BG64" s="20">
        <v>1800</v>
      </c>
      <c r="BH64" s="20">
        <v>497.99999237060547</v>
      </c>
      <c r="BI64" s="20">
        <v>100</v>
      </c>
      <c r="BJ64" s="20">
        <v>1399.3499984741211</v>
      </c>
      <c r="BK64" s="20">
        <v>799.73999938964846</v>
      </c>
      <c r="BL64" s="20">
        <v>199.73999938964846</v>
      </c>
      <c r="BM64" s="20">
        <v>399.86999969482423</v>
      </c>
      <c r="BN64" s="20">
        <v>0</v>
      </c>
      <c r="BO64" s="20">
        <v>0</v>
      </c>
      <c r="BP64" s="20">
        <v>1000</v>
      </c>
      <c r="BQ64" s="20">
        <v>7157.1359849268265</v>
      </c>
    </row>
    <row r="65" spans="1:69" outlineLevel="1" x14ac:dyDescent="0.25">
      <c r="A65" s="21">
        <v>2033</v>
      </c>
      <c r="B65" s="22">
        <v>0</v>
      </c>
      <c r="C65" s="22">
        <v>0</v>
      </c>
      <c r="D65" s="22">
        <v>0</v>
      </c>
      <c r="E65" s="22">
        <v>0</v>
      </c>
      <c r="F65" s="22">
        <v>91.499996185302749</v>
      </c>
      <c r="G65" s="22">
        <v>948</v>
      </c>
      <c r="H65" s="22">
        <v>1000</v>
      </c>
      <c r="I65" s="22">
        <v>200</v>
      </c>
      <c r="J65" s="22">
        <v>300</v>
      </c>
      <c r="K65" s="22">
        <v>0</v>
      </c>
      <c r="L65" s="22">
        <v>0</v>
      </c>
      <c r="M65" s="22">
        <v>400</v>
      </c>
      <c r="N65" s="22">
        <v>0</v>
      </c>
      <c r="O65" s="22">
        <v>0</v>
      </c>
      <c r="P65" s="22">
        <v>497.75001525878906</v>
      </c>
      <c r="Q65" s="22">
        <v>0</v>
      </c>
      <c r="R65" s="22">
        <v>0</v>
      </c>
      <c r="S65" s="22">
        <v>0</v>
      </c>
      <c r="T65" s="22">
        <v>0</v>
      </c>
      <c r="U65" s="22">
        <v>100</v>
      </c>
      <c r="V65" s="22">
        <v>0</v>
      </c>
      <c r="W65" s="22">
        <v>0</v>
      </c>
      <c r="X65" s="22">
        <v>1000</v>
      </c>
      <c r="Y65" s="22">
        <v>100</v>
      </c>
      <c r="Z65" s="22">
        <v>0</v>
      </c>
      <c r="AA65" s="22">
        <v>0</v>
      </c>
      <c r="AB65" s="22">
        <v>0</v>
      </c>
      <c r="AC65" s="22">
        <v>900</v>
      </c>
      <c r="AD65" s="22">
        <v>0</v>
      </c>
      <c r="AE65" s="22">
        <v>499.25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11.47000026702881</v>
      </c>
      <c r="AL65" s="22">
        <v>47.200000762939453</v>
      </c>
      <c r="AM65" s="22">
        <v>434.92417669296265</v>
      </c>
      <c r="AN65" s="22">
        <v>0</v>
      </c>
      <c r="AO65" s="22">
        <v>197.84219999999999</v>
      </c>
      <c r="AP65" s="22">
        <v>526.00866924025263</v>
      </c>
      <c r="AQ65" s="22">
        <v>168.01497699999999</v>
      </c>
      <c r="AR65" s="22">
        <v>79</v>
      </c>
      <c r="AS65" s="22">
        <v>25.60000038146973</v>
      </c>
      <c r="AX65" s="2"/>
      <c r="AY65" s="20">
        <v>800.78135369296263</v>
      </c>
      <c r="AZ65" s="20">
        <v>365.85717699999998</v>
      </c>
      <c r="BA65" s="20">
        <v>434.92417669296265</v>
      </c>
      <c r="BB65" s="20">
        <v>689.27867065169062</v>
      </c>
      <c r="BC65" s="20">
        <v>616.47866950728144</v>
      </c>
      <c r="BD65" s="20">
        <v>72.80000114440918</v>
      </c>
      <c r="BE65" s="20">
        <v>6036.5000114440918</v>
      </c>
      <c r="BF65" s="20">
        <v>1039.4999961853027</v>
      </c>
      <c r="BG65" s="20">
        <v>1900</v>
      </c>
      <c r="BH65" s="20">
        <v>497.75001525878906</v>
      </c>
      <c r="BI65" s="20">
        <v>100</v>
      </c>
      <c r="BJ65" s="20">
        <v>1399.25</v>
      </c>
      <c r="BK65" s="20">
        <v>799.7</v>
      </c>
      <c r="BL65" s="20">
        <v>199.70000000000002</v>
      </c>
      <c r="BM65" s="20">
        <v>399.85</v>
      </c>
      <c r="BN65" s="20">
        <v>0</v>
      </c>
      <c r="BO65" s="20">
        <v>0</v>
      </c>
      <c r="BP65" s="20">
        <v>1100</v>
      </c>
      <c r="BQ65" s="20">
        <v>7526.5600357887452</v>
      </c>
    </row>
    <row r="66" spans="1:69" outlineLevel="1" x14ac:dyDescent="0.25">
      <c r="A66" s="18">
        <v>2034</v>
      </c>
      <c r="B66" s="19">
        <v>0</v>
      </c>
      <c r="C66" s="19">
        <v>0</v>
      </c>
      <c r="D66" s="19">
        <v>0</v>
      </c>
      <c r="E66" s="19">
        <v>0</v>
      </c>
      <c r="F66" s="19">
        <v>91.499996185302749</v>
      </c>
      <c r="G66" s="19">
        <v>948</v>
      </c>
      <c r="H66" s="19">
        <v>1000</v>
      </c>
      <c r="I66" s="19">
        <v>200</v>
      </c>
      <c r="J66" s="19">
        <v>300</v>
      </c>
      <c r="K66" s="19">
        <v>0</v>
      </c>
      <c r="L66" s="19">
        <v>0</v>
      </c>
      <c r="M66" s="19">
        <v>400</v>
      </c>
      <c r="N66" s="19">
        <v>0</v>
      </c>
      <c r="O66" s="19">
        <v>0</v>
      </c>
      <c r="P66" s="19">
        <v>1397.5</v>
      </c>
      <c r="Q66" s="19">
        <v>0</v>
      </c>
      <c r="R66" s="19">
        <v>0</v>
      </c>
      <c r="S66" s="19">
        <v>0</v>
      </c>
      <c r="T66" s="19">
        <v>0</v>
      </c>
      <c r="U66" s="19">
        <v>100</v>
      </c>
      <c r="V66" s="19">
        <v>0</v>
      </c>
      <c r="W66" s="19">
        <v>0</v>
      </c>
      <c r="X66" s="19">
        <v>1000</v>
      </c>
      <c r="Y66" s="19">
        <v>200</v>
      </c>
      <c r="Z66" s="19">
        <v>0</v>
      </c>
      <c r="AA66" s="19">
        <v>0</v>
      </c>
      <c r="AB66" s="19">
        <v>0</v>
      </c>
      <c r="AC66" s="19">
        <v>900</v>
      </c>
      <c r="AD66" s="19">
        <v>0</v>
      </c>
      <c r="AE66" s="19">
        <v>499.15000152587891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12.35000038146973</v>
      </c>
      <c r="AL66" s="19">
        <v>50.830001831054688</v>
      </c>
      <c r="AM66" s="19">
        <v>452.44757795333862</v>
      </c>
      <c r="AN66" s="19">
        <v>0</v>
      </c>
      <c r="AO66" s="19">
        <v>228.93700000000001</v>
      </c>
      <c r="AP66" s="19">
        <v>582.02684325177665</v>
      </c>
      <c r="AQ66" s="19">
        <v>177.72623999999999</v>
      </c>
      <c r="AR66" s="19">
        <v>79</v>
      </c>
      <c r="AS66" s="19">
        <v>25.60000038146973</v>
      </c>
      <c r="AX66" s="2"/>
      <c r="AY66" s="20">
        <v>859.1108179533386</v>
      </c>
      <c r="AZ66" s="20">
        <v>406.66323999999997</v>
      </c>
      <c r="BA66" s="20">
        <v>452.44757795333862</v>
      </c>
      <c r="BB66" s="20">
        <v>749.80684584577079</v>
      </c>
      <c r="BC66" s="20">
        <v>673.37684363324638</v>
      </c>
      <c r="BD66" s="20">
        <v>76.430002212524414</v>
      </c>
      <c r="BE66" s="20">
        <v>7036.1499977111816</v>
      </c>
      <c r="BF66" s="20">
        <v>1039.4999961853027</v>
      </c>
      <c r="BG66" s="20">
        <v>1900</v>
      </c>
      <c r="BH66" s="20">
        <v>1397.5</v>
      </c>
      <c r="BI66" s="20">
        <v>100</v>
      </c>
      <c r="BJ66" s="20">
        <v>1399.1500015258789</v>
      </c>
      <c r="BK66" s="20">
        <v>799.66000061035152</v>
      </c>
      <c r="BL66" s="20">
        <v>199.66000061035157</v>
      </c>
      <c r="BM66" s="20">
        <v>399.83000030517576</v>
      </c>
      <c r="BN66" s="20">
        <v>0</v>
      </c>
      <c r="BO66" s="20">
        <v>0</v>
      </c>
      <c r="BP66" s="20">
        <v>1200</v>
      </c>
      <c r="BQ66" s="20">
        <v>8645.0676615102911</v>
      </c>
    </row>
    <row r="67" spans="1:69" outlineLevel="1" x14ac:dyDescent="0.25">
      <c r="A67" s="21">
        <v>2035</v>
      </c>
      <c r="B67" s="22">
        <v>0</v>
      </c>
      <c r="C67" s="22">
        <v>0</v>
      </c>
      <c r="D67" s="22">
        <v>0</v>
      </c>
      <c r="E67" s="22">
        <v>0</v>
      </c>
      <c r="F67" s="22">
        <v>91.499996185302749</v>
      </c>
      <c r="G67" s="22">
        <v>948</v>
      </c>
      <c r="H67" s="22">
        <v>1000</v>
      </c>
      <c r="I67" s="22">
        <v>200</v>
      </c>
      <c r="J67" s="22">
        <v>300</v>
      </c>
      <c r="K67" s="22">
        <v>0</v>
      </c>
      <c r="L67" s="22">
        <v>0</v>
      </c>
      <c r="M67" s="22">
        <v>600</v>
      </c>
      <c r="N67" s="22">
        <v>0</v>
      </c>
      <c r="O67" s="22">
        <v>0</v>
      </c>
      <c r="P67" s="22">
        <v>1396.7999572753906</v>
      </c>
      <c r="Q67" s="22">
        <v>0</v>
      </c>
      <c r="R67" s="22">
        <v>0</v>
      </c>
      <c r="S67" s="22">
        <v>0</v>
      </c>
      <c r="T67" s="22">
        <v>0</v>
      </c>
      <c r="U67" s="22">
        <v>100</v>
      </c>
      <c r="V67" s="22">
        <v>0</v>
      </c>
      <c r="W67" s="22">
        <v>0</v>
      </c>
      <c r="X67" s="22">
        <v>1000</v>
      </c>
      <c r="Y67" s="22">
        <v>300</v>
      </c>
      <c r="Z67" s="22">
        <v>0</v>
      </c>
      <c r="AA67" s="22">
        <v>0</v>
      </c>
      <c r="AB67" s="22">
        <v>0</v>
      </c>
      <c r="AC67" s="22">
        <v>900</v>
      </c>
      <c r="AD67" s="22">
        <v>0</v>
      </c>
      <c r="AE67" s="22">
        <v>499.05000305175781</v>
      </c>
      <c r="AF67" s="22">
        <v>0</v>
      </c>
      <c r="AG67" s="22">
        <v>50</v>
      </c>
      <c r="AH67" s="22">
        <v>0</v>
      </c>
      <c r="AI67" s="22">
        <v>0</v>
      </c>
      <c r="AJ67" s="22">
        <v>0</v>
      </c>
      <c r="AK67" s="22">
        <v>13.239999771118161</v>
      </c>
      <c r="AL67" s="22">
        <v>54.470001220703118</v>
      </c>
      <c r="AM67" s="22">
        <v>471.99852132797241</v>
      </c>
      <c r="AN67" s="22">
        <v>0</v>
      </c>
      <c r="AO67" s="22">
        <v>247.6344</v>
      </c>
      <c r="AP67" s="22">
        <v>633.64451797619586</v>
      </c>
      <c r="AQ67" s="22">
        <v>188.23792</v>
      </c>
      <c r="AR67" s="22">
        <v>79</v>
      </c>
      <c r="AS67" s="22">
        <v>25.60000038146973</v>
      </c>
      <c r="AX67" s="2"/>
      <c r="AY67" s="20">
        <v>907.87084132797236</v>
      </c>
      <c r="AZ67" s="20">
        <v>435.87232</v>
      </c>
      <c r="BA67" s="20">
        <v>471.99852132797241</v>
      </c>
      <c r="BB67" s="20">
        <v>805.95451934948687</v>
      </c>
      <c r="BC67" s="20">
        <v>725.88451774731402</v>
      </c>
      <c r="BD67" s="20">
        <v>80.070001602172852</v>
      </c>
      <c r="BE67" s="20">
        <v>7385.3499565124512</v>
      </c>
      <c r="BF67" s="20">
        <v>1039.4999961853027</v>
      </c>
      <c r="BG67" s="20">
        <v>2100</v>
      </c>
      <c r="BH67" s="20">
        <v>1396.7999572753906</v>
      </c>
      <c r="BI67" s="20">
        <v>100</v>
      </c>
      <c r="BJ67" s="20">
        <v>1399.0500030517578</v>
      </c>
      <c r="BK67" s="20">
        <v>799.6200012207031</v>
      </c>
      <c r="BL67" s="20">
        <v>199.62000122070313</v>
      </c>
      <c r="BM67" s="20">
        <v>399.81000061035155</v>
      </c>
      <c r="BN67" s="20">
        <v>0</v>
      </c>
      <c r="BO67" s="20">
        <v>50</v>
      </c>
      <c r="BP67" s="20">
        <v>1300</v>
      </c>
      <c r="BQ67" s="20">
        <v>9099.1753171899109</v>
      </c>
    </row>
    <row r="68" spans="1:69" outlineLevel="1" x14ac:dyDescent="0.25">
      <c r="A68" s="18">
        <v>2036</v>
      </c>
      <c r="B68" s="19">
        <v>0</v>
      </c>
      <c r="C68" s="19">
        <v>0</v>
      </c>
      <c r="D68" s="19">
        <v>0</v>
      </c>
      <c r="E68" s="19">
        <v>237</v>
      </c>
      <c r="F68" s="19">
        <v>91.499996185302749</v>
      </c>
      <c r="G68" s="19">
        <v>948</v>
      </c>
      <c r="H68" s="19">
        <v>1000</v>
      </c>
      <c r="I68" s="19">
        <v>300</v>
      </c>
      <c r="J68" s="19">
        <v>300</v>
      </c>
      <c r="K68" s="19">
        <v>0</v>
      </c>
      <c r="L68" s="19">
        <v>0</v>
      </c>
      <c r="M68" s="19">
        <v>600</v>
      </c>
      <c r="N68" s="19">
        <v>0</v>
      </c>
      <c r="O68" s="19">
        <v>0</v>
      </c>
      <c r="P68" s="19">
        <v>1396.1000213623047</v>
      </c>
      <c r="Q68" s="19">
        <v>0</v>
      </c>
      <c r="R68" s="19">
        <v>0</v>
      </c>
      <c r="S68" s="19">
        <v>0</v>
      </c>
      <c r="T68" s="19">
        <v>0</v>
      </c>
      <c r="U68" s="19">
        <v>100</v>
      </c>
      <c r="V68" s="19">
        <v>0</v>
      </c>
      <c r="W68" s="19">
        <v>0</v>
      </c>
      <c r="X68" s="19">
        <v>1000</v>
      </c>
      <c r="Y68" s="19">
        <v>300</v>
      </c>
      <c r="Z68" s="19">
        <v>0</v>
      </c>
      <c r="AA68" s="19">
        <v>0</v>
      </c>
      <c r="AB68" s="19">
        <v>0</v>
      </c>
      <c r="AC68" s="19">
        <v>900</v>
      </c>
      <c r="AD68" s="19">
        <v>0</v>
      </c>
      <c r="AE68" s="19">
        <v>498.94999694824219</v>
      </c>
      <c r="AF68" s="19">
        <v>0</v>
      </c>
      <c r="AG68" s="19">
        <v>50</v>
      </c>
      <c r="AH68" s="19">
        <v>0</v>
      </c>
      <c r="AI68" s="19">
        <v>0</v>
      </c>
      <c r="AJ68" s="19">
        <v>0</v>
      </c>
      <c r="AK68" s="19">
        <v>14.11999988555908</v>
      </c>
      <c r="AL68" s="19">
        <v>58.099998474121087</v>
      </c>
      <c r="AM68" s="19">
        <v>491.80286395549774</v>
      </c>
      <c r="AN68" s="19">
        <v>0</v>
      </c>
      <c r="AO68" s="19">
        <v>266.8186</v>
      </c>
      <c r="AP68" s="19">
        <v>685.26219270061506</v>
      </c>
      <c r="AQ68" s="19">
        <v>199.352259</v>
      </c>
      <c r="AR68" s="19">
        <v>79</v>
      </c>
      <c r="AS68" s="19">
        <v>25.60000038146973</v>
      </c>
      <c r="AX68" s="2"/>
      <c r="AY68" s="20">
        <v>957.97372295549781</v>
      </c>
      <c r="AZ68" s="20">
        <v>466.17085900000001</v>
      </c>
      <c r="BA68" s="20">
        <v>491.80286395549774</v>
      </c>
      <c r="BB68" s="20">
        <v>862.08219144176496</v>
      </c>
      <c r="BC68" s="20">
        <v>778.38219258617414</v>
      </c>
      <c r="BD68" s="20">
        <v>83.69999885559082</v>
      </c>
      <c r="BE68" s="20">
        <v>7721.5500144958496</v>
      </c>
      <c r="BF68" s="20">
        <v>1276.4999961853027</v>
      </c>
      <c r="BG68" s="20">
        <v>2200</v>
      </c>
      <c r="BH68" s="20">
        <v>1396.1000213623047</v>
      </c>
      <c r="BI68" s="20">
        <v>100</v>
      </c>
      <c r="BJ68" s="20">
        <v>1398.9499969482422</v>
      </c>
      <c r="BK68" s="20">
        <v>799.57999877929683</v>
      </c>
      <c r="BL68" s="20">
        <v>199.57999877929689</v>
      </c>
      <c r="BM68" s="20">
        <v>399.78999938964841</v>
      </c>
      <c r="BN68" s="20">
        <v>0</v>
      </c>
      <c r="BO68" s="20">
        <v>50</v>
      </c>
      <c r="BP68" s="20">
        <v>1300</v>
      </c>
      <c r="BQ68" s="20">
        <v>9541.6059288931119</v>
      </c>
    </row>
    <row r="69" spans="1:69" outlineLevel="1" x14ac:dyDescent="0.25">
      <c r="A69" s="21">
        <v>2037</v>
      </c>
      <c r="B69" s="22">
        <v>0</v>
      </c>
      <c r="C69" s="22">
        <v>0</v>
      </c>
      <c r="D69" s="22">
        <v>0</v>
      </c>
      <c r="E69" s="22">
        <v>237</v>
      </c>
      <c r="F69" s="22">
        <v>91.499996185302749</v>
      </c>
      <c r="G69" s="22">
        <v>948</v>
      </c>
      <c r="H69" s="22">
        <v>1000</v>
      </c>
      <c r="I69" s="22">
        <v>300</v>
      </c>
      <c r="J69" s="22">
        <v>500</v>
      </c>
      <c r="K69" s="22">
        <v>0</v>
      </c>
      <c r="L69" s="22">
        <v>0</v>
      </c>
      <c r="M69" s="22">
        <v>800</v>
      </c>
      <c r="N69" s="22">
        <v>0</v>
      </c>
      <c r="O69" s="22">
        <v>0</v>
      </c>
      <c r="P69" s="22">
        <v>1395.3999786376953</v>
      </c>
      <c r="Q69" s="22">
        <v>0</v>
      </c>
      <c r="R69" s="22">
        <v>0</v>
      </c>
      <c r="S69" s="22">
        <v>0</v>
      </c>
      <c r="T69" s="22">
        <v>0</v>
      </c>
      <c r="U69" s="22">
        <v>100</v>
      </c>
      <c r="V69" s="22">
        <v>0</v>
      </c>
      <c r="W69" s="22">
        <v>0</v>
      </c>
      <c r="X69" s="22">
        <v>1000</v>
      </c>
      <c r="Y69" s="22">
        <v>300</v>
      </c>
      <c r="Z69" s="22">
        <v>0</v>
      </c>
      <c r="AA69" s="22">
        <v>0</v>
      </c>
      <c r="AB69" s="22">
        <v>10</v>
      </c>
      <c r="AC69" s="22">
        <v>900</v>
      </c>
      <c r="AD69" s="22">
        <v>0</v>
      </c>
      <c r="AE69" s="22">
        <v>498.84999847412109</v>
      </c>
      <c r="AF69" s="22">
        <v>0</v>
      </c>
      <c r="AG69" s="22">
        <v>50</v>
      </c>
      <c r="AH69" s="22">
        <v>0</v>
      </c>
      <c r="AI69" s="22">
        <v>0</v>
      </c>
      <c r="AJ69" s="22">
        <v>0</v>
      </c>
      <c r="AK69" s="22">
        <v>15.010000228881839</v>
      </c>
      <c r="AL69" s="22">
        <v>61.759998321533203</v>
      </c>
      <c r="AM69" s="22">
        <v>511.21449685096741</v>
      </c>
      <c r="AN69" s="22">
        <v>0</v>
      </c>
      <c r="AO69" s="22">
        <v>284.42200000000003</v>
      </c>
      <c r="AP69" s="22">
        <v>731.90015893873851</v>
      </c>
      <c r="AQ69" s="22">
        <v>215.995631</v>
      </c>
      <c r="AR69" s="22">
        <v>79</v>
      </c>
      <c r="AS69" s="22">
        <v>25.60000038146973</v>
      </c>
      <c r="AX69" s="2"/>
      <c r="AY69" s="20">
        <v>1011.6321278509674</v>
      </c>
      <c r="AZ69" s="20">
        <v>500.41763100000003</v>
      </c>
      <c r="BA69" s="20">
        <v>511.21449685096741</v>
      </c>
      <c r="BB69" s="20">
        <v>923.27015787062328</v>
      </c>
      <c r="BC69" s="20">
        <v>825.91015916762035</v>
      </c>
      <c r="BD69" s="20">
        <v>97.35999870300293</v>
      </c>
      <c r="BE69" s="20">
        <v>8120.7499732971191</v>
      </c>
      <c r="BF69" s="20">
        <v>1276.4999961853027</v>
      </c>
      <c r="BG69" s="20">
        <v>2600</v>
      </c>
      <c r="BH69" s="20">
        <v>1395.3999786376953</v>
      </c>
      <c r="BI69" s="20">
        <v>100</v>
      </c>
      <c r="BJ69" s="20">
        <v>1398.8499984741211</v>
      </c>
      <c r="BK69" s="20">
        <v>799.53999938964841</v>
      </c>
      <c r="BL69" s="20">
        <v>199.53999938964844</v>
      </c>
      <c r="BM69" s="20">
        <v>399.76999969482421</v>
      </c>
      <c r="BN69" s="20">
        <v>0</v>
      </c>
      <c r="BO69" s="20">
        <v>50</v>
      </c>
      <c r="BP69" s="20">
        <v>1300</v>
      </c>
      <c r="BQ69" s="20">
        <v>10055.652259018711</v>
      </c>
    </row>
    <row r="70" spans="1:69" outlineLevel="1" x14ac:dyDescent="0.25">
      <c r="A70" s="18">
        <v>2038</v>
      </c>
      <c r="B70" s="19">
        <v>0</v>
      </c>
      <c r="C70" s="19">
        <v>0</v>
      </c>
      <c r="D70" s="19">
        <v>0</v>
      </c>
      <c r="E70" s="19">
        <v>237</v>
      </c>
      <c r="F70" s="19">
        <v>146.3999938964844</v>
      </c>
      <c r="G70" s="19">
        <v>948</v>
      </c>
      <c r="H70" s="19">
        <v>1000</v>
      </c>
      <c r="I70" s="19">
        <v>500</v>
      </c>
      <c r="J70" s="19">
        <v>800</v>
      </c>
      <c r="K70" s="19">
        <v>0</v>
      </c>
      <c r="L70" s="19">
        <v>0</v>
      </c>
      <c r="M70" s="19">
        <v>1000</v>
      </c>
      <c r="N70" s="19">
        <v>0</v>
      </c>
      <c r="O70" s="19">
        <v>100</v>
      </c>
      <c r="P70" s="19">
        <v>1494.7000427246094</v>
      </c>
      <c r="Q70" s="19">
        <v>0</v>
      </c>
      <c r="R70" s="19">
        <v>0</v>
      </c>
      <c r="S70" s="19">
        <v>0</v>
      </c>
      <c r="T70" s="19">
        <v>0</v>
      </c>
      <c r="U70" s="19">
        <v>100</v>
      </c>
      <c r="V70" s="19">
        <v>0</v>
      </c>
      <c r="W70" s="19">
        <v>0</v>
      </c>
      <c r="X70" s="19">
        <v>1000</v>
      </c>
      <c r="Y70" s="19">
        <v>300</v>
      </c>
      <c r="Z70" s="19">
        <v>0</v>
      </c>
      <c r="AA70" s="19">
        <v>0</v>
      </c>
      <c r="AB70" s="19">
        <v>15</v>
      </c>
      <c r="AC70" s="19">
        <v>900</v>
      </c>
      <c r="AD70" s="19">
        <v>0</v>
      </c>
      <c r="AE70" s="19">
        <v>498.75</v>
      </c>
      <c r="AF70" s="19">
        <v>0</v>
      </c>
      <c r="AG70" s="19">
        <v>50</v>
      </c>
      <c r="AH70" s="19">
        <v>0</v>
      </c>
      <c r="AI70" s="19">
        <v>0</v>
      </c>
      <c r="AJ70" s="19">
        <v>0</v>
      </c>
      <c r="AK70" s="19">
        <v>15.88000011444092</v>
      </c>
      <c r="AL70" s="19">
        <v>65.339996337890625</v>
      </c>
      <c r="AM70" s="19">
        <v>534.60479605197906</v>
      </c>
      <c r="AN70" s="19">
        <v>0</v>
      </c>
      <c r="AO70" s="19">
        <v>272.69619999999998</v>
      </c>
      <c r="AP70" s="19">
        <v>778.53812517686185</v>
      </c>
      <c r="AQ70" s="19">
        <v>231.52982100000003</v>
      </c>
      <c r="AR70" s="19">
        <v>79</v>
      </c>
      <c r="AS70" s="19">
        <v>25.60000038146973</v>
      </c>
      <c r="AX70" s="2"/>
      <c r="AY70" s="20">
        <v>1038.830817051979</v>
      </c>
      <c r="AZ70" s="20">
        <v>504.226021</v>
      </c>
      <c r="BA70" s="20">
        <v>534.60479605197906</v>
      </c>
      <c r="BB70" s="20">
        <v>979.35812201066312</v>
      </c>
      <c r="BC70" s="20">
        <v>873.41812529130277</v>
      </c>
      <c r="BD70" s="20">
        <v>105.93999671936035</v>
      </c>
      <c r="BE70" s="20">
        <v>9074.8500366210938</v>
      </c>
      <c r="BF70" s="20">
        <v>1331.3999938964844</v>
      </c>
      <c r="BG70" s="20">
        <v>3400</v>
      </c>
      <c r="BH70" s="20">
        <v>1494.7000427246094</v>
      </c>
      <c r="BI70" s="20">
        <v>100</v>
      </c>
      <c r="BJ70" s="20">
        <v>1398.75</v>
      </c>
      <c r="BK70" s="20">
        <v>799.5</v>
      </c>
      <c r="BL70" s="20">
        <v>199.5</v>
      </c>
      <c r="BM70" s="20">
        <v>399.75</v>
      </c>
      <c r="BN70" s="20">
        <v>0</v>
      </c>
      <c r="BO70" s="20">
        <v>50</v>
      </c>
      <c r="BP70" s="20">
        <v>1300</v>
      </c>
      <c r="BQ70" s="20">
        <v>11093.038975683736</v>
      </c>
    </row>
    <row r="71" spans="1:69" outlineLevel="1" x14ac:dyDescent="0.25">
      <c r="A71" s="21">
        <v>2039</v>
      </c>
      <c r="B71" s="22">
        <v>0</v>
      </c>
      <c r="C71" s="22">
        <v>0</v>
      </c>
      <c r="D71" s="22">
        <v>0</v>
      </c>
      <c r="E71" s="22">
        <v>237</v>
      </c>
      <c r="F71" s="22">
        <v>146.3999938964844</v>
      </c>
      <c r="G71" s="22">
        <v>948</v>
      </c>
      <c r="H71" s="22">
        <v>1000</v>
      </c>
      <c r="I71" s="22">
        <v>700</v>
      </c>
      <c r="J71" s="22">
        <v>1000</v>
      </c>
      <c r="K71" s="22">
        <v>0</v>
      </c>
      <c r="L71" s="22">
        <v>0</v>
      </c>
      <c r="M71" s="22">
        <v>1000</v>
      </c>
      <c r="N71" s="22">
        <v>0</v>
      </c>
      <c r="O71" s="22">
        <v>100</v>
      </c>
      <c r="P71" s="22">
        <v>1593.9499969482422</v>
      </c>
      <c r="Q71" s="22">
        <v>0</v>
      </c>
      <c r="R71" s="22">
        <v>0</v>
      </c>
      <c r="S71" s="22">
        <v>0</v>
      </c>
      <c r="T71" s="22">
        <v>0</v>
      </c>
      <c r="U71" s="22">
        <v>100</v>
      </c>
      <c r="V71" s="22">
        <v>0</v>
      </c>
      <c r="W71" s="22">
        <v>0</v>
      </c>
      <c r="X71" s="22">
        <v>1000</v>
      </c>
      <c r="Y71" s="22">
        <v>300</v>
      </c>
      <c r="Z71" s="22">
        <v>0</v>
      </c>
      <c r="AA71" s="22">
        <v>0</v>
      </c>
      <c r="AB71" s="22">
        <v>15</v>
      </c>
      <c r="AC71" s="22">
        <v>900</v>
      </c>
      <c r="AD71" s="22">
        <v>0</v>
      </c>
      <c r="AE71" s="22">
        <v>498.65000152587891</v>
      </c>
      <c r="AF71" s="22">
        <v>0</v>
      </c>
      <c r="AG71" s="22">
        <v>50</v>
      </c>
      <c r="AH71" s="22">
        <v>0</v>
      </c>
      <c r="AI71" s="22">
        <v>0</v>
      </c>
      <c r="AJ71" s="22">
        <v>0</v>
      </c>
      <c r="AK71" s="22">
        <v>16.760000228881839</v>
      </c>
      <c r="AL71" s="22">
        <v>68.959999084472656</v>
      </c>
      <c r="AM71" s="22">
        <v>546.4004864692688</v>
      </c>
      <c r="AN71" s="22">
        <v>0</v>
      </c>
      <c r="AO71" s="22">
        <v>301.94450000000001</v>
      </c>
      <c r="AP71" s="22">
        <v>820.39430136352291</v>
      </c>
      <c r="AQ71" s="22">
        <v>247.383509</v>
      </c>
      <c r="AR71" s="22">
        <v>79</v>
      </c>
      <c r="AS71" s="22">
        <v>25.60000038146973</v>
      </c>
      <c r="AX71" s="2"/>
      <c r="AY71" s="20">
        <v>1095.7284954692689</v>
      </c>
      <c r="AZ71" s="20">
        <v>549.32800900000007</v>
      </c>
      <c r="BA71" s="20">
        <v>546.4004864692688</v>
      </c>
      <c r="BB71" s="20">
        <v>1025.7143010583472</v>
      </c>
      <c r="BC71" s="20">
        <v>916.15430159240475</v>
      </c>
      <c r="BD71" s="20">
        <v>109.55999946594238</v>
      </c>
      <c r="BE71" s="20">
        <v>9573.9999923706055</v>
      </c>
      <c r="BF71" s="20">
        <v>1331.3999938964844</v>
      </c>
      <c r="BG71" s="20">
        <v>3800</v>
      </c>
      <c r="BH71" s="20">
        <v>1593.9499969482422</v>
      </c>
      <c r="BI71" s="20">
        <v>100</v>
      </c>
      <c r="BJ71" s="20">
        <v>1398.6500015258789</v>
      </c>
      <c r="BK71" s="20">
        <v>799.46000061035159</v>
      </c>
      <c r="BL71" s="20">
        <v>199.46000061035159</v>
      </c>
      <c r="BM71" s="20">
        <v>399.73000030517579</v>
      </c>
      <c r="BN71" s="20">
        <v>0</v>
      </c>
      <c r="BO71" s="20">
        <v>50</v>
      </c>
      <c r="BP71" s="20">
        <v>1300</v>
      </c>
      <c r="BQ71" s="20">
        <v>11695.442788898221</v>
      </c>
    </row>
    <row r="72" spans="1:69" outlineLevel="1" x14ac:dyDescent="0.25">
      <c r="A72" s="18">
        <v>2040</v>
      </c>
      <c r="B72" s="19">
        <v>0</v>
      </c>
      <c r="C72" s="19">
        <v>0</v>
      </c>
      <c r="D72" s="19">
        <v>0</v>
      </c>
      <c r="E72" s="19">
        <v>474</v>
      </c>
      <c r="F72" s="19">
        <v>146.3999938964844</v>
      </c>
      <c r="G72" s="19">
        <v>948</v>
      </c>
      <c r="H72" s="19">
        <v>1000</v>
      </c>
      <c r="I72" s="19">
        <v>900</v>
      </c>
      <c r="J72" s="19">
        <v>1000</v>
      </c>
      <c r="K72" s="19">
        <v>0</v>
      </c>
      <c r="L72" s="19">
        <v>0</v>
      </c>
      <c r="M72" s="19">
        <v>1000</v>
      </c>
      <c r="N72" s="19">
        <v>0</v>
      </c>
      <c r="O72" s="19">
        <v>100</v>
      </c>
      <c r="P72" s="19">
        <v>1693.1499557495117</v>
      </c>
      <c r="Q72" s="19">
        <v>200</v>
      </c>
      <c r="R72" s="19">
        <v>0</v>
      </c>
      <c r="S72" s="19">
        <v>0</v>
      </c>
      <c r="T72" s="19">
        <v>0</v>
      </c>
      <c r="U72" s="19">
        <v>100</v>
      </c>
      <c r="V72" s="19">
        <v>0</v>
      </c>
      <c r="W72" s="19">
        <v>0</v>
      </c>
      <c r="X72" s="19">
        <v>1100</v>
      </c>
      <c r="Y72" s="19">
        <v>300</v>
      </c>
      <c r="Z72" s="19">
        <v>0</v>
      </c>
      <c r="AA72" s="19">
        <v>0</v>
      </c>
      <c r="AB72" s="19">
        <v>15</v>
      </c>
      <c r="AC72" s="19">
        <v>900</v>
      </c>
      <c r="AD72" s="19">
        <v>0</v>
      </c>
      <c r="AE72" s="19">
        <v>748.55000305175781</v>
      </c>
      <c r="AF72" s="19">
        <v>0</v>
      </c>
      <c r="AG72" s="19">
        <v>100</v>
      </c>
      <c r="AH72" s="19">
        <v>0</v>
      </c>
      <c r="AI72" s="19">
        <v>0</v>
      </c>
      <c r="AJ72" s="19">
        <v>0</v>
      </c>
      <c r="AK72" s="19">
        <v>17.64999961853027</v>
      </c>
      <c r="AL72" s="19">
        <v>72.610000610351563</v>
      </c>
      <c r="AM72" s="19">
        <v>557.94983816146851</v>
      </c>
      <c r="AN72" s="19">
        <v>0</v>
      </c>
      <c r="AO72" s="19">
        <v>338.38060000000002</v>
      </c>
      <c r="AP72" s="19">
        <v>862.25047755018397</v>
      </c>
      <c r="AQ72" s="19">
        <v>261.17322899999999</v>
      </c>
      <c r="AR72" s="19">
        <v>79</v>
      </c>
      <c r="AS72" s="19">
        <v>25.60000038146973</v>
      </c>
      <c r="AX72" s="2"/>
      <c r="AY72" s="20">
        <v>1157.5036671614685</v>
      </c>
      <c r="AZ72" s="20">
        <v>599.55382899999995</v>
      </c>
      <c r="BA72" s="20">
        <v>557.94983816146851</v>
      </c>
      <c r="BB72" s="20">
        <v>1072.1104781605354</v>
      </c>
      <c r="BC72" s="20">
        <v>958.90047716871425</v>
      </c>
      <c r="BD72" s="20">
        <v>113.21000099182129</v>
      </c>
      <c r="BE72" s="20">
        <v>10710.099952697754</v>
      </c>
      <c r="BF72" s="20">
        <v>1568.3999938964844</v>
      </c>
      <c r="BG72" s="20">
        <v>4000</v>
      </c>
      <c r="BH72" s="20">
        <v>1893.1499557495117</v>
      </c>
      <c r="BI72" s="20">
        <v>100</v>
      </c>
      <c r="BJ72" s="20">
        <v>1648.5500030517578</v>
      </c>
      <c r="BK72" s="20">
        <v>899.42000122070317</v>
      </c>
      <c r="BL72" s="20">
        <v>299.42000122070311</v>
      </c>
      <c r="BM72" s="20">
        <v>449.71000061035159</v>
      </c>
      <c r="BN72" s="20">
        <v>0</v>
      </c>
      <c r="BO72" s="20">
        <v>100</v>
      </c>
      <c r="BP72" s="20">
        <v>1400</v>
      </c>
      <c r="BQ72" s="20">
        <v>12939.714098019758</v>
      </c>
    </row>
    <row r="73" spans="1:69" outlineLevel="1" x14ac:dyDescent="0.25">
      <c r="A73" s="21">
        <v>2041</v>
      </c>
      <c r="B73" s="22">
        <v>0</v>
      </c>
      <c r="C73" s="22">
        <v>0</v>
      </c>
      <c r="D73" s="22">
        <v>0</v>
      </c>
      <c r="E73" s="22">
        <v>474</v>
      </c>
      <c r="F73" s="22">
        <v>164.69999313354495</v>
      </c>
      <c r="G73" s="22">
        <v>948</v>
      </c>
      <c r="H73" s="22">
        <v>1000</v>
      </c>
      <c r="I73" s="22">
        <v>1100</v>
      </c>
      <c r="J73" s="22">
        <v>1000</v>
      </c>
      <c r="K73" s="22">
        <v>0</v>
      </c>
      <c r="L73" s="22">
        <v>0</v>
      </c>
      <c r="M73" s="22">
        <v>1000</v>
      </c>
      <c r="N73" s="22">
        <v>0</v>
      </c>
      <c r="O73" s="22">
        <v>100</v>
      </c>
      <c r="P73" s="22">
        <v>1692.3000183105469</v>
      </c>
      <c r="Q73" s="22">
        <v>199.89999389648438</v>
      </c>
      <c r="R73" s="22">
        <v>0</v>
      </c>
      <c r="S73" s="22">
        <v>0</v>
      </c>
      <c r="T73" s="22">
        <v>0</v>
      </c>
      <c r="U73" s="22">
        <v>100</v>
      </c>
      <c r="V73" s="22">
        <v>0</v>
      </c>
      <c r="W73" s="22">
        <v>0</v>
      </c>
      <c r="X73" s="22">
        <v>1100</v>
      </c>
      <c r="Y73" s="22">
        <v>400</v>
      </c>
      <c r="Z73" s="22">
        <v>0</v>
      </c>
      <c r="AA73" s="22">
        <v>0</v>
      </c>
      <c r="AB73" s="22">
        <v>15</v>
      </c>
      <c r="AC73" s="22">
        <v>900</v>
      </c>
      <c r="AD73" s="22">
        <v>0</v>
      </c>
      <c r="AE73" s="22">
        <v>748.39999389648438</v>
      </c>
      <c r="AF73" s="22">
        <v>0</v>
      </c>
      <c r="AG73" s="22">
        <v>100</v>
      </c>
      <c r="AH73" s="22">
        <v>0</v>
      </c>
      <c r="AI73" s="22">
        <v>0</v>
      </c>
      <c r="AJ73" s="22">
        <v>0</v>
      </c>
      <c r="AK73" s="22">
        <v>18.54999923706055</v>
      </c>
      <c r="AL73" s="22">
        <v>76.30999755859375</v>
      </c>
      <c r="AM73" s="22">
        <v>568.30355250835419</v>
      </c>
      <c r="AN73" s="22">
        <v>0</v>
      </c>
      <c r="AO73" s="22">
        <v>355.49979999999999</v>
      </c>
      <c r="AP73" s="22">
        <v>900.21644460274842</v>
      </c>
      <c r="AQ73" s="22">
        <v>273.65396500000003</v>
      </c>
      <c r="AR73" s="22">
        <v>79</v>
      </c>
      <c r="AS73" s="22">
        <v>25.60000038146973</v>
      </c>
      <c r="AX73" s="2"/>
      <c r="AY73" s="20">
        <v>1197.4573175083542</v>
      </c>
      <c r="AZ73" s="20">
        <v>629.15376500000002</v>
      </c>
      <c r="BA73" s="20">
        <v>568.30355250835419</v>
      </c>
      <c r="BB73" s="20">
        <v>1114.6764417798724</v>
      </c>
      <c r="BC73" s="20">
        <v>997.76644383980897</v>
      </c>
      <c r="BD73" s="20">
        <v>116.90999794006348</v>
      </c>
      <c r="BE73" s="20">
        <v>11027.299999237061</v>
      </c>
      <c r="BF73" s="20">
        <v>1586.6999931335449</v>
      </c>
      <c r="BG73" s="20">
        <v>4200</v>
      </c>
      <c r="BH73" s="20">
        <v>1892.2000122070313</v>
      </c>
      <c r="BI73" s="20">
        <v>100</v>
      </c>
      <c r="BJ73" s="20">
        <v>1648.3999938964844</v>
      </c>
      <c r="BK73" s="20">
        <v>899.3599975585937</v>
      </c>
      <c r="BL73" s="20">
        <v>299.35999755859376</v>
      </c>
      <c r="BM73" s="20">
        <v>449.67999877929685</v>
      </c>
      <c r="BN73" s="20">
        <v>0</v>
      </c>
      <c r="BO73" s="20">
        <v>100</v>
      </c>
      <c r="BP73" s="20">
        <v>1500</v>
      </c>
      <c r="BQ73" s="20">
        <v>13339.433758525287</v>
      </c>
    </row>
    <row r="74" spans="1:69" outlineLevel="1" x14ac:dyDescent="0.25">
      <c r="A74" s="18">
        <v>2042</v>
      </c>
      <c r="B74" s="19">
        <v>0</v>
      </c>
      <c r="C74" s="19">
        <v>0</v>
      </c>
      <c r="D74" s="19">
        <v>0</v>
      </c>
      <c r="E74" s="19">
        <v>474</v>
      </c>
      <c r="F74" s="19">
        <v>182.9999923706055</v>
      </c>
      <c r="G74" s="19">
        <v>1185</v>
      </c>
      <c r="H74" s="19">
        <v>1000</v>
      </c>
      <c r="I74" s="19">
        <v>1100</v>
      </c>
      <c r="J74" s="19">
        <v>1000</v>
      </c>
      <c r="K74" s="19">
        <v>0</v>
      </c>
      <c r="L74" s="19">
        <v>0</v>
      </c>
      <c r="M74" s="19">
        <v>1000</v>
      </c>
      <c r="N74" s="19">
        <v>0</v>
      </c>
      <c r="O74" s="19">
        <v>100</v>
      </c>
      <c r="P74" s="19">
        <v>1691.4499816894531</v>
      </c>
      <c r="Q74" s="19">
        <v>199.80000305175781</v>
      </c>
      <c r="R74" s="19">
        <v>0</v>
      </c>
      <c r="S74" s="19">
        <v>0</v>
      </c>
      <c r="T74" s="19">
        <v>0</v>
      </c>
      <c r="U74" s="19">
        <v>100</v>
      </c>
      <c r="V74" s="19">
        <v>0</v>
      </c>
      <c r="W74" s="19">
        <v>0</v>
      </c>
      <c r="X74" s="19">
        <v>1100</v>
      </c>
      <c r="Y74" s="19">
        <v>400</v>
      </c>
      <c r="Z74" s="19">
        <v>0</v>
      </c>
      <c r="AA74" s="19">
        <v>0</v>
      </c>
      <c r="AB74" s="19">
        <v>15</v>
      </c>
      <c r="AC74" s="19">
        <v>900</v>
      </c>
      <c r="AD74" s="19">
        <v>0</v>
      </c>
      <c r="AE74" s="19">
        <v>748.25</v>
      </c>
      <c r="AF74" s="19">
        <v>0</v>
      </c>
      <c r="AG74" s="19">
        <v>200</v>
      </c>
      <c r="AH74" s="19">
        <v>0</v>
      </c>
      <c r="AI74" s="19">
        <v>0</v>
      </c>
      <c r="AJ74" s="19">
        <v>0</v>
      </c>
      <c r="AK74" s="19">
        <v>19.440000534057621</v>
      </c>
      <c r="AL74" s="19">
        <v>79.980003356933594</v>
      </c>
      <c r="AM74" s="19">
        <v>583.60890471935284</v>
      </c>
      <c r="AN74" s="19">
        <v>0</v>
      </c>
      <c r="AO74" s="19">
        <v>370.98410000000001</v>
      </c>
      <c r="AP74" s="19">
        <v>938.18241165531288</v>
      </c>
      <c r="AQ74" s="19">
        <v>293.29551500000002</v>
      </c>
      <c r="AR74" s="19">
        <v>79</v>
      </c>
      <c r="AS74" s="19">
        <v>25.60000038146973</v>
      </c>
      <c r="AX74" s="2"/>
      <c r="AY74" s="20">
        <v>1247.8885197193529</v>
      </c>
      <c r="AZ74" s="20">
        <v>664.27961500000004</v>
      </c>
      <c r="BA74" s="20">
        <v>583.60890471935284</v>
      </c>
      <c r="BB74" s="20">
        <v>1157.2024159277739</v>
      </c>
      <c r="BC74" s="20">
        <v>1036.6224121893706</v>
      </c>
      <c r="BD74" s="20">
        <v>120.58000373840332</v>
      </c>
      <c r="BE74" s="20">
        <v>11381.499977111816</v>
      </c>
      <c r="BF74" s="20">
        <v>1841.9999923706055</v>
      </c>
      <c r="BG74" s="20">
        <v>4200</v>
      </c>
      <c r="BH74" s="20">
        <v>1891.2499847412109</v>
      </c>
      <c r="BI74" s="20">
        <v>100</v>
      </c>
      <c r="BJ74" s="20">
        <v>1648.25</v>
      </c>
      <c r="BK74" s="20">
        <v>899.3</v>
      </c>
      <c r="BL74" s="20">
        <v>299.3</v>
      </c>
      <c r="BM74" s="20">
        <v>449.65</v>
      </c>
      <c r="BN74" s="20">
        <v>0</v>
      </c>
      <c r="BO74" s="20">
        <v>200</v>
      </c>
      <c r="BP74" s="20">
        <v>1500</v>
      </c>
      <c r="BQ74" s="20">
        <v>13786.590912758944</v>
      </c>
    </row>
    <row r="75" spans="1:69" outlineLevel="1" x14ac:dyDescent="0.25">
      <c r="A75" s="21">
        <v>2043</v>
      </c>
      <c r="B75" s="22">
        <v>0</v>
      </c>
      <c r="C75" s="22">
        <v>0</v>
      </c>
      <c r="D75" s="22">
        <v>0</v>
      </c>
      <c r="E75" s="22">
        <v>474</v>
      </c>
      <c r="F75" s="22">
        <v>219.59999084472659</v>
      </c>
      <c r="G75" s="22">
        <v>1422</v>
      </c>
      <c r="H75" s="22">
        <v>1000</v>
      </c>
      <c r="I75" s="22">
        <v>1300</v>
      </c>
      <c r="J75" s="22">
        <v>1350</v>
      </c>
      <c r="K75" s="22">
        <v>0</v>
      </c>
      <c r="L75" s="22">
        <v>0</v>
      </c>
      <c r="M75" s="22">
        <v>1000</v>
      </c>
      <c r="N75" s="22">
        <v>0</v>
      </c>
      <c r="O75" s="22">
        <v>100</v>
      </c>
      <c r="P75" s="22">
        <v>1690.6000442504883</v>
      </c>
      <c r="Q75" s="22">
        <v>199.69999694824219</v>
      </c>
      <c r="R75" s="22">
        <v>0</v>
      </c>
      <c r="S75" s="22">
        <v>0</v>
      </c>
      <c r="T75" s="22">
        <v>0</v>
      </c>
      <c r="U75" s="22">
        <v>100</v>
      </c>
      <c r="V75" s="22">
        <v>0</v>
      </c>
      <c r="W75" s="22">
        <v>0</v>
      </c>
      <c r="X75" s="22">
        <v>1100</v>
      </c>
      <c r="Y75" s="22">
        <v>400</v>
      </c>
      <c r="Z75" s="22">
        <v>0</v>
      </c>
      <c r="AA75" s="22">
        <v>0</v>
      </c>
      <c r="AB75" s="22">
        <v>20</v>
      </c>
      <c r="AC75" s="22">
        <v>900</v>
      </c>
      <c r="AD75" s="22">
        <v>0</v>
      </c>
      <c r="AE75" s="22">
        <v>748.09999847412109</v>
      </c>
      <c r="AF75" s="22">
        <v>0</v>
      </c>
      <c r="AG75" s="22">
        <v>200</v>
      </c>
      <c r="AH75" s="22">
        <v>0</v>
      </c>
      <c r="AI75" s="22">
        <v>0</v>
      </c>
      <c r="AJ75" s="22">
        <v>0</v>
      </c>
      <c r="AK75" s="22">
        <v>20.340000152587891</v>
      </c>
      <c r="AL75" s="22">
        <v>83.680000305175781</v>
      </c>
      <c r="AM75" s="22">
        <v>590.39597761631012</v>
      </c>
      <c r="AN75" s="22">
        <v>0</v>
      </c>
      <c r="AO75" s="22">
        <v>390.75170000000003</v>
      </c>
      <c r="AP75" s="22">
        <v>974.11222420691684</v>
      </c>
      <c r="AQ75" s="22">
        <v>313.27539300000001</v>
      </c>
      <c r="AR75" s="22">
        <v>79</v>
      </c>
      <c r="AS75" s="22">
        <v>25.60000038146973</v>
      </c>
      <c r="AX75" s="2"/>
      <c r="AY75" s="20">
        <v>1294.4230706163103</v>
      </c>
      <c r="AZ75" s="20">
        <v>704.02709300000004</v>
      </c>
      <c r="BA75" s="20">
        <v>590.39597761631012</v>
      </c>
      <c r="BB75" s="20">
        <v>1202.7322250461502</v>
      </c>
      <c r="BC75" s="20">
        <v>1073.4522243595047</v>
      </c>
      <c r="BD75" s="20">
        <v>129.28000068664551</v>
      </c>
      <c r="BE75" s="20">
        <v>12204.000030517578</v>
      </c>
      <c r="BF75" s="20">
        <v>2115.5999908447266</v>
      </c>
      <c r="BG75" s="20">
        <v>4750</v>
      </c>
      <c r="BH75" s="20">
        <v>1890.3000411987305</v>
      </c>
      <c r="BI75" s="20">
        <v>100</v>
      </c>
      <c r="BJ75" s="20">
        <v>1648.0999984741211</v>
      </c>
      <c r="BK75" s="20">
        <v>899.23999938964846</v>
      </c>
      <c r="BL75" s="20">
        <v>299.23999938964846</v>
      </c>
      <c r="BM75" s="20">
        <v>449.61999969482423</v>
      </c>
      <c r="BN75" s="20">
        <v>0</v>
      </c>
      <c r="BO75" s="20">
        <v>200</v>
      </c>
      <c r="BP75" s="20">
        <v>1500</v>
      </c>
      <c r="BQ75" s="20">
        <v>14701.155326180038</v>
      </c>
    </row>
    <row r="76" spans="1:69" outlineLevel="1" x14ac:dyDescent="0.25">
      <c r="A76" s="18">
        <v>2044</v>
      </c>
      <c r="B76" s="19">
        <v>0</v>
      </c>
      <c r="C76" s="19">
        <v>0</v>
      </c>
      <c r="D76" s="19">
        <v>0</v>
      </c>
      <c r="E76" s="19">
        <v>474</v>
      </c>
      <c r="F76" s="19">
        <v>219.59999084472659</v>
      </c>
      <c r="G76" s="19">
        <v>1422</v>
      </c>
      <c r="H76" s="19">
        <v>1000</v>
      </c>
      <c r="I76" s="19">
        <v>1300</v>
      </c>
      <c r="J76" s="19">
        <v>1350</v>
      </c>
      <c r="K76" s="19">
        <v>0</v>
      </c>
      <c r="L76" s="19">
        <v>0</v>
      </c>
      <c r="M76" s="19">
        <v>1000</v>
      </c>
      <c r="N76" s="19">
        <v>0</v>
      </c>
      <c r="O76" s="19">
        <v>100</v>
      </c>
      <c r="P76" s="19">
        <v>1689.75</v>
      </c>
      <c r="Q76" s="19">
        <v>199.60000610351563</v>
      </c>
      <c r="R76" s="19">
        <v>0</v>
      </c>
      <c r="S76" s="19">
        <v>0</v>
      </c>
      <c r="T76" s="19">
        <v>0</v>
      </c>
      <c r="U76" s="19">
        <v>100</v>
      </c>
      <c r="V76" s="19">
        <v>0</v>
      </c>
      <c r="W76" s="19">
        <v>0</v>
      </c>
      <c r="X76" s="19">
        <v>1100</v>
      </c>
      <c r="Y76" s="19">
        <v>400</v>
      </c>
      <c r="Z76" s="19">
        <v>0</v>
      </c>
      <c r="AA76" s="19">
        <v>0</v>
      </c>
      <c r="AB76" s="19">
        <v>20</v>
      </c>
      <c r="AC76" s="19">
        <v>900</v>
      </c>
      <c r="AD76" s="19">
        <v>0</v>
      </c>
      <c r="AE76" s="19">
        <v>747.95000457763672</v>
      </c>
      <c r="AF76" s="19">
        <v>0</v>
      </c>
      <c r="AG76" s="19">
        <v>200</v>
      </c>
      <c r="AH76" s="19">
        <v>0</v>
      </c>
      <c r="AI76" s="19">
        <v>0</v>
      </c>
      <c r="AJ76" s="19">
        <v>0</v>
      </c>
      <c r="AK76" s="19">
        <v>21.280000686645511</v>
      </c>
      <c r="AL76" s="19">
        <v>87.550003051757813</v>
      </c>
      <c r="AM76" s="19">
        <v>596.29963493347168</v>
      </c>
      <c r="AN76" s="19">
        <v>0</v>
      </c>
      <c r="AO76" s="19">
        <v>385.44380000000001</v>
      </c>
      <c r="AP76" s="19">
        <v>1010.0420367585208</v>
      </c>
      <c r="AQ76" s="19">
        <v>330.376575</v>
      </c>
      <c r="AR76" s="19">
        <v>79</v>
      </c>
      <c r="AS76" s="19">
        <v>25.60000038146973</v>
      </c>
      <c r="AX76" s="2"/>
      <c r="AY76" s="20">
        <v>1312.1200099334717</v>
      </c>
      <c r="AZ76" s="20">
        <v>715.82037500000001</v>
      </c>
      <c r="BA76" s="20">
        <v>596.29963493347168</v>
      </c>
      <c r="BB76" s="20">
        <v>1243.472040878394</v>
      </c>
      <c r="BC76" s="20">
        <v>1110.3220374451664</v>
      </c>
      <c r="BD76" s="20">
        <v>133.15000343322754</v>
      </c>
      <c r="BE76" s="20">
        <v>12202.900001525879</v>
      </c>
      <c r="BF76" s="20">
        <v>2115.5999908447266</v>
      </c>
      <c r="BG76" s="20">
        <v>4750</v>
      </c>
      <c r="BH76" s="20">
        <v>1889.3500061035156</v>
      </c>
      <c r="BI76" s="20">
        <v>100</v>
      </c>
      <c r="BJ76" s="20">
        <v>1647.9500045776367</v>
      </c>
      <c r="BK76" s="20">
        <v>899.18000183105471</v>
      </c>
      <c r="BL76" s="20">
        <v>299.18000183105471</v>
      </c>
      <c r="BM76" s="20">
        <v>449.59000091552736</v>
      </c>
      <c r="BN76" s="20">
        <v>0</v>
      </c>
      <c r="BO76" s="20">
        <v>200</v>
      </c>
      <c r="BP76" s="20">
        <v>1500</v>
      </c>
      <c r="BQ76" s="20">
        <v>14758.492052337744</v>
      </c>
    </row>
    <row r="77" spans="1:69" outlineLevel="1" x14ac:dyDescent="0.25">
      <c r="A77" s="21">
        <v>2045</v>
      </c>
      <c r="B77" s="22">
        <v>0</v>
      </c>
      <c r="C77" s="22">
        <v>0</v>
      </c>
      <c r="D77" s="22">
        <v>0</v>
      </c>
      <c r="E77" s="22">
        <v>474</v>
      </c>
      <c r="F77" s="22">
        <v>402.59998321533209</v>
      </c>
      <c r="G77" s="22">
        <v>1422</v>
      </c>
      <c r="H77" s="22">
        <v>1000</v>
      </c>
      <c r="I77" s="22">
        <v>1300</v>
      </c>
      <c r="J77" s="22">
        <v>1350</v>
      </c>
      <c r="K77" s="22">
        <v>0</v>
      </c>
      <c r="L77" s="22">
        <v>0</v>
      </c>
      <c r="M77" s="22">
        <v>1000</v>
      </c>
      <c r="N77" s="22">
        <v>0</v>
      </c>
      <c r="O77" s="22">
        <v>100</v>
      </c>
      <c r="P77" s="22">
        <v>1688.9499664306641</v>
      </c>
      <c r="Q77" s="22">
        <v>799.5</v>
      </c>
      <c r="R77" s="22">
        <v>0</v>
      </c>
      <c r="S77" s="22">
        <v>0</v>
      </c>
      <c r="T77" s="22">
        <v>0</v>
      </c>
      <c r="U77" s="22">
        <v>100</v>
      </c>
      <c r="V77" s="22">
        <v>0</v>
      </c>
      <c r="W77" s="22">
        <v>0</v>
      </c>
      <c r="X77" s="22">
        <v>1200</v>
      </c>
      <c r="Y77" s="22">
        <v>400</v>
      </c>
      <c r="Z77" s="22">
        <v>0</v>
      </c>
      <c r="AA77" s="22">
        <v>0</v>
      </c>
      <c r="AB77" s="22">
        <v>20</v>
      </c>
      <c r="AC77" s="22">
        <v>900</v>
      </c>
      <c r="AD77" s="22">
        <v>0</v>
      </c>
      <c r="AE77" s="22">
        <v>747.80000305175781</v>
      </c>
      <c r="AF77" s="22">
        <v>0</v>
      </c>
      <c r="AG77" s="22">
        <v>250</v>
      </c>
      <c r="AH77" s="22">
        <v>0</v>
      </c>
      <c r="AI77" s="22">
        <v>0</v>
      </c>
      <c r="AJ77" s="22">
        <v>0</v>
      </c>
      <c r="AK77" s="22">
        <v>22.260000228881839</v>
      </c>
      <c r="AL77" s="22">
        <v>91.599998474121094</v>
      </c>
      <c r="AM77" s="22">
        <v>600.37933838367462</v>
      </c>
      <c r="AN77" s="22">
        <v>0</v>
      </c>
      <c r="AO77" s="22">
        <v>426.44159999999999</v>
      </c>
      <c r="AP77" s="22">
        <v>1043.9042448972309</v>
      </c>
      <c r="AQ77" s="22">
        <v>342.64304900000002</v>
      </c>
      <c r="AR77" s="22">
        <v>79</v>
      </c>
      <c r="AS77" s="22">
        <v>25.60000038146973</v>
      </c>
      <c r="AX77" s="2"/>
      <c r="AY77" s="20">
        <v>1369.4639873836745</v>
      </c>
      <c r="AZ77" s="20">
        <v>769.08464900000001</v>
      </c>
      <c r="BA77" s="20">
        <v>600.37933838367462</v>
      </c>
      <c r="BB77" s="20">
        <v>1282.3642439817036</v>
      </c>
      <c r="BC77" s="20">
        <v>1145.1642451261127</v>
      </c>
      <c r="BD77" s="20">
        <v>137.19999885559082</v>
      </c>
      <c r="BE77" s="20">
        <v>13134.849952697754</v>
      </c>
      <c r="BF77" s="20">
        <v>2298.599983215332</v>
      </c>
      <c r="BG77" s="20">
        <v>4750</v>
      </c>
      <c r="BH77" s="20">
        <v>2488.4499664306641</v>
      </c>
      <c r="BI77" s="20">
        <v>100</v>
      </c>
      <c r="BJ77" s="20">
        <v>1647.8000030517578</v>
      </c>
      <c r="BK77" s="20">
        <v>899.12000122070322</v>
      </c>
      <c r="BL77" s="20">
        <v>299.12000122070316</v>
      </c>
      <c r="BM77" s="20">
        <v>449.56000061035161</v>
      </c>
      <c r="BN77" s="20">
        <v>0</v>
      </c>
      <c r="BO77" s="20">
        <v>250</v>
      </c>
      <c r="BP77" s="20">
        <v>1600</v>
      </c>
      <c r="BQ77" s="20">
        <v>15786.678184063132</v>
      </c>
    </row>
    <row r="79" spans="1:69" x14ac:dyDescent="0.25">
      <c r="A79" s="1" t="s">
        <v>105</v>
      </c>
    </row>
    <row r="80" spans="1:69" ht="75" outlineLevel="1" x14ac:dyDescent="0.25">
      <c r="A80" s="2"/>
      <c r="B80" s="3" t="s">
        <v>1</v>
      </c>
      <c r="C80" s="3" t="s">
        <v>2</v>
      </c>
      <c r="D80" s="3" t="s">
        <v>3</v>
      </c>
      <c r="E80" s="3" t="s">
        <v>4</v>
      </c>
      <c r="F80" s="3" t="s">
        <v>5</v>
      </c>
      <c r="G80" s="3" t="s">
        <v>6</v>
      </c>
      <c r="H80" s="3" t="s">
        <v>7</v>
      </c>
      <c r="I80" s="3" t="s">
        <v>8</v>
      </c>
      <c r="J80" s="3" t="s">
        <v>9</v>
      </c>
      <c r="K80" s="3" t="s">
        <v>10</v>
      </c>
      <c r="L80" s="3" t="s">
        <v>11</v>
      </c>
      <c r="M80" s="3" t="s">
        <v>12</v>
      </c>
      <c r="N80" s="3" t="s">
        <v>13</v>
      </c>
      <c r="O80" s="3" t="s">
        <v>14</v>
      </c>
      <c r="P80" s="3" t="s">
        <v>15</v>
      </c>
      <c r="Q80" s="3" t="s">
        <v>16</v>
      </c>
      <c r="R80" s="3" t="s">
        <v>17</v>
      </c>
      <c r="S80" s="3" t="s">
        <v>18</v>
      </c>
      <c r="T80" s="3" t="s">
        <v>19</v>
      </c>
      <c r="U80" s="3" t="s">
        <v>20</v>
      </c>
      <c r="V80" s="3" t="s">
        <v>21</v>
      </c>
      <c r="W80" s="3" t="s">
        <v>22</v>
      </c>
      <c r="X80" s="3" t="s">
        <v>23</v>
      </c>
      <c r="Y80" s="3" t="s">
        <v>24</v>
      </c>
      <c r="Z80" s="3" t="s">
        <v>25</v>
      </c>
      <c r="AA80" s="3" t="s">
        <v>26</v>
      </c>
      <c r="AB80" s="3" t="s">
        <v>27</v>
      </c>
      <c r="AC80" s="3" t="s">
        <v>28</v>
      </c>
      <c r="AD80" s="3" t="s">
        <v>29</v>
      </c>
      <c r="AE80" s="3" t="s">
        <v>30</v>
      </c>
      <c r="AF80" s="3" t="s">
        <v>31</v>
      </c>
      <c r="AG80" s="3" t="s">
        <v>32</v>
      </c>
      <c r="AH80" s="3" t="s">
        <v>33</v>
      </c>
      <c r="AI80" s="3" t="s">
        <v>34</v>
      </c>
      <c r="AJ80" s="3" t="s">
        <v>35</v>
      </c>
      <c r="AK80" s="3" t="s">
        <v>36</v>
      </c>
      <c r="AL80" s="3" t="s">
        <v>37</v>
      </c>
      <c r="AM80" s="4" t="s">
        <v>38</v>
      </c>
      <c r="AN80" s="4" t="s">
        <v>39</v>
      </c>
      <c r="AO80" s="5" t="s">
        <v>40</v>
      </c>
      <c r="AP80" s="5" t="s">
        <v>41</v>
      </c>
      <c r="AQ80" s="5" t="s">
        <v>42</v>
      </c>
      <c r="AR80" s="6" t="s">
        <v>43</v>
      </c>
      <c r="AS80" s="6" t="s">
        <v>44</v>
      </c>
      <c r="AX80" s="2"/>
    </row>
    <row r="81" spans="1:69" ht="75" outlineLevel="1" x14ac:dyDescent="0.25">
      <c r="A81" s="7" t="s">
        <v>45</v>
      </c>
      <c r="B81" s="8" t="s">
        <v>46</v>
      </c>
      <c r="C81" s="8" t="s">
        <v>47</v>
      </c>
      <c r="D81" s="8" t="s">
        <v>48</v>
      </c>
      <c r="E81" s="8" t="s">
        <v>49</v>
      </c>
      <c r="F81" s="8" t="s">
        <v>50</v>
      </c>
      <c r="G81" s="8" t="s">
        <v>51</v>
      </c>
      <c r="H81" s="9" t="s">
        <v>52</v>
      </c>
      <c r="I81" s="9" t="s">
        <v>53</v>
      </c>
      <c r="J81" s="9" t="s">
        <v>54</v>
      </c>
      <c r="K81" s="9" t="s">
        <v>55</v>
      </c>
      <c r="L81" s="9" t="s">
        <v>56</v>
      </c>
      <c r="M81" s="9" t="s">
        <v>57</v>
      </c>
      <c r="N81" s="9" t="s">
        <v>58</v>
      </c>
      <c r="O81" s="9" t="s">
        <v>59</v>
      </c>
      <c r="P81" s="10" t="s">
        <v>60</v>
      </c>
      <c r="Q81" s="10" t="s">
        <v>61</v>
      </c>
      <c r="R81" s="10" t="s">
        <v>62</v>
      </c>
      <c r="S81" s="10" t="s">
        <v>63</v>
      </c>
      <c r="T81" s="10" t="s">
        <v>64</v>
      </c>
      <c r="U81" s="11" t="s">
        <v>65</v>
      </c>
      <c r="V81" s="11" t="s">
        <v>66</v>
      </c>
      <c r="W81" s="12" t="s">
        <v>67</v>
      </c>
      <c r="X81" s="12" t="s">
        <v>68</v>
      </c>
      <c r="Y81" s="12" t="s">
        <v>69</v>
      </c>
      <c r="Z81" s="12" t="s">
        <v>70</v>
      </c>
      <c r="AA81" s="12" t="s">
        <v>71</v>
      </c>
      <c r="AB81" s="12" t="s">
        <v>72</v>
      </c>
      <c r="AC81" s="13" t="s">
        <v>73</v>
      </c>
      <c r="AD81" s="13" t="s">
        <v>74</v>
      </c>
      <c r="AE81" s="13" t="s">
        <v>75</v>
      </c>
      <c r="AF81" s="7" t="s">
        <v>76</v>
      </c>
      <c r="AG81" s="7" t="s">
        <v>77</v>
      </c>
      <c r="AH81" s="7" t="s">
        <v>78</v>
      </c>
      <c r="AI81" s="7" t="s">
        <v>79</v>
      </c>
      <c r="AJ81" s="7" t="s">
        <v>80</v>
      </c>
      <c r="AK81" s="7" t="s">
        <v>81</v>
      </c>
      <c r="AL81" s="7" t="s">
        <v>82</v>
      </c>
      <c r="AM81" s="14" t="s">
        <v>83</v>
      </c>
      <c r="AN81" s="14" t="s">
        <v>84</v>
      </c>
      <c r="AO81" s="14" t="s">
        <v>85</v>
      </c>
      <c r="AP81" s="14" t="s">
        <v>86</v>
      </c>
      <c r="AQ81" s="14" t="s">
        <v>87</v>
      </c>
      <c r="AR81" s="15" t="s">
        <v>43</v>
      </c>
      <c r="AS81" s="15" t="s">
        <v>44</v>
      </c>
      <c r="AX81" s="2"/>
      <c r="AY81" s="16" t="s">
        <v>88</v>
      </c>
      <c r="AZ81" s="17" t="s">
        <v>89</v>
      </c>
      <c r="BA81" s="17" t="s">
        <v>83</v>
      </c>
      <c r="BB81" s="16" t="s">
        <v>90</v>
      </c>
      <c r="BC81" s="17" t="s">
        <v>91</v>
      </c>
      <c r="BD81" s="17" t="s">
        <v>72</v>
      </c>
      <c r="BE81" s="16" t="s">
        <v>92</v>
      </c>
      <c r="BF81" s="17" t="s">
        <v>93</v>
      </c>
      <c r="BG81" s="17" t="s">
        <v>94</v>
      </c>
      <c r="BH81" s="17" t="s">
        <v>95</v>
      </c>
      <c r="BI81" s="17" t="s">
        <v>96</v>
      </c>
      <c r="BJ81" s="16" t="s">
        <v>97</v>
      </c>
      <c r="BK81" s="17" t="s">
        <v>98</v>
      </c>
      <c r="BL81" s="17" t="s">
        <v>99</v>
      </c>
      <c r="BM81" s="17" t="s">
        <v>100</v>
      </c>
      <c r="BN81" s="17" t="s">
        <v>76</v>
      </c>
      <c r="BO81" s="17" t="s">
        <v>77</v>
      </c>
      <c r="BP81" s="17" t="s">
        <v>101</v>
      </c>
      <c r="BQ81" s="16" t="s">
        <v>102</v>
      </c>
    </row>
    <row r="82" spans="1:69" outlineLevel="1" x14ac:dyDescent="0.25">
      <c r="A82" s="18">
        <v>2024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200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400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100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3.9000000953674321</v>
      </c>
      <c r="AL82" s="19">
        <v>9.4099998474121094</v>
      </c>
      <c r="AM82" s="19">
        <v>70.17910897731781</v>
      </c>
      <c r="AN82" s="19">
        <v>0</v>
      </c>
      <c r="AO82" s="19">
        <v>12.81297</v>
      </c>
      <c r="AP82" s="19">
        <v>148.70137923076936</v>
      </c>
      <c r="AQ82" s="19">
        <v>13.2079299</v>
      </c>
      <c r="AR82" s="19">
        <v>55</v>
      </c>
      <c r="AS82" s="19">
        <v>12</v>
      </c>
      <c r="AX82" s="2"/>
      <c r="AY82" s="20">
        <v>96.200008877317813</v>
      </c>
      <c r="AZ82" s="20">
        <v>26.0208999</v>
      </c>
      <c r="BA82" s="20">
        <v>70.17910897731781</v>
      </c>
      <c r="BB82" s="20">
        <v>229.0113791735489</v>
      </c>
      <c r="BC82" s="20">
        <v>207.60137932613679</v>
      </c>
      <c r="BD82" s="20">
        <v>21.409999847412109</v>
      </c>
      <c r="BE82" s="20">
        <v>700</v>
      </c>
      <c r="BF82" s="20">
        <v>0</v>
      </c>
      <c r="BG82" s="20">
        <v>200</v>
      </c>
      <c r="BH82" s="20">
        <v>400</v>
      </c>
      <c r="BI82" s="20">
        <v>0</v>
      </c>
      <c r="BJ82" s="20">
        <v>0</v>
      </c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100</v>
      </c>
      <c r="BQ82" s="20">
        <v>1025.2113880508668</v>
      </c>
    </row>
    <row r="83" spans="1:69" outlineLevel="1" x14ac:dyDescent="0.25">
      <c r="A83" s="21">
        <v>2025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  <c r="G83" s="22">
        <v>237</v>
      </c>
      <c r="H83" s="22">
        <v>600</v>
      </c>
      <c r="I83" s="22">
        <v>200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399.79998779296875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300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250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3.9000000953674321</v>
      </c>
      <c r="AL83" s="22">
        <v>14.27999973297119</v>
      </c>
      <c r="AM83" s="22">
        <v>134.19527506828308</v>
      </c>
      <c r="AN83" s="22">
        <v>0</v>
      </c>
      <c r="AO83" s="22">
        <v>23.706810000000001</v>
      </c>
      <c r="AP83" s="22">
        <v>165.96334971924148</v>
      </c>
      <c r="AQ83" s="22">
        <v>26.985842599999998</v>
      </c>
      <c r="AR83" s="22">
        <v>79</v>
      </c>
      <c r="AS83" s="22">
        <v>25.60000038146973</v>
      </c>
      <c r="AX83" s="2"/>
      <c r="AY83" s="20">
        <v>184.88792766828308</v>
      </c>
      <c r="AZ83" s="20">
        <v>50.692652600000002</v>
      </c>
      <c r="BA83" s="20">
        <v>134.19527506828308</v>
      </c>
      <c r="BB83" s="20">
        <v>288.74334992904983</v>
      </c>
      <c r="BC83" s="20">
        <v>248.86334981460891</v>
      </c>
      <c r="BD83" s="20">
        <v>39.880000114440918</v>
      </c>
      <c r="BE83" s="20">
        <v>1986.7999877929688</v>
      </c>
      <c r="BF83" s="20">
        <v>237</v>
      </c>
      <c r="BG83" s="20">
        <v>800</v>
      </c>
      <c r="BH83" s="20">
        <v>399.79998779296875</v>
      </c>
      <c r="BI83" s="20">
        <v>0</v>
      </c>
      <c r="BJ83" s="20">
        <v>250</v>
      </c>
      <c r="BK83" s="20">
        <v>100</v>
      </c>
      <c r="BL83" s="20">
        <v>100</v>
      </c>
      <c r="BM83" s="20">
        <v>50</v>
      </c>
      <c r="BN83" s="20">
        <v>0</v>
      </c>
      <c r="BO83" s="20">
        <v>0</v>
      </c>
      <c r="BP83" s="20">
        <v>300</v>
      </c>
      <c r="BQ83" s="20">
        <v>2460.4312653903016</v>
      </c>
    </row>
    <row r="84" spans="1:69" outlineLevel="1" x14ac:dyDescent="0.25">
      <c r="A84" s="18">
        <v>2026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474</v>
      </c>
      <c r="H84" s="19">
        <v>600</v>
      </c>
      <c r="I84" s="19">
        <v>200</v>
      </c>
      <c r="J84" s="19">
        <v>100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399.60000610351563</v>
      </c>
      <c r="Q84" s="19">
        <v>0</v>
      </c>
      <c r="R84" s="19">
        <v>0</v>
      </c>
      <c r="S84" s="19">
        <v>0</v>
      </c>
      <c r="T84" s="19">
        <v>0</v>
      </c>
      <c r="U84" s="19">
        <v>100</v>
      </c>
      <c r="V84" s="19">
        <v>0</v>
      </c>
      <c r="W84" s="19">
        <v>0</v>
      </c>
      <c r="X84" s="19">
        <v>500</v>
      </c>
      <c r="Y84" s="19">
        <v>0</v>
      </c>
      <c r="Z84" s="19">
        <v>0</v>
      </c>
      <c r="AA84" s="19">
        <v>0</v>
      </c>
      <c r="AB84" s="19">
        <v>0</v>
      </c>
      <c r="AC84" s="19">
        <v>450</v>
      </c>
      <c r="AD84" s="19">
        <v>0</v>
      </c>
      <c r="AE84" s="19">
        <v>249.94999694824219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3.9000000953674321</v>
      </c>
      <c r="AL84" s="19">
        <v>18.110000610351559</v>
      </c>
      <c r="AM84" s="19">
        <v>204.88195562362671</v>
      </c>
      <c r="AN84" s="19">
        <v>0</v>
      </c>
      <c r="AO84" s="19">
        <v>46.192700000000002</v>
      </c>
      <c r="AP84" s="19">
        <v>183.22532020771357</v>
      </c>
      <c r="AQ84" s="19">
        <v>41.323003</v>
      </c>
      <c r="AR84" s="19">
        <v>79</v>
      </c>
      <c r="AS84" s="19">
        <v>25.60000038146973</v>
      </c>
      <c r="AX84" s="2"/>
      <c r="AY84" s="20">
        <v>292.39765862362674</v>
      </c>
      <c r="AZ84" s="20">
        <v>87.515703000000002</v>
      </c>
      <c r="BA84" s="20">
        <v>204.88195562362671</v>
      </c>
      <c r="BB84" s="20">
        <v>309.83532129490231</v>
      </c>
      <c r="BC84" s="20">
        <v>266.12532030308103</v>
      </c>
      <c r="BD84" s="20">
        <v>43.710000991821289</v>
      </c>
      <c r="BE84" s="20">
        <v>3073.5500030517578</v>
      </c>
      <c r="BF84" s="20">
        <v>474</v>
      </c>
      <c r="BG84" s="20">
        <v>900</v>
      </c>
      <c r="BH84" s="20">
        <v>399.60000610351563</v>
      </c>
      <c r="BI84" s="20">
        <v>100</v>
      </c>
      <c r="BJ84" s="20">
        <v>699.94999694824219</v>
      </c>
      <c r="BK84" s="20">
        <v>399.97999877929686</v>
      </c>
      <c r="BL84" s="20">
        <v>99.979998779296878</v>
      </c>
      <c r="BM84" s="20">
        <v>199.98999938964843</v>
      </c>
      <c r="BN84" s="20">
        <v>0</v>
      </c>
      <c r="BO84" s="20">
        <v>0</v>
      </c>
      <c r="BP84" s="20">
        <v>500</v>
      </c>
      <c r="BQ84" s="20">
        <v>3675.7829829702869</v>
      </c>
    </row>
    <row r="85" spans="1:69" outlineLevel="1" x14ac:dyDescent="0.25">
      <c r="A85" s="21">
        <v>2027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711</v>
      </c>
      <c r="H85" s="22">
        <v>600</v>
      </c>
      <c r="I85" s="22">
        <v>200</v>
      </c>
      <c r="J85" s="22">
        <v>100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399.39999389648438</v>
      </c>
      <c r="Q85" s="22">
        <v>0</v>
      </c>
      <c r="R85" s="22">
        <v>0</v>
      </c>
      <c r="S85" s="22">
        <v>0</v>
      </c>
      <c r="T85" s="22">
        <v>0</v>
      </c>
      <c r="U85" s="22">
        <v>100</v>
      </c>
      <c r="V85" s="22">
        <v>0</v>
      </c>
      <c r="W85" s="22">
        <v>0</v>
      </c>
      <c r="X85" s="22">
        <v>700</v>
      </c>
      <c r="Y85" s="22">
        <v>0</v>
      </c>
      <c r="Z85" s="22">
        <v>0</v>
      </c>
      <c r="AA85" s="22">
        <v>0</v>
      </c>
      <c r="AB85" s="22">
        <v>0</v>
      </c>
      <c r="AC85" s="22">
        <v>750</v>
      </c>
      <c r="AD85" s="22">
        <v>0</v>
      </c>
      <c r="AE85" s="22">
        <v>499.90000152587891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3.9000000953674321</v>
      </c>
      <c r="AL85" s="22">
        <v>24.719999313354489</v>
      </c>
      <c r="AM85" s="22">
        <v>252.87358975410461</v>
      </c>
      <c r="AN85" s="22">
        <v>0</v>
      </c>
      <c r="AO85" s="22">
        <v>52.016500000000001</v>
      </c>
      <c r="AP85" s="22">
        <v>217.74926118465817</v>
      </c>
      <c r="AQ85" s="22">
        <v>56.507536000000002</v>
      </c>
      <c r="AR85" s="22">
        <v>79</v>
      </c>
      <c r="AS85" s="22">
        <v>25.60000038146973</v>
      </c>
      <c r="AX85" s="2"/>
      <c r="AY85" s="20">
        <v>361.39762575410464</v>
      </c>
      <c r="AZ85" s="20">
        <v>108.524036</v>
      </c>
      <c r="BA85" s="20">
        <v>252.87358975410461</v>
      </c>
      <c r="BB85" s="20">
        <v>350.96926097484982</v>
      </c>
      <c r="BC85" s="20">
        <v>300.6492612800256</v>
      </c>
      <c r="BD85" s="20">
        <v>50.319999694824219</v>
      </c>
      <c r="BE85" s="20">
        <v>4060.2999954223633</v>
      </c>
      <c r="BF85" s="20">
        <v>711</v>
      </c>
      <c r="BG85" s="20">
        <v>900</v>
      </c>
      <c r="BH85" s="20">
        <v>399.39999389648438</v>
      </c>
      <c r="BI85" s="20">
        <v>100</v>
      </c>
      <c r="BJ85" s="20">
        <v>1249.9000015258789</v>
      </c>
      <c r="BK85" s="20">
        <v>699.96000061035159</v>
      </c>
      <c r="BL85" s="20">
        <v>199.96000061035159</v>
      </c>
      <c r="BM85" s="20">
        <v>349.98000030517579</v>
      </c>
      <c r="BN85" s="20">
        <v>0</v>
      </c>
      <c r="BO85" s="20">
        <v>0</v>
      </c>
      <c r="BP85" s="20">
        <v>700</v>
      </c>
      <c r="BQ85" s="20">
        <v>4772.6668821513176</v>
      </c>
    </row>
    <row r="86" spans="1:69" outlineLevel="1" x14ac:dyDescent="0.25">
      <c r="A86" s="18">
        <v>2028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948</v>
      </c>
      <c r="H86" s="19">
        <v>600</v>
      </c>
      <c r="I86" s="19">
        <v>200</v>
      </c>
      <c r="J86" s="19">
        <v>100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399.20001220703125</v>
      </c>
      <c r="Q86" s="19">
        <v>0</v>
      </c>
      <c r="R86" s="19">
        <v>0</v>
      </c>
      <c r="S86" s="19">
        <v>0</v>
      </c>
      <c r="T86" s="19">
        <v>0</v>
      </c>
      <c r="U86" s="19">
        <v>100</v>
      </c>
      <c r="V86" s="19">
        <v>0</v>
      </c>
      <c r="W86" s="19">
        <v>0</v>
      </c>
      <c r="X86" s="19">
        <v>900</v>
      </c>
      <c r="Y86" s="19">
        <v>0</v>
      </c>
      <c r="Z86" s="19">
        <v>0</v>
      </c>
      <c r="AA86" s="19">
        <v>0</v>
      </c>
      <c r="AB86" s="19">
        <v>0</v>
      </c>
      <c r="AC86" s="19">
        <v>750</v>
      </c>
      <c r="AD86" s="19">
        <v>0</v>
      </c>
      <c r="AE86" s="19">
        <v>499.79999542236328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6.9000000953674316</v>
      </c>
      <c r="AL86" s="19">
        <v>28.389999389648441</v>
      </c>
      <c r="AM86" s="19">
        <v>303.73069489002228</v>
      </c>
      <c r="AN86" s="19">
        <v>0</v>
      </c>
      <c r="AO86" s="19">
        <v>71.992279999999994</v>
      </c>
      <c r="AP86" s="19">
        <v>252.27320216160274</v>
      </c>
      <c r="AQ86" s="19">
        <v>72.359161999999998</v>
      </c>
      <c r="AR86" s="19">
        <v>79</v>
      </c>
      <c r="AS86" s="19">
        <v>25.60000038146973</v>
      </c>
      <c r="AX86" s="2"/>
      <c r="AY86" s="20">
        <v>448.0821368900223</v>
      </c>
      <c r="AZ86" s="20">
        <v>144.35144199999999</v>
      </c>
      <c r="BA86" s="20">
        <v>303.73069489002228</v>
      </c>
      <c r="BB86" s="20">
        <v>392.16320202808834</v>
      </c>
      <c r="BC86" s="20">
        <v>338.17320225697017</v>
      </c>
      <c r="BD86" s="20">
        <v>53.989999771118171</v>
      </c>
      <c r="BE86" s="20">
        <v>4497.0000076293945</v>
      </c>
      <c r="BF86" s="20">
        <v>948</v>
      </c>
      <c r="BG86" s="20">
        <v>900</v>
      </c>
      <c r="BH86" s="20">
        <v>399.20001220703125</v>
      </c>
      <c r="BI86" s="20">
        <v>100</v>
      </c>
      <c r="BJ86" s="20">
        <v>1249.7999954223633</v>
      </c>
      <c r="BK86" s="20">
        <v>699.91999816894531</v>
      </c>
      <c r="BL86" s="20">
        <v>199.91999816894531</v>
      </c>
      <c r="BM86" s="20">
        <v>349.95999908447266</v>
      </c>
      <c r="BN86" s="20">
        <v>0</v>
      </c>
      <c r="BO86" s="20">
        <v>0</v>
      </c>
      <c r="BP86" s="20">
        <v>900</v>
      </c>
      <c r="BQ86" s="20">
        <v>5337.2453465475055</v>
      </c>
    </row>
    <row r="87" spans="1:69" outlineLevel="1" x14ac:dyDescent="0.25">
      <c r="A87" s="21">
        <v>2029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948</v>
      </c>
      <c r="H87" s="22">
        <v>600</v>
      </c>
      <c r="I87" s="22">
        <v>200</v>
      </c>
      <c r="J87" s="22">
        <v>200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399</v>
      </c>
      <c r="Q87" s="22">
        <v>0</v>
      </c>
      <c r="R87" s="22">
        <v>0</v>
      </c>
      <c r="S87" s="22">
        <v>0</v>
      </c>
      <c r="T87" s="22">
        <v>0</v>
      </c>
      <c r="U87" s="22">
        <v>100</v>
      </c>
      <c r="V87" s="22">
        <v>0</v>
      </c>
      <c r="W87" s="22">
        <v>0</v>
      </c>
      <c r="X87" s="22">
        <v>1000</v>
      </c>
      <c r="Y87" s="22">
        <v>0</v>
      </c>
      <c r="Z87" s="22">
        <v>0</v>
      </c>
      <c r="AA87" s="22">
        <v>0</v>
      </c>
      <c r="AB87" s="22">
        <v>0</v>
      </c>
      <c r="AC87" s="22">
        <v>900</v>
      </c>
      <c r="AD87" s="22">
        <v>0</v>
      </c>
      <c r="AE87" s="22">
        <v>749.70000457763672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8.8999996185302734</v>
      </c>
      <c r="AL87" s="22">
        <v>31.739999771118161</v>
      </c>
      <c r="AM87" s="22">
        <v>323.55199635028839</v>
      </c>
      <c r="AN87" s="22">
        <v>0</v>
      </c>
      <c r="AO87" s="22">
        <v>108.23390000000001</v>
      </c>
      <c r="AP87" s="22">
        <v>305.2043784650262</v>
      </c>
      <c r="AQ87" s="22">
        <v>88.74060399999999</v>
      </c>
      <c r="AR87" s="22">
        <v>79</v>
      </c>
      <c r="AS87" s="22">
        <v>25.60000038146973</v>
      </c>
      <c r="AX87" s="2"/>
      <c r="AY87" s="20">
        <v>520.52650035028842</v>
      </c>
      <c r="AZ87" s="20">
        <v>196.974504</v>
      </c>
      <c r="BA87" s="20">
        <v>323.55199635028839</v>
      </c>
      <c r="BB87" s="20">
        <v>450.44437823614436</v>
      </c>
      <c r="BC87" s="20">
        <v>393.10437808355647</v>
      </c>
      <c r="BD87" s="20">
        <v>57.340000152587891</v>
      </c>
      <c r="BE87" s="20">
        <v>5096.7000045776367</v>
      </c>
      <c r="BF87" s="20">
        <v>948</v>
      </c>
      <c r="BG87" s="20">
        <v>1000</v>
      </c>
      <c r="BH87" s="20">
        <v>399</v>
      </c>
      <c r="BI87" s="20">
        <v>100</v>
      </c>
      <c r="BJ87" s="20">
        <v>1649.7000045776367</v>
      </c>
      <c r="BK87" s="20">
        <v>899.88000183105464</v>
      </c>
      <c r="BL87" s="20">
        <v>299.8800018310547</v>
      </c>
      <c r="BM87" s="20">
        <v>449.94000091552732</v>
      </c>
      <c r="BN87" s="20">
        <v>0</v>
      </c>
      <c r="BO87" s="20">
        <v>0</v>
      </c>
      <c r="BP87" s="20">
        <v>1000</v>
      </c>
      <c r="BQ87" s="20">
        <v>6067.6708831640699</v>
      </c>
    </row>
    <row r="88" spans="1:69" outlineLevel="1" x14ac:dyDescent="0.25">
      <c r="A88" s="18">
        <v>2030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1185</v>
      </c>
      <c r="H88" s="19">
        <v>600</v>
      </c>
      <c r="I88" s="19">
        <v>200</v>
      </c>
      <c r="J88" s="19">
        <v>200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498.79998779296875</v>
      </c>
      <c r="Q88" s="19">
        <v>0</v>
      </c>
      <c r="R88" s="19">
        <v>0</v>
      </c>
      <c r="S88" s="19">
        <v>0</v>
      </c>
      <c r="T88" s="19">
        <v>0</v>
      </c>
      <c r="U88" s="19">
        <v>100</v>
      </c>
      <c r="V88" s="19">
        <v>0</v>
      </c>
      <c r="W88" s="19">
        <v>0</v>
      </c>
      <c r="X88" s="19">
        <v>1000</v>
      </c>
      <c r="Y88" s="19">
        <v>0</v>
      </c>
      <c r="Z88" s="19">
        <v>0</v>
      </c>
      <c r="AA88" s="19">
        <v>0</v>
      </c>
      <c r="AB88" s="19">
        <v>0</v>
      </c>
      <c r="AC88" s="19">
        <v>900</v>
      </c>
      <c r="AD88" s="19">
        <v>0</v>
      </c>
      <c r="AE88" s="19">
        <v>749.54999542236328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8.8999996185302734</v>
      </c>
      <c r="AL88" s="19">
        <v>36.619998931884773</v>
      </c>
      <c r="AM88" s="19">
        <v>345.53509438037872</v>
      </c>
      <c r="AN88" s="19">
        <v>0</v>
      </c>
      <c r="AO88" s="19">
        <v>124.31480000000001</v>
      </c>
      <c r="AP88" s="19">
        <v>358.13555476844965</v>
      </c>
      <c r="AQ88" s="19">
        <v>106.894383</v>
      </c>
      <c r="AR88" s="19">
        <v>79</v>
      </c>
      <c r="AS88" s="19">
        <v>25.60000038146973</v>
      </c>
      <c r="AX88" s="2"/>
      <c r="AY88" s="20">
        <v>576.74427738037866</v>
      </c>
      <c r="AZ88" s="20">
        <v>231.209183</v>
      </c>
      <c r="BA88" s="20">
        <v>345.53509438037872</v>
      </c>
      <c r="BB88" s="20">
        <v>508.25555370033442</v>
      </c>
      <c r="BC88" s="20">
        <v>446.03555438697992</v>
      </c>
      <c r="BD88" s="20">
        <v>62.219999313354506</v>
      </c>
      <c r="BE88" s="20">
        <v>5433.349983215332</v>
      </c>
      <c r="BF88" s="20">
        <v>1185</v>
      </c>
      <c r="BG88" s="20">
        <v>1000</v>
      </c>
      <c r="BH88" s="20">
        <v>498.79998779296875</v>
      </c>
      <c r="BI88" s="20">
        <v>100</v>
      </c>
      <c r="BJ88" s="20">
        <v>1649.5499954223633</v>
      </c>
      <c r="BK88" s="20">
        <v>899.8199981689454</v>
      </c>
      <c r="BL88" s="20">
        <v>299.81999816894535</v>
      </c>
      <c r="BM88" s="20">
        <v>449.9099990844727</v>
      </c>
      <c r="BN88" s="20">
        <v>0</v>
      </c>
      <c r="BO88" s="20">
        <v>0</v>
      </c>
      <c r="BP88" s="20">
        <v>1000</v>
      </c>
      <c r="BQ88" s="20">
        <v>6518.3498142960452</v>
      </c>
    </row>
    <row r="89" spans="1:69" outlineLevel="1" x14ac:dyDescent="0.25">
      <c r="A89" s="21">
        <v>2031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  <c r="G89" s="22">
        <v>1185</v>
      </c>
      <c r="H89" s="22">
        <v>600</v>
      </c>
      <c r="I89" s="22">
        <v>200</v>
      </c>
      <c r="J89" s="22">
        <v>300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498.55000305175781</v>
      </c>
      <c r="Q89" s="22">
        <v>0</v>
      </c>
      <c r="R89" s="22">
        <v>0</v>
      </c>
      <c r="S89" s="22">
        <v>0</v>
      </c>
      <c r="T89" s="22">
        <v>0</v>
      </c>
      <c r="U89" s="22">
        <v>100</v>
      </c>
      <c r="V89" s="22">
        <v>0</v>
      </c>
      <c r="W89" s="22">
        <v>0</v>
      </c>
      <c r="X89" s="22">
        <v>1000</v>
      </c>
      <c r="Y89" s="22">
        <v>0</v>
      </c>
      <c r="Z89" s="22">
        <v>0</v>
      </c>
      <c r="AA89" s="22">
        <v>0</v>
      </c>
      <c r="AB89" s="22">
        <v>0</v>
      </c>
      <c r="AC89" s="22">
        <v>900</v>
      </c>
      <c r="AD89" s="22">
        <v>0</v>
      </c>
      <c r="AE89" s="22">
        <v>749.40000152587891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9.7200002670288086</v>
      </c>
      <c r="AL89" s="22">
        <v>39.990001678466797</v>
      </c>
      <c r="AM89" s="22">
        <v>369.01945292949677</v>
      </c>
      <c r="AN89" s="22">
        <v>0</v>
      </c>
      <c r="AO89" s="22">
        <v>140.22110000000001</v>
      </c>
      <c r="AP89" s="22">
        <v>414.06302499858919</v>
      </c>
      <c r="AQ89" s="22">
        <v>126.49723300000001</v>
      </c>
      <c r="AR89" s="22">
        <v>79</v>
      </c>
      <c r="AS89" s="22">
        <v>25.60000038146973</v>
      </c>
      <c r="AX89" s="2"/>
      <c r="AY89" s="20">
        <v>635.73778592949679</v>
      </c>
      <c r="AZ89" s="20">
        <v>266.71833300000003</v>
      </c>
      <c r="BA89" s="20">
        <v>369.01945292949677</v>
      </c>
      <c r="BB89" s="20">
        <v>568.37302732555452</v>
      </c>
      <c r="BC89" s="20">
        <v>502.78302526561799</v>
      </c>
      <c r="BD89" s="20">
        <v>65.590002059936523</v>
      </c>
      <c r="BE89" s="20">
        <v>5532.9500045776367</v>
      </c>
      <c r="BF89" s="20">
        <v>1185</v>
      </c>
      <c r="BG89" s="20">
        <v>1100</v>
      </c>
      <c r="BH89" s="20">
        <v>498.55000305175781</v>
      </c>
      <c r="BI89" s="20">
        <v>100</v>
      </c>
      <c r="BJ89" s="20">
        <v>1649.4000015258789</v>
      </c>
      <c r="BK89" s="20">
        <v>899.76000061035165</v>
      </c>
      <c r="BL89" s="20">
        <v>299.7600006103516</v>
      </c>
      <c r="BM89" s="20">
        <v>449.88000030517583</v>
      </c>
      <c r="BN89" s="20">
        <v>0</v>
      </c>
      <c r="BO89" s="20">
        <v>0</v>
      </c>
      <c r="BP89" s="20">
        <v>1000</v>
      </c>
      <c r="BQ89" s="20">
        <v>6737.0608178326875</v>
      </c>
    </row>
    <row r="90" spans="1:69" outlineLevel="1" x14ac:dyDescent="0.25">
      <c r="A90" s="18">
        <v>2032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  <c r="G90" s="19">
        <v>1185</v>
      </c>
      <c r="H90" s="19">
        <v>600</v>
      </c>
      <c r="I90" s="19">
        <v>200</v>
      </c>
      <c r="J90" s="19">
        <v>400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498.29999542236328</v>
      </c>
      <c r="Q90" s="19">
        <v>0</v>
      </c>
      <c r="R90" s="19">
        <v>0</v>
      </c>
      <c r="S90" s="19">
        <v>0</v>
      </c>
      <c r="T90" s="19">
        <v>0</v>
      </c>
      <c r="U90" s="19">
        <v>100</v>
      </c>
      <c r="V90" s="19">
        <v>0</v>
      </c>
      <c r="W90" s="19">
        <v>0</v>
      </c>
      <c r="X90" s="19">
        <v>1000</v>
      </c>
      <c r="Y90" s="19">
        <v>0</v>
      </c>
      <c r="Z90" s="19">
        <v>0</v>
      </c>
      <c r="AA90" s="19">
        <v>0</v>
      </c>
      <c r="AB90" s="19">
        <v>0</v>
      </c>
      <c r="AC90" s="19">
        <v>900</v>
      </c>
      <c r="AD90" s="19">
        <v>0</v>
      </c>
      <c r="AE90" s="19">
        <v>999.25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10.590000152587891</v>
      </c>
      <c r="AL90" s="19">
        <v>43.580001831054688</v>
      </c>
      <c r="AM90" s="19">
        <v>393.0508588552475</v>
      </c>
      <c r="AN90" s="19">
        <v>0</v>
      </c>
      <c r="AO90" s="19">
        <v>172.1156</v>
      </c>
      <c r="AP90" s="19">
        <v>469.99049522872872</v>
      </c>
      <c r="AQ90" s="19">
        <v>146.95815900000002</v>
      </c>
      <c r="AR90" s="19">
        <v>79</v>
      </c>
      <c r="AS90" s="19">
        <v>25.60000038146973</v>
      </c>
      <c r="AX90" s="2"/>
      <c r="AY90" s="20">
        <v>712.12461785524749</v>
      </c>
      <c r="AZ90" s="20">
        <v>319.073759</v>
      </c>
      <c r="BA90" s="20">
        <v>393.0508588552475</v>
      </c>
      <c r="BB90" s="20">
        <v>628.76049759384102</v>
      </c>
      <c r="BC90" s="20">
        <v>559.58049538131661</v>
      </c>
      <c r="BD90" s="20">
        <v>69.180002212524414</v>
      </c>
      <c r="BE90" s="20">
        <v>5882.5499954223633</v>
      </c>
      <c r="BF90" s="20">
        <v>1185</v>
      </c>
      <c r="BG90" s="20">
        <v>1200</v>
      </c>
      <c r="BH90" s="20">
        <v>498.29999542236328</v>
      </c>
      <c r="BI90" s="20">
        <v>100</v>
      </c>
      <c r="BJ90" s="20">
        <v>1899.25</v>
      </c>
      <c r="BK90" s="20">
        <v>999.7</v>
      </c>
      <c r="BL90" s="20">
        <v>399.70000000000005</v>
      </c>
      <c r="BM90" s="20">
        <v>499.85</v>
      </c>
      <c r="BN90" s="20">
        <v>0</v>
      </c>
      <c r="BO90" s="20">
        <v>0</v>
      </c>
      <c r="BP90" s="20">
        <v>1000</v>
      </c>
      <c r="BQ90" s="20">
        <v>7223.4351108714518</v>
      </c>
    </row>
    <row r="91" spans="1:69" outlineLevel="1" x14ac:dyDescent="0.25">
      <c r="A91" s="21">
        <v>2033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1185</v>
      </c>
      <c r="H91" s="22">
        <v>600</v>
      </c>
      <c r="I91" s="22">
        <v>200</v>
      </c>
      <c r="J91" s="22">
        <v>400</v>
      </c>
      <c r="K91" s="22">
        <v>0</v>
      </c>
      <c r="L91" s="22">
        <v>0</v>
      </c>
      <c r="M91" s="22">
        <v>200</v>
      </c>
      <c r="N91" s="22">
        <v>0</v>
      </c>
      <c r="O91" s="22">
        <v>0</v>
      </c>
      <c r="P91" s="22">
        <v>498.05001068115234</v>
      </c>
      <c r="Q91" s="22">
        <v>0</v>
      </c>
      <c r="R91" s="22">
        <v>0</v>
      </c>
      <c r="S91" s="22">
        <v>0</v>
      </c>
      <c r="T91" s="22">
        <v>0</v>
      </c>
      <c r="U91" s="22">
        <v>100</v>
      </c>
      <c r="V91" s="22">
        <v>0</v>
      </c>
      <c r="W91" s="22">
        <v>0</v>
      </c>
      <c r="X91" s="22">
        <v>1000</v>
      </c>
      <c r="Y91" s="22">
        <v>0</v>
      </c>
      <c r="Z91" s="22">
        <v>0</v>
      </c>
      <c r="AA91" s="22">
        <v>0</v>
      </c>
      <c r="AB91" s="22">
        <v>0</v>
      </c>
      <c r="AC91" s="22">
        <v>900</v>
      </c>
      <c r="AD91" s="22">
        <v>0</v>
      </c>
      <c r="AE91" s="22">
        <v>999.04999542236328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11.47000026702881</v>
      </c>
      <c r="AL91" s="22">
        <v>47.200000762939453</v>
      </c>
      <c r="AM91" s="22">
        <v>416.43045806884766</v>
      </c>
      <c r="AN91" s="22">
        <v>0</v>
      </c>
      <c r="AO91" s="22">
        <v>197.84219999999999</v>
      </c>
      <c r="AP91" s="22">
        <v>526.00866924025263</v>
      </c>
      <c r="AQ91" s="22">
        <v>168.283254</v>
      </c>
      <c r="AR91" s="22">
        <v>79</v>
      </c>
      <c r="AS91" s="22">
        <v>25.60000038146973</v>
      </c>
      <c r="AX91" s="2"/>
      <c r="AY91" s="20">
        <v>782.55591206884765</v>
      </c>
      <c r="AZ91" s="20">
        <v>366.12545399999999</v>
      </c>
      <c r="BA91" s="20">
        <v>416.43045806884766</v>
      </c>
      <c r="BB91" s="20">
        <v>689.27867065169062</v>
      </c>
      <c r="BC91" s="20">
        <v>616.47866950728144</v>
      </c>
      <c r="BD91" s="20">
        <v>72.80000114440918</v>
      </c>
      <c r="BE91" s="20">
        <v>6082.1000061035156</v>
      </c>
      <c r="BF91" s="20">
        <v>1185</v>
      </c>
      <c r="BG91" s="20">
        <v>1400</v>
      </c>
      <c r="BH91" s="20">
        <v>498.05001068115234</v>
      </c>
      <c r="BI91" s="20">
        <v>100</v>
      </c>
      <c r="BJ91" s="20">
        <v>1899.0499954223633</v>
      </c>
      <c r="BK91" s="20">
        <v>999.61999816894536</v>
      </c>
      <c r="BL91" s="20">
        <v>399.61999816894536</v>
      </c>
      <c r="BM91" s="20">
        <v>499.80999908447268</v>
      </c>
      <c r="BN91" s="20">
        <v>0</v>
      </c>
      <c r="BO91" s="20">
        <v>0</v>
      </c>
      <c r="BP91" s="20">
        <v>1000</v>
      </c>
      <c r="BQ91" s="20">
        <v>7553.9345888240541</v>
      </c>
    </row>
    <row r="92" spans="1:69" outlineLevel="1" x14ac:dyDescent="0.25">
      <c r="A92" s="18">
        <v>2034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1185</v>
      </c>
      <c r="H92" s="19">
        <v>600</v>
      </c>
      <c r="I92" s="19">
        <v>200</v>
      </c>
      <c r="J92" s="19">
        <v>400</v>
      </c>
      <c r="K92" s="19">
        <v>0</v>
      </c>
      <c r="L92" s="19">
        <v>0</v>
      </c>
      <c r="M92" s="19">
        <v>200</v>
      </c>
      <c r="N92" s="19">
        <v>0</v>
      </c>
      <c r="O92" s="19">
        <v>0</v>
      </c>
      <c r="P92" s="19">
        <v>597.80000305175781</v>
      </c>
      <c r="Q92" s="19">
        <v>0</v>
      </c>
      <c r="R92" s="19">
        <v>0</v>
      </c>
      <c r="S92" s="19">
        <v>0</v>
      </c>
      <c r="T92" s="19">
        <v>0</v>
      </c>
      <c r="U92" s="19">
        <v>100</v>
      </c>
      <c r="V92" s="19">
        <v>0</v>
      </c>
      <c r="W92" s="19">
        <v>0</v>
      </c>
      <c r="X92" s="19">
        <v>1000</v>
      </c>
      <c r="Y92" s="19">
        <v>200</v>
      </c>
      <c r="Z92" s="19">
        <v>0</v>
      </c>
      <c r="AA92" s="19">
        <v>0</v>
      </c>
      <c r="AB92" s="19">
        <v>0</v>
      </c>
      <c r="AC92" s="19">
        <v>900</v>
      </c>
      <c r="AD92" s="19">
        <v>0</v>
      </c>
      <c r="AE92" s="19">
        <v>998.85000610351563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12.35000038146973</v>
      </c>
      <c r="AL92" s="19">
        <v>50.830001831054688</v>
      </c>
      <c r="AM92" s="19">
        <v>431.11566972732544</v>
      </c>
      <c r="AN92" s="19">
        <v>0</v>
      </c>
      <c r="AO92" s="19">
        <v>228.93700000000001</v>
      </c>
      <c r="AP92" s="19">
        <v>582.02684325177665</v>
      </c>
      <c r="AQ92" s="19">
        <v>178.08108200000001</v>
      </c>
      <c r="AR92" s="19">
        <v>79</v>
      </c>
      <c r="AS92" s="19">
        <v>25.60000038146973</v>
      </c>
      <c r="AX92" s="2"/>
      <c r="AY92" s="20">
        <v>838.13375172732549</v>
      </c>
      <c r="AZ92" s="20">
        <v>407.01808200000005</v>
      </c>
      <c r="BA92" s="20">
        <v>431.11566972732544</v>
      </c>
      <c r="BB92" s="20">
        <v>749.80684584577079</v>
      </c>
      <c r="BC92" s="20">
        <v>673.37684363324638</v>
      </c>
      <c r="BD92" s="20">
        <v>76.430002212524414</v>
      </c>
      <c r="BE92" s="20">
        <v>6381.6500091552734</v>
      </c>
      <c r="BF92" s="20">
        <v>1185</v>
      </c>
      <c r="BG92" s="20">
        <v>1400</v>
      </c>
      <c r="BH92" s="20">
        <v>597.80000305175781</v>
      </c>
      <c r="BI92" s="20">
        <v>100</v>
      </c>
      <c r="BJ92" s="20">
        <v>1898.8500061035156</v>
      </c>
      <c r="BK92" s="20">
        <v>999.54000244140627</v>
      </c>
      <c r="BL92" s="20">
        <v>399.54000244140627</v>
      </c>
      <c r="BM92" s="20">
        <v>499.77000122070314</v>
      </c>
      <c r="BN92" s="20">
        <v>0</v>
      </c>
      <c r="BO92" s="20">
        <v>0</v>
      </c>
      <c r="BP92" s="20">
        <v>1200</v>
      </c>
      <c r="BQ92" s="20">
        <v>7969.5906067283695</v>
      </c>
    </row>
    <row r="93" spans="1:69" outlineLevel="1" x14ac:dyDescent="0.25">
      <c r="A93" s="21">
        <v>2035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1185</v>
      </c>
      <c r="H93" s="22">
        <v>600</v>
      </c>
      <c r="I93" s="22">
        <v>200</v>
      </c>
      <c r="J93" s="22">
        <v>400</v>
      </c>
      <c r="K93" s="22">
        <v>0</v>
      </c>
      <c r="L93" s="22">
        <v>0</v>
      </c>
      <c r="M93" s="22">
        <v>400</v>
      </c>
      <c r="N93" s="22">
        <v>0</v>
      </c>
      <c r="O93" s="22">
        <v>0</v>
      </c>
      <c r="P93" s="22">
        <v>997.49998474121094</v>
      </c>
      <c r="Q93" s="22">
        <v>0</v>
      </c>
      <c r="R93" s="22">
        <v>0</v>
      </c>
      <c r="S93" s="22">
        <v>0</v>
      </c>
      <c r="T93" s="22">
        <v>0</v>
      </c>
      <c r="U93" s="22">
        <v>100</v>
      </c>
      <c r="V93" s="22">
        <v>0</v>
      </c>
      <c r="W93" s="22">
        <v>0</v>
      </c>
      <c r="X93" s="22">
        <v>1000</v>
      </c>
      <c r="Y93" s="22">
        <v>300</v>
      </c>
      <c r="Z93" s="22">
        <v>0</v>
      </c>
      <c r="AA93" s="22">
        <v>0</v>
      </c>
      <c r="AB93" s="22">
        <v>0</v>
      </c>
      <c r="AC93" s="22">
        <v>900</v>
      </c>
      <c r="AD93" s="22">
        <v>0</v>
      </c>
      <c r="AE93" s="22">
        <v>998.64999389648438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13.239999771118161</v>
      </c>
      <c r="AL93" s="22">
        <v>54.470001220703118</v>
      </c>
      <c r="AM93" s="22">
        <v>447.28860855102533</v>
      </c>
      <c r="AN93" s="22">
        <v>0</v>
      </c>
      <c r="AO93" s="22">
        <v>247.6344</v>
      </c>
      <c r="AP93" s="22">
        <v>633.64451797619586</v>
      </c>
      <c r="AQ93" s="22">
        <v>188.67932099999996</v>
      </c>
      <c r="AR93" s="22">
        <v>79</v>
      </c>
      <c r="AS93" s="22">
        <v>25.60000038146973</v>
      </c>
      <c r="AX93" s="2"/>
      <c r="AY93" s="20">
        <v>883.60232955102538</v>
      </c>
      <c r="AZ93" s="20">
        <v>436.31372099999999</v>
      </c>
      <c r="BA93" s="20">
        <v>447.28860855102533</v>
      </c>
      <c r="BB93" s="20">
        <v>805.95451934948687</v>
      </c>
      <c r="BC93" s="20">
        <v>725.88451774731402</v>
      </c>
      <c r="BD93" s="20">
        <v>80.070001602172852</v>
      </c>
      <c r="BE93" s="20">
        <v>7081.1499786376953</v>
      </c>
      <c r="BF93" s="20">
        <v>1185</v>
      </c>
      <c r="BG93" s="20">
        <v>1600</v>
      </c>
      <c r="BH93" s="20">
        <v>997.49998474121094</v>
      </c>
      <c r="BI93" s="20">
        <v>100</v>
      </c>
      <c r="BJ93" s="20">
        <v>1898.6499938964844</v>
      </c>
      <c r="BK93" s="20">
        <v>999.45999755859384</v>
      </c>
      <c r="BL93" s="20">
        <v>399.45999755859378</v>
      </c>
      <c r="BM93" s="20">
        <v>499.72999877929692</v>
      </c>
      <c r="BN93" s="20">
        <v>0</v>
      </c>
      <c r="BO93" s="20">
        <v>0</v>
      </c>
      <c r="BP93" s="20">
        <v>1300</v>
      </c>
      <c r="BQ93" s="20">
        <v>8770.706827538208</v>
      </c>
    </row>
    <row r="94" spans="1:69" outlineLevel="1" x14ac:dyDescent="0.25">
      <c r="A94" s="18">
        <v>2036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  <c r="G94" s="19">
        <v>1185</v>
      </c>
      <c r="H94" s="19">
        <v>600</v>
      </c>
      <c r="I94" s="19">
        <v>900</v>
      </c>
      <c r="J94" s="19">
        <v>600</v>
      </c>
      <c r="K94" s="19">
        <v>0</v>
      </c>
      <c r="L94" s="19">
        <v>0</v>
      </c>
      <c r="M94" s="19">
        <v>600</v>
      </c>
      <c r="N94" s="19">
        <v>0</v>
      </c>
      <c r="O94" s="19">
        <v>0</v>
      </c>
      <c r="P94" s="19">
        <v>996.99999237060547</v>
      </c>
      <c r="Q94" s="19">
        <v>0</v>
      </c>
      <c r="R94" s="19">
        <v>0</v>
      </c>
      <c r="S94" s="19">
        <v>0</v>
      </c>
      <c r="T94" s="19">
        <v>0</v>
      </c>
      <c r="U94" s="19">
        <v>100</v>
      </c>
      <c r="V94" s="19">
        <v>0</v>
      </c>
      <c r="W94" s="19">
        <v>0</v>
      </c>
      <c r="X94" s="19">
        <v>1000</v>
      </c>
      <c r="Y94" s="19">
        <v>300</v>
      </c>
      <c r="Z94" s="19">
        <v>0</v>
      </c>
      <c r="AA94" s="19">
        <v>0</v>
      </c>
      <c r="AB94" s="19">
        <v>0</v>
      </c>
      <c r="AC94" s="19">
        <v>900</v>
      </c>
      <c r="AD94" s="19">
        <v>0</v>
      </c>
      <c r="AE94" s="19">
        <v>998.45000457763672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14.11999988555908</v>
      </c>
      <c r="AL94" s="19">
        <v>58.099998474121087</v>
      </c>
      <c r="AM94" s="19">
        <v>462.68579423427582</v>
      </c>
      <c r="AN94" s="19">
        <v>0</v>
      </c>
      <c r="AO94" s="19">
        <v>266.8186</v>
      </c>
      <c r="AP94" s="19">
        <v>685.26219270061506</v>
      </c>
      <c r="AQ94" s="19">
        <v>199.88830099999998</v>
      </c>
      <c r="AR94" s="19">
        <v>79</v>
      </c>
      <c r="AS94" s="19">
        <v>25.60000038146973</v>
      </c>
      <c r="AX94" s="2"/>
      <c r="AY94" s="20">
        <v>929.39269523427583</v>
      </c>
      <c r="AZ94" s="20">
        <v>466.70690100000002</v>
      </c>
      <c r="BA94" s="20">
        <v>462.68579423427582</v>
      </c>
      <c r="BB94" s="20">
        <v>862.08219144176496</v>
      </c>
      <c r="BC94" s="20">
        <v>778.38219258617414</v>
      </c>
      <c r="BD94" s="20">
        <v>83.69999885559082</v>
      </c>
      <c r="BE94" s="20">
        <v>8180.4499969482422</v>
      </c>
      <c r="BF94" s="20">
        <v>1185</v>
      </c>
      <c r="BG94" s="20">
        <v>2700</v>
      </c>
      <c r="BH94" s="20">
        <v>996.99999237060547</v>
      </c>
      <c r="BI94" s="20">
        <v>100</v>
      </c>
      <c r="BJ94" s="20">
        <v>1898.4500045776367</v>
      </c>
      <c r="BK94" s="20">
        <v>999.38000183105464</v>
      </c>
      <c r="BL94" s="20">
        <v>399.3800018310547</v>
      </c>
      <c r="BM94" s="20">
        <v>499.69000091552732</v>
      </c>
      <c r="BN94" s="20">
        <v>0</v>
      </c>
      <c r="BO94" s="20">
        <v>0</v>
      </c>
      <c r="BP94" s="20">
        <v>1300</v>
      </c>
      <c r="BQ94" s="20">
        <v>9971.9248836242823</v>
      </c>
    </row>
    <row r="95" spans="1:69" outlineLevel="1" x14ac:dyDescent="0.25">
      <c r="A95" s="21">
        <v>2037</v>
      </c>
      <c r="B95" s="22">
        <v>0</v>
      </c>
      <c r="C95" s="22">
        <v>0</v>
      </c>
      <c r="D95" s="22">
        <v>0</v>
      </c>
      <c r="E95" s="22">
        <v>237</v>
      </c>
      <c r="F95" s="22">
        <v>0</v>
      </c>
      <c r="G95" s="22">
        <v>1185</v>
      </c>
      <c r="H95" s="22">
        <v>600</v>
      </c>
      <c r="I95" s="22">
        <v>900</v>
      </c>
      <c r="J95" s="22">
        <v>700</v>
      </c>
      <c r="K95" s="22">
        <v>0</v>
      </c>
      <c r="L95" s="22">
        <v>0</v>
      </c>
      <c r="M95" s="22">
        <v>600</v>
      </c>
      <c r="N95" s="22">
        <v>0</v>
      </c>
      <c r="O95" s="22">
        <v>0</v>
      </c>
      <c r="P95" s="22">
        <v>996.5</v>
      </c>
      <c r="Q95" s="22">
        <v>0</v>
      </c>
      <c r="R95" s="22">
        <v>0</v>
      </c>
      <c r="S95" s="22">
        <v>0</v>
      </c>
      <c r="T95" s="22">
        <v>0</v>
      </c>
      <c r="U95" s="22">
        <v>100</v>
      </c>
      <c r="V95" s="22">
        <v>0</v>
      </c>
      <c r="W95" s="22">
        <v>0</v>
      </c>
      <c r="X95" s="22">
        <v>1000</v>
      </c>
      <c r="Y95" s="22">
        <v>300</v>
      </c>
      <c r="Z95" s="22">
        <v>0</v>
      </c>
      <c r="AA95" s="22">
        <v>0</v>
      </c>
      <c r="AB95" s="22">
        <v>0</v>
      </c>
      <c r="AC95" s="22">
        <v>900</v>
      </c>
      <c r="AD95" s="22">
        <v>0</v>
      </c>
      <c r="AE95" s="22">
        <v>998.25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15.010000228881839</v>
      </c>
      <c r="AL95" s="22">
        <v>61.759998321533203</v>
      </c>
      <c r="AM95" s="22">
        <v>476.6056764125824</v>
      </c>
      <c r="AN95" s="22">
        <v>0</v>
      </c>
      <c r="AO95" s="22">
        <v>284.42200000000003</v>
      </c>
      <c r="AP95" s="22">
        <v>731.90015893873851</v>
      </c>
      <c r="AQ95" s="22">
        <v>216.62719700000002</v>
      </c>
      <c r="AR95" s="22">
        <v>79</v>
      </c>
      <c r="AS95" s="22">
        <v>25.60000038146973</v>
      </c>
      <c r="AX95" s="2"/>
      <c r="AY95" s="20">
        <v>977.65487341258245</v>
      </c>
      <c r="AZ95" s="20">
        <v>501.04919700000005</v>
      </c>
      <c r="BA95" s="20">
        <v>476.6056764125824</v>
      </c>
      <c r="BB95" s="20">
        <v>913.27015787062328</v>
      </c>
      <c r="BC95" s="20">
        <v>825.91015916762035</v>
      </c>
      <c r="BD95" s="20">
        <v>87.35999870300293</v>
      </c>
      <c r="BE95" s="20">
        <v>8516.75</v>
      </c>
      <c r="BF95" s="20">
        <v>1422</v>
      </c>
      <c r="BG95" s="20">
        <v>2800</v>
      </c>
      <c r="BH95" s="20">
        <v>996.5</v>
      </c>
      <c r="BI95" s="20">
        <v>100</v>
      </c>
      <c r="BJ95" s="20">
        <v>1898.25</v>
      </c>
      <c r="BK95" s="20">
        <v>999.3</v>
      </c>
      <c r="BL95" s="20">
        <v>399.3</v>
      </c>
      <c r="BM95" s="20">
        <v>499.65</v>
      </c>
      <c r="BN95" s="20">
        <v>0</v>
      </c>
      <c r="BO95" s="20">
        <v>0</v>
      </c>
      <c r="BP95" s="20">
        <v>1300</v>
      </c>
      <c r="BQ95" s="20">
        <v>10407.675031283206</v>
      </c>
    </row>
    <row r="96" spans="1:69" outlineLevel="1" x14ac:dyDescent="0.25">
      <c r="A96" s="18">
        <v>2038</v>
      </c>
      <c r="B96" s="19">
        <v>0</v>
      </c>
      <c r="C96" s="19">
        <v>0</v>
      </c>
      <c r="D96" s="19">
        <v>0</v>
      </c>
      <c r="E96" s="19">
        <v>237</v>
      </c>
      <c r="F96" s="19">
        <v>0</v>
      </c>
      <c r="G96" s="19">
        <v>1185</v>
      </c>
      <c r="H96" s="19">
        <v>600</v>
      </c>
      <c r="I96" s="19">
        <v>1100</v>
      </c>
      <c r="J96" s="19">
        <v>1100</v>
      </c>
      <c r="K96" s="19">
        <v>0</v>
      </c>
      <c r="L96" s="19">
        <v>0</v>
      </c>
      <c r="M96" s="19">
        <v>700</v>
      </c>
      <c r="N96" s="19">
        <v>0</v>
      </c>
      <c r="O96" s="19">
        <v>0</v>
      </c>
      <c r="P96" s="19">
        <v>1296.0000076293945</v>
      </c>
      <c r="Q96" s="19">
        <v>0</v>
      </c>
      <c r="R96" s="19">
        <v>0</v>
      </c>
      <c r="S96" s="19">
        <v>0</v>
      </c>
      <c r="T96" s="19">
        <v>0</v>
      </c>
      <c r="U96" s="19">
        <v>100</v>
      </c>
      <c r="V96" s="19">
        <v>0</v>
      </c>
      <c r="W96" s="19">
        <v>0</v>
      </c>
      <c r="X96" s="19">
        <v>1000</v>
      </c>
      <c r="Y96" s="19">
        <v>300</v>
      </c>
      <c r="Z96" s="19">
        <v>0</v>
      </c>
      <c r="AA96" s="19">
        <v>0</v>
      </c>
      <c r="AB96" s="19">
        <v>0</v>
      </c>
      <c r="AC96" s="19">
        <v>1050</v>
      </c>
      <c r="AD96" s="19">
        <v>0</v>
      </c>
      <c r="AE96" s="19">
        <v>998.04999542236328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15.88000011444092</v>
      </c>
      <c r="AL96" s="19">
        <v>65.339996337890625</v>
      </c>
      <c r="AM96" s="19">
        <v>497.37369501590729</v>
      </c>
      <c r="AN96" s="19">
        <v>0</v>
      </c>
      <c r="AO96" s="19">
        <v>272.69619999999998</v>
      </c>
      <c r="AP96" s="19">
        <v>778.53812517686185</v>
      </c>
      <c r="AQ96" s="19">
        <v>232.25840600000001</v>
      </c>
      <c r="AR96" s="19">
        <v>79</v>
      </c>
      <c r="AS96" s="19">
        <v>25.60000038146973</v>
      </c>
      <c r="AX96" s="2"/>
      <c r="AY96" s="20">
        <v>1002.3283010159073</v>
      </c>
      <c r="AZ96" s="20">
        <v>504.95460600000001</v>
      </c>
      <c r="BA96" s="20">
        <v>497.37369501590729</v>
      </c>
      <c r="BB96" s="20">
        <v>964.35812201066312</v>
      </c>
      <c r="BC96" s="20">
        <v>873.41812529130277</v>
      </c>
      <c r="BD96" s="20">
        <v>90.939996719360352</v>
      </c>
      <c r="BE96" s="20">
        <v>9666.0500030517578</v>
      </c>
      <c r="BF96" s="20">
        <v>1422</v>
      </c>
      <c r="BG96" s="20">
        <v>3500</v>
      </c>
      <c r="BH96" s="20">
        <v>1296.0000076293945</v>
      </c>
      <c r="BI96" s="20">
        <v>100</v>
      </c>
      <c r="BJ96" s="20">
        <v>2048.0499954223633</v>
      </c>
      <c r="BK96" s="20">
        <v>1099.2199981689453</v>
      </c>
      <c r="BL96" s="20">
        <v>399.21999816894532</v>
      </c>
      <c r="BM96" s="20">
        <v>549.60999908447263</v>
      </c>
      <c r="BN96" s="20">
        <v>0</v>
      </c>
      <c r="BO96" s="20">
        <v>0</v>
      </c>
      <c r="BP96" s="20">
        <v>1300</v>
      </c>
      <c r="BQ96" s="20">
        <v>11632.736426078329</v>
      </c>
    </row>
    <row r="97" spans="1:69" outlineLevel="1" x14ac:dyDescent="0.25">
      <c r="A97" s="21">
        <v>2039</v>
      </c>
      <c r="B97" s="22">
        <v>0</v>
      </c>
      <c r="C97" s="22">
        <v>0</v>
      </c>
      <c r="D97" s="22">
        <v>0</v>
      </c>
      <c r="E97" s="22">
        <v>237</v>
      </c>
      <c r="F97" s="22">
        <v>0</v>
      </c>
      <c r="G97" s="22">
        <v>1185</v>
      </c>
      <c r="H97" s="22">
        <v>600</v>
      </c>
      <c r="I97" s="22">
        <v>1100</v>
      </c>
      <c r="J97" s="22">
        <v>1100</v>
      </c>
      <c r="K97" s="22">
        <v>0</v>
      </c>
      <c r="L97" s="22">
        <v>0</v>
      </c>
      <c r="M97" s="22">
        <v>800</v>
      </c>
      <c r="N97" s="22">
        <v>0</v>
      </c>
      <c r="O97" s="22">
        <v>0</v>
      </c>
      <c r="P97" s="22">
        <v>1395.3500061035156</v>
      </c>
      <c r="Q97" s="22">
        <v>0</v>
      </c>
      <c r="R97" s="22">
        <v>0</v>
      </c>
      <c r="S97" s="22">
        <v>0</v>
      </c>
      <c r="T97" s="22">
        <v>0</v>
      </c>
      <c r="U97" s="22">
        <v>100</v>
      </c>
      <c r="V97" s="22">
        <v>0</v>
      </c>
      <c r="W97" s="22">
        <v>0</v>
      </c>
      <c r="X97" s="22">
        <v>1000</v>
      </c>
      <c r="Y97" s="22">
        <v>300</v>
      </c>
      <c r="Z97" s="22">
        <v>0</v>
      </c>
      <c r="AA97" s="22">
        <v>0</v>
      </c>
      <c r="AB97" s="22">
        <v>0</v>
      </c>
      <c r="AC97" s="22">
        <v>1050</v>
      </c>
      <c r="AD97" s="22">
        <v>0</v>
      </c>
      <c r="AE97" s="22">
        <v>997.85000610351563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16.760000228881839</v>
      </c>
      <c r="AL97" s="22">
        <v>68.959999084472656</v>
      </c>
      <c r="AM97" s="22">
        <v>503.50677490234375</v>
      </c>
      <c r="AN97" s="22">
        <v>0</v>
      </c>
      <c r="AO97" s="22">
        <v>301.94450000000001</v>
      </c>
      <c r="AP97" s="22">
        <v>820.39430136352291</v>
      </c>
      <c r="AQ97" s="22">
        <v>248.20595299999999</v>
      </c>
      <c r="AR97" s="22">
        <v>79</v>
      </c>
      <c r="AS97" s="22">
        <v>25.60000038146973</v>
      </c>
      <c r="AX97" s="2"/>
      <c r="AY97" s="20">
        <v>1053.6572279023437</v>
      </c>
      <c r="AZ97" s="20">
        <v>550.15045299999997</v>
      </c>
      <c r="BA97" s="20">
        <v>503.50677490234375</v>
      </c>
      <c r="BB97" s="20">
        <v>1010.7143010583471</v>
      </c>
      <c r="BC97" s="20">
        <v>916.15430159240475</v>
      </c>
      <c r="BD97" s="20">
        <v>94.559999465942383</v>
      </c>
      <c r="BE97" s="20">
        <v>9865.2000122070313</v>
      </c>
      <c r="BF97" s="20">
        <v>1422</v>
      </c>
      <c r="BG97" s="20">
        <v>3600</v>
      </c>
      <c r="BH97" s="20">
        <v>1395.3500061035156</v>
      </c>
      <c r="BI97" s="20">
        <v>100</v>
      </c>
      <c r="BJ97" s="20">
        <v>2047.8500061035156</v>
      </c>
      <c r="BK97" s="20">
        <v>1099.1400024414063</v>
      </c>
      <c r="BL97" s="20">
        <v>399.1400024414063</v>
      </c>
      <c r="BM97" s="20">
        <v>549.57000122070315</v>
      </c>
      <c r="BN97" s="20">
        <v>0</v>
      </c>
      <c r="BO97" s="20">
        <v>0</v>
      </c>
      <c r="BP97" s="20">
        <v>1300</v>
      </c>
      <c r="BQ97" s="20">
        <v>11929.571541167723</v>
      </c>
    </row>
    <row r="98" spans="1:69" outlineLevel="1" x14ac:dyDescent="0.25">
      <c r="A98" s="18">
        <v>2040</v>
      </c>
      <c r="B98" s="19">
        <v>0</v>
      </c>
      <c r="C98" s="19">
        <v>0</v>
      </c>
      <c r="D98" s="19">
        <v>0</v>
      </c>
      <c r="E98" s="19">
        <v>237</v>
      </c>
      <c r="F98" s="19">
        <v>0</v>
      </c>
      <c r="G98" s="19">
        <v>1422</v>
      </c>
      <c r="H98" s="19">
        <v>600</v>
      </c>
      <c r="I98" s="19">
        <v>1100</v>
      </c>
      <c r="J98" s="19">
        <v>1100</v>
      </c>
      <c r="K98" s="19">
        <v>0</v>
      </c>
      <c r="L98" s="19">
        <v>0</v>
      </c>
      <c r="M98" s="19">
        <v>900</v>
      </c>
      <c r="N98" s="19">
        <v>0</v>
      </c>
      <c r="O98" s="19">
        <v>0</v>
      </c>
      <c r="P98" s="19">
        <v>1394.6499862670898</v>
      </c>
      <c r="Q98" s="19">
        <v>0</v>
      </c>
      <c r="R98" s="19">
        <v>0</v>
      </c>
      <c r="S98" s="19">
        <v>0</v>
      </c>
      <c r="T98" s="19">
        <v>0</v>
      </c>
      <c r="U98" s="19">
        <v>100</v>
      </c>
      <c r="V98" s="19">
        <v>0</v>
      </c>
      <c r="W98" s="19">
        <v>0</v>
      </c>
      <c r="X98" s="19">
        <v>1000</v>
      </c>
      <c r="Y98" s="19">
        <v>400</v>
      </c>
      <c r="Z98" s="19">
        <v>0</v>
      </c>
      <c r="AA98" s="19">
        <v>0</v>
      </c>
      <c r="AB98" s="19">
        <v>0</v>
      </c>
      <c r="AC98" s="19">
        <v>1050</v>
      </c>
      <c r="AD98" s="19">
        <v>0</v>
      </c>
      <c r="AE98" s="19">
        <v>997.64999389648438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17.64999961853027</v>
      </c>
      <c r="AL98" s="19">
        <v>72.610000610351563</v>
      </c>
      <c r="AM98" s="19">
        <v>508.74731492996216</v>
      </c>
      <c r="AN98" s="19">
        <v>0</v>
      </c>
      <c r="AO98" s="19">
        <v>338.38060000000002</v>
      </c>
      <c r="AP98" s="19">
        <v>862.25047755018397</v>
      </c>
      <c r="AQ98" s="19">
        <v>262.06992600000001</v>
      </c>
      <c r="AR98" s="19">
        <v>79</v>
      </c>
      <c r="AS98" s="19">
        <v>25.60000038146973</v>
      </c>
      <c r="AX98" s="2"/>
      <c r="AY98" s="20">
        <v>1109.1978409299622</v>
      </c>
      <c r="AZ98" s="20">
        <v>600.45052600000008</v>
      </c>
      <c r="BA98" s="20">
        <v>508.74731492996216</v>
      </c>
      <c r="BB98" s="20">
        <v>1057.1104781605354</v>
      </c>
      <c r="BC98" s="20">
        <v>958.90047716871425</v>
      </c>
      <c r="BD98" s="20">
        <v>98.210000991821289</v>
      </c>
      <c r="BE98" s="20">
        <v>10301.299980163574</v>
      </c>
      <c r="BF98" s="20">
        <v>1659</v>
      </c>
      <c r="BG98" s="20">
        <v>3700</v>
      </c>
      <c r="BH98" s="20">
        <v>1394.6499862670898</v>
      </c>
      <c r="BI98" s="20">
        <v>100</v>
      </c>
      <c r="BJ98" s="20">
        <v>2047.6499938964844</v>
      </c>
      <c r="BK98" s="20">
        <v>1099.0599975585938</v>
      </c>
      <c r="BL98" s="20">
        <v>399.05999755859375</v>
      </c>
      <c r="BM98" s="20">
        <v>549.52999877929688</v>
      </c>
      <c r="BN98" s="20">
        <v>0</v>
      </c>
      <c r="BO98" s="20">
        <v>0</v>
      </c>
      <c r="BP98" s="20">
        <v>1400</v>
      </c>
      <c r="BQ98" s="20">
        <v>12467.608299254072</v>
      </c>
    </row>
    <row r="99" spans="1:69" outlineLevel="1" x14ac:dyDescent="0.25">
      <c r="A99" s="21">
        <v>2041</v>
      </c>
      <c r="B99" s="22">
        <v>0</v>
      </c>
      <c r="C99" s="22">
        <v>0</v>
      </c>
      <c r="D99" s="22">
        <v>0</v>
      </c>
      <c r="E99" s="22">
        <v>237</v>
      </c>
      <c r="F99" s="22">
        <v>18.29999923706055</v>
      </c>
      <c r="G99" s="22">
        <v>1422</v>
      </c>
      <c r="H99" s="22">
        <v>600</v>
      </c>
      <c r="I99" s="22">
        <v>1100</v>
      </c>
      <c r="J99" s="22">
        <v>1100</v>
      </c>
      <c r="K99" s="22">
        <v>0</v>
      </c>
      <c r="L99" s="22">
        <v>0</v>
      </c>
      <c r="M99" s="22">
        <v>900</v>
      </c>
      <c r="N99" s="22">
        <v>0</v>
      </c>
      <c r="O99" s="22">
        <v>100</v>
      </c>
      <c r="P99" s="22">
        <v>1593.9499893188477</v>
      </c>
      <c r="Q99" s="22">
        <v>0</v>
      </c>
      <c r="R99" s="22">
        <v>0</v>
      </c>
      <c r="S99" s="22">
        <v>0</v>
      </c>
      <c r="T99" s="22">
        <v>0</v>
      </c>
      <c r="U99" s="22">
        <v>100</v>
      </c>
      <c r="V99" s="22">
        <v>0</v>
      </c>
      <c r="W99" s="22">
        <v>0</v>
      </c>
      <c r="X99" s="22">
        <v>1000</v>
      </c>
      <c r="Y99" s="22">
        <v>400</v>
      </c>
      <c r="Z99" s="22">
        <v>0</v>
      </c>
      <c r="AA99" s="22">
        <v>0</v>
      </c>
      <c r="AB99" s="22">
        <v>0</v>
      </c>
      <c r="AC99" s="22">
        <v>1200</v>
      </c>
      <c r="AD99" s="22">
        <v>0</v>
      </c>
      <c r="AE99" s="22">
        <v>997.45000457763672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18.54999923706055</v>
      </c>
      <c r="AL99" s="22">
        <v>76.30999755859375</v>
      </c>
      <c r="AM99" s="22">
        <v>512.44021594524384</v>
      </c>
      <c r="AN99" s="22">
        <v>0</v>
      </c>
      <c r="AO99" s="22">
        <v>355.49979999999999</v>
      </c>
      <c r="AP99" s="22">
        <v>900.21644460274842</v>
      </c>
      <c r="AQ99" s="22">
        <v>274.63141200000001</v>
      </c>
      <c r="AR99" s="22">
        <v>79</v>
      </c>
      <c r="AS99" s="22">
        <v>25.60000038146973</v>
      </c>
      <c r="AX99" s="2"/>
      <c r="AY99" s="20">
        <v>1142.5714279452438</v>
      </c>
      <c r="AZ99" s="20">
        <v>630.131212</v>
      </c>
      <c r="BA99" s="20">
        <v>512.44021594524384</v>
      </c>
      <c r="BB99" s="20">
        <v>1099.6764417798724</v>
      </c>
      <c r="BC99" s="20">
        <v>997.76644383980897</v>
      </c>
      <c r="BD99" s="20">
        <v>101.90999794006348</v>
      </c>
      <c r="BE99" s="20">
        <v>10768.699993133545</v>
      </c>
      <c r="BF99" s="20">
        <v>1677.2999992370605</v>
      </c>
      <c r="BG99" s="20">
        <v>3800</v>
      </c>
      <c r="BH99" s="20">
        <v>1593.9499893188477</v>
      </c>
      <c r="BI99" s="20">
        <v>100</v>
      </c>
      <c r="BJ99" s="20">
        <v>2197.4500045776367</v>
      </c>
      <c r="BK99" s="20">
        <v>1198.9800018310548</v>
      </c>
      <c r="BL99" s="20">
        <v>398.98000183105472</v>
      </c>
      <c r="BM99" s="20">
        <v>599.49000091552739</v>
      </c>
      <c r="BN99" s="20">
        <v>0</v>
      </c>
      <c r="BO99" s="20">
        <v>0</v>
      </c>
      <c r="BP99" s="20">
        <v>1400</v>
      </c>
      <c r="BQ99" s="20">
        <v>13010.947862858662</v>
      </c>
    </row>
    <row r="100" spans="1:69" outlineLevel="1" x14ac:dyDescent="0.25">
      <c r="A100" s="18">
        <v>2042</v>
      </c>
      <c r="B100" s="19">
        <v>0</v>
      </c>
      <c r="C100" s="19">
        <v>0</v>
      </c>
      <c r="D100" s="19">
        <v>0</v>
      </c>
      <c r="E100" s="19">
        <v>237</v>
      </c>
      <c r="F100" s="19">
        <v>18.29999923706055</v>
      </c>
      <c r="G100" s="19">
        <v>1659</v>
      </c>
      <c r="H100" s="19">
        <v>600</v>
      </c>
      <c r="I100" s="19">
        <v>1200</v>
      </c>
      <c r="J100" s="19">
        <v>1100</v>
      </c>
      <c r="K100" s="19">
        <v>0</v>
      </c>
      <c r="L100" s="19">
        <v>0</v>
      </c>
      <c r="M100" s="19">
        <v>900</v>
      </c>
      <c r="N100" s="19">
        <v>0</v>
      </c>
      <c r="O100" s="19">
        <v>100</v>
      </c>
      <c r="P100" s="19">
        <v>1593.1500015258789</v>
      </c>
      <c r="Q100" s="19">
        <v>0</v>
      </c>
      <c r="R100" s="19">
        <v>0</v>
      </c>
      <c r="S100" s="19">
        <v>0</v>
      </c>
      <c r="T100" s="19">
        <v>0</v>
      </c>
      <c r="U100" s="19">
        <v>100</v>
      </c>
      <c r="V100" s="19">
        <v>0</v>
      </c>
      <c r="W100" s="19">
        <v>0</v>
      </c>
      <c r="X100" s="19">
        <v>1000</v>
      </c>
      <c r="Y100" s="19">
        <v>500</v>
      </c>
      <c r="Z100" s="19">
        <v>0</v>
      </c>
      <c r="AA100" s="19">
        <v>0</v>
      </c>
      <c r="AB100" s="19">
        <v>0</v>
      </c>
      <c r="AC100" s="19">
        <v>1200</v>
      </c>
      <c r="AD100" s="19">
        <v>0</v>
      </c>
      <c r="AE100" s="19">
        <v>997.25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19.440000534057621</v>
      </c>
      <c r="AL100" s="19">
        <v>79.980003356933594</v>
      </c>
      <c r="AM100" s="19">
        <v>515.21009957790375</v>
      </c>
      <c r="AN100" s="19">
        <v>0</v>
      </c>
      <c r="AO100" s="19">
        <v>370.98410000000001</v>
      </c>
      <c r="AP100" s="19">
        <v>938.18241165531288</v>
      </c>
      <c r="AQ100" s="19">
        <v>294.33805800000005</v>
      </c>
      <c r="AR100" s="19">
        <v>79</v>
      </c>
      <c r="AS100" s="19">
        <v>25.60000038146973</v>
      </c>
      <c r="AX100" s="2"/>
      <c r="AY100" s="20">
        <v>1180.5322575779037</v>
      </c>
      <c r="AZ100" s="20">
        <v>665.32215800000006</v>
      </c>
      <c r="BA100" s="20">
        <v>515.21009957790375</v>
      </c>
      <c r="BB100" s="20">
        <v>1142.2024159277739</v>
      </c>
      <c r="BC100" s="20">
        <v>1036.6224121893706</v>
      </c>
      <c r="BD100" s="20">
        <v>105.58000373840332</v>
      </c>
      <c r="BE100" s="20">
        <v>11204.700000762939</v>
      </c>
      <c r="BF100" s="20">
        <v>1914.2999992370605</v>
      </c>
      <c r="BG100" s="20">
        <v>3900</v>
      </c>
      <c r="BH100" s="20">
        <v>1593.1500015258789</v>
      </c>
      <c r="BI100" s="20">
        <v>100</v>
      </c>
      <c r="BJ100" s="20">
        <v>2197.25</v>
      </c>
      <c r="BK100" s="20">
        <v>1198.9000000000001</v>
      </c>
      <c r="BL100" s="20">
        <v>398.90000000000003</v>
      </c>
      <c r="BM100" s="20">
        <v>599.45000000000005</v>
      </c>
      <c r="BN100" s="20">
        <v>0</v>
      </c>
      <c r="BO100" s="20">
        <v>0</v>
      </c>
      <c r="BP100" s="20">
        <v>1500</v>
      </c>
      <c r="BQ100" s="20">
        <v>13527.434674268618</v>
      </c>
    </row>
    <row r="101" spans="1:69" outlineLevel="1" x14ac:dyDescent="0.25">
      <c r="A101" s="21">
        <v>2043</v>
      </c>
      <c r="B101" s="22">
        <v>0</v>
      </c>
      <c r="C101" s="22">
        <v>0</v>
      </c>
      <c r="D101" s="22">
        <v>0</v>
      </c>
      <c r="E101" s="22">
        <v>237</v>
      </c>
      <c r="F101" s="22">
        <v>36.599998474121101</v>
      </c>
      <c r="G101" s="22">
        <v>1896</v>
      </c>
      <c r="H101" s="22">
        <v>600</v>
      </c>
      <c r="I101" s="22">
        <v>1200</v>
      </c>
      <c r="J101" s="22">
        <v>1450</v>
      </c>
      <c r="K101" s="22">
        <v>0</v>
      </c>
      <c r="L101" s="22">
        <v>0</v>
      </c>
      <c r="M101" s="22">
        <v>900</v>
      </c>
      <c r="N101" s="22">
        <v>0</v>
      </c>
      <c r="O101" s="22">
        <v>100</v>
      </c>
      <c r="P101" s="22">
        <v>1692.3500137329102</v>
      </c>
      <c r="Q101" s="22">
        <v>0</v>
      </c>
      <c r="R101" s="22">
        <v>0</v>
      </c>
      <c r="S101" s="22">
        <v>0</v>
      </c>
      <c r="T101" s="22">
        <v>0</v>
      </c>
      <c r="U101" s="22">
        <v>100</v>
      </c>
      <c r="V101" s="22">
        <v>0</v>
      </c>
      <c r="W101" s="22">
        <v>0</v>
      </c>
      <c r="X101" s="22">
        <v>1100</v>
      </c>
      <c r="Y101" s="22">
        <v>500</v>
      </c>
      <c r="Z101" s="22">
        <v>0</v>
      </c>
      <c r="AA101" s="22">
        <v>0</v>
      </c>
      <c r="AB101" s="22">
        <v>0</v>
      </c>
      <c r="AC101" s="22">
        <v>1350</v>
      </c>
      <c r="AD101" s="22">
        <v>0</v>
      </c>
      <c r="AE101" s="22">
        <v>997.04999542236328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20.340000152587891</v>
      </c>
      <c r="AL101" s="22">
        <v>83.680000305175781</v>
      </c>
      <c r="AM101" s="22">
        <v>517.74180233478546</v>
      </c>
      <c r="AN101" s="22">
        <v>0</v>
      </c>
      <c r="AO101" s="22">
        <v>390.75170000000003</v>
      </c>
      <c r="AP101" s="22">
        <v>974.11222420691684</v>
      </c>
      <c r="AQ101" s="22">
        <v>314.44346999999999</v>
      </c>
      <c r="AR101" s="22">
        <v>79</v>
      </c>
      <c r="AS101" s="22">
        <v>25.60000038146973</v>
      </c>
      <c r="AX101" s="2"/>
      <c r="AY101" s="20">
        <v>1222.9369723347854</v>
      </c>
      <c r="AZ101" s="20">
        <v>705.19516999999996</v>
      </c>
      <c r="BA101" s="20">
        <v>517.74180233478546</v>
      </c>
      <c r="BB101" s="20">
        <v>1182.7322250461502</v>
      </c>
      <c r="BC101" s="20">
        <v>1073.4522243595047</v>
      </c>
      <c r="BD101" s="20">
        <v>109.28000068664551</v>
      </c>
      <c r="BE101" s="20">
        <v>12159.000007629395</v>
      </c>
      <c r="BF101" s="20">
        <v>2169.5999984741211</v>
      </c>
      <c r="BG101" s="20">
        <v>4250</v>
      </c>
      <c r="BH101" s="20">
        <v>1692.3500137329102</v>
      </c>
      <c r="BI101" s="20">
        <v>100</v>
      </c>
      <c r="BJ101" s="20">
        <v>2347.0499954223633</v>
      </c>
      <c r="BK101" s="20">
        <v>1298.8199981689454</v>
      </c>
      <c r="BL101" s="20">
        <v>398.81999816894535</v>
      </c>
      <c r="BM101" s="20">
        <v>649.4099990844727</v>
      </c>
      <c r="BN101" s="20">
        <v>0</v>
      </c>
      <c r="BO101" s="20">
        <v>0</v>
      </c>
      <c r="BP101" s="20">
        <v>1600</v>
      </c>
      <c r="BQ101" s="20">
        <v>14564.66920501033</v>
      </c>
    </row>
    <row r="102" spans="1:69" outlineLevel="1" x14ac:dyDescent="0.25">
      <c r="A102" s="18">
        <v>2044</v>
      </c>
      <c r="B102" s="19">
        <v>0</v>
      </c>
      <c r="C102" s="19">
        <v>0</v>
      </c>
      <c r="D102" s="19">
        <v>0</v>
      </c>
      <c r="E102" s="19">
        <v>237</v>
      </c>
      <c r="F102" s="19">
        <v>36.599998474121101</v>
      </c>
      <c r="G102" s="19">
        <v>1896</v>
      </c>
      <c r="H102" s="19">
        <v>600</v>
      </c>
      <c r="I102" s="19">
        <v>1200</v>
      </c>
      <c r="J102" s="19">
        <v>1450</v>
      </c>
      <c r="K102" s="19">
        <v>0</v>
      </c>
      <c r="L102" s="19">
        <v>0</v>
      </c>
      <c r="M102" s="19">
        <v>900</v>
      </c>
      <c r="N102" s="19">
        <v>0</v>
      </c>
      <c r="O102" s="19">
        <v>100</v>
      </c>
      <c r="P102" s="19">
        <v>1691.5</v>
      </c>
      <c r="Q102" s="19">
        <v>0</v>
      </c>
      <c r="R102" s="19">
        <v>0</v>
      </c>
      <c r="S102" s="19">
        <v>0</v>
      </c>
      <c r="T102" s="19">
        <v>0</v>
      </c>
      <c r="U102" s="19">
        <v>100</v>
      </c>
      <c r="V102" s="19">
        <v>0</v>
      </c>
      <c r="W102" s="19">
        <v>0</v>
      </c>
      <c r="X102" s="19">
        <v>1100</v>
      </c>
      <c r="Y102" s="19">
        <v>500</v>
      </c>
      <c r="Z102" s="19">
        <v>0</v>
      </c>
      <c r="AA102" s="19">
        <v>0</v>
      </c>
      <c r="AB102" s="19">
        <v>0</v>
      </c>
      <c r="AC102" s="19">
        <v>1350</v>
      </c>
      <c r="AD102" s="19">
        <v>0</v>
      </c>
      <c r="AE102" s="19">
        <v>996.85000610351563</v>
      </c>
      <c r="AF102" s="19">
        <v>0</v>
      </c>
      <c r="AG102" s="19">
        <v>50</v>
      </c>
      <c r="AH102" s="19">
        <v>0</v>
      </c>
      <c r="AI102" s="19">
        <v>0</v>
      </c>
      <c r="AJ102" s="19">
        <v>0</v>
      </c>
      <c r="AK102" s="19">
        <v>21.280000686645511</v>
      </c>
      <c r="AL102" s="19">
        <v>87.550003051757813</v>
      </c>
      <c r="AM102" s="19">
        <v>519.63221168518066</v>
      </c>
      <c r="AN102" s="19">
        <v>0</v>
      </c>
      <c r="AO102" s="19">
        <v>385.44380000000001</v>
      </c>
      <c r="AP102" s="19">
        <v>1010.0420367585208</v>
      </c>
      <c r="AQ102" s="19">
        <v>331.64557400000001</v>
      </c>
      <c r="AR102" s="19">
        <v>79</v>
      </c>
      <c r="AS102" s="19">
        <v>25.60000038146973</v>
      </c>
      <c r="AX102" s="2"/>
      <c r="AY102" s="20">
        <v>1236.7215856851808</v>
      </c>
      <c r="AZ102" s="20">
        <v>717.08937400000002</v>
      </c>
      <c r="BA102" s="20">
        <v>519.63221168518066</v>
      </c>
      <c r="BB102" s="20">
        <v>1223.472040878394</v>
      </c>
      <c r="BC102" s="20">
        <v>1110.3220374451664</v>
      </c>
      <c r="BD102" s="20">
        <v>113.15000343322754</v>
      </c>
      <c r="BE102" s="20">
        <v>12207.950004577637</v>
      </c>
      <c r="BF102" s="20">
        <v>2169.5999984741211</v>
      </c>
      <c r="BG102" s="20">
        <v>4250</v>
      </c>
      <c r="BH102" s="20">
        <v>1691.5</v>
      </c>
      <c r="BI102" s="20">
        <v>100</v>
      </c>
      <c r="BJ102" s="20">
        <v>2346.8500061035156</v>
      </c>
      <c r="BK102" s="20">
        <v>1298.7400024414062</v>
      </c>
      <c r="BL102" s="20">
        <v>398.74000244140626</v>
      </c>
      <c r="BM102" s="20">
        <v>649.3700012207031</v>
      </c>
      <c r="BN102" s="20">
        <v>0</v>
      </c>
      <c r="BO102" s="20">
        <v>50</v>
      </c>
      <c r="BP102" s="20">
        <v>1600</v>
      </c>
      <c r="BQ102" s="20">
        <v>14668.143631141211</v>
      </c>
    </row>
    <row r="103" spans="1:69" outlineLevel="1" x14ac:dyDescent="0.25">
      <c r="A103" s="21">
        <v>2045</v>
      </c>
      <c r="B103" s="22">
        <v>0</v>
      </c>
      <c r="C103" s="22">
        <v>0</v>
      </c>
      <c r="D103" s="22">
        <v>0</v>
      </c>
      <c r="E103" s="22">
        <v>237</v>
      </c>
      <c r="F103" s="22">
        <v>36.599998474121101</v>
      </c>
      <c r="G103" s="22">
        <v>1896</v>
      </c>
      <c r="H103" s="22">
        <v>600</v>
      </c>
      <c r="I103" s="22">
        <v>1200</v>
      </c>
      <c r="J103" s="22">
        <v>1450</v>
      </c>
      <c r="K103" s="22">
        <v>0</v>
      </c>
      <c r="L103" s="22">
        <v>0</v>
      </c>
      <c r="M103" s="22">
        <v>900</v>
      </c>
      <c r="N103" s="22">
        <v>0</v>
      </c>
      <c r="O103" s="22">
        <v>200</v>
      </c>
      <c r="P103" s="22">
        <v>1690.6900024414063</v>
      </c>
      <c r="Q103" s="22">
        <v>300</v>
      </c>
      <c r="R103" s="22">
        <v>0</v>
      </c>
      <c r="S103" s="22">
        <v>0</v>
      </c>
      <c r="T103" s="22">
        <v>0</v>
      </c>
      <c r="U103" s="22">
        <v>100</v>
      </c>
      <c r="V103" s="22">
        <v>0</v>
      </c>
      <c r="W103" s="22">
        <v>0</v>
      </c>
      <c r="X103" s="22">
        <v>1100</v>
      </c>
      <c r="Y103" s="22">
        <v>500</v>
      </c>
      <c r="Z103" s="22">
        <v>0</v>
      </c>
      <c r="AA103" s="22">
        <v>0</v>
      </c>
      <c r="AB103" s="22">
        <v>0</v>
      </c>
      <c r="AC103" s="22">
        <v>1350</v>
      </c>
      <c r="AD103" s="22">
        <v>0</v>
      </c>
      <c r="AE103" s="22">
        <v>996.64999389648438</v>
      </c>
      <c r="AF103" s="22">
        <v>0</v>
      </c>
      <c r="AG103" s="22">
        <v>250</v>
      </c>
      <c r="AH103" s="22">
        <v>0</v>
      </c>
      <c r="AI103" s="22">
        <v>0</v>
      </c>
      <c r="AJ103" s="22">
        <v>0</v>
      </c>
      <c r="AK103" s="22">
        <v>22.260000228881839</v>
      </c>
      <c r="AL103" s="22">
        <v>91.599998474121094</v>
      </c>
      <c r="AM103" s="22">
        <v>520.34823191165924</v>
      </c>
      <c r="AN103" s="22">
        <v>0</v>
      </c>
      <c r="AO103" s="22">
        <v>426.44159999999999</v>
      </c>
      <c r="AP103" s="22">
        <v>1043.9042448972309</v>
      </c>
      <c r="AQ103" s="22">
        <v>343.99154400000003</v>
      </c>
      <c r="AR103" s="22">
        <v>79</v>
      </c>
      <c r="AS103" s="22">
        <v>25.60000038146973</v>
      </c>
      <c r="AX103" s="2"/>
      <c r="AY103" s="20">
        <v>1290.7813759116593</v>
      </c>
      <c r="AZ103" s="20">
        <v>770.43314400000008</v>
      </c>
      <c r="BA103" s="20">
        <v>520.34823191165924</v>
      </c>
      <c r="BB103" s="20">
        <v>1262.3642439817036</v>
      </c>
      <c r="BC103" s="20">
        <v>1145.1642451261127</v>
      </c>
      <c r="BD103" s="20">
        <v>117.19999885559082</v>
      </c>
      <c r="BE103" s="20">
        <v>12806.939994812012</v>
      </c>
      <c r="BF103" s="20">
        <v>2169.5999984741211</v>
      </c>
      <c r="BG103" s="20">
        <v>4350</v>
      </c>
      <c r="BH103" s="20">
        <v>1990.6900024414063</v>
      </c>
      <c r="BI103" s="20">
        <v>100</v>
      </c>
      <c r="BJ103" s="20">
        <v>2346.6499938964844</v>
      </c>
      <c r="BK103" s="20">
        <v>1298.6599975585937</v>
      </c>
      <c r="BL103" s="20">
        <v>398.65999755859377</v>
      </c>
      <c r="BM103" s="20">
        <v>649.32999877929683</v>
      </c>
      <c r="BN103" s="20">
        <v>0</v>
      </c>
      <c r="BO103" s="20">
        <v>250</v>
      </c>
      <c r="BP103" s="20">
        <v>1600</v>
      </c>
      <c r="BQ103" s="20">
        <v>15360.085614705375</v>
      </c>
    </row>
    <row r="105" spans="1:69" x14ac:dyDescent="0.25">
      <c r="A105" s="1" t="s">
        <v>114</v>
      </c>
    </row>
    <row r="106" spans="1:69" ht="75" x14ac:dyDescent="0.25">
      <c r="A106" s="2"/>
      <c r="B106" s="3" t="s">
        <v>1</v>
      </c>
      <c r="C106" s="3" t="s">
        <v>2</v>
      </c>
      <c r="D106" s="3" t="s">
        <v>3</v>
      </c>
      <c r="E106" s="3" t="s">
        <v>4</v>
      </c>
      <c r="F106" s="3" t="s">
        <v>5</v>
      </c>
      <c r="G106" s="3" t="s">
        <v>6</v>
      </c>
      <c r="H106" s="3" t="s">
        <v>7</v>
      </c>
      <c r="I106" s="3" t="s">
        <v>8</v>
      </c>
      <c r="J106" s="3" t="s">
        <v>9</v>
      </c>
      <c r="K106" s="3" t="s">
        <v>10</v>
      </c>
      <c r="L106" s="3" t="s">
        <v>11</v>
      </c>
      <c r="M106" s="3" t="s">
        <v>12</v>
      </c>
      <c r="N106" s="3" t="s">
        <v>13</v>
      </c>
      <c r="O106" s="3" t="s">
        <v>14</v>
      </c>
      <c r="P106" s="3" t="s">
        <v>15</v>
      </c>
      <c r="Q106" s="3" t="s">
        <v>16</v>
      </c>
      <c r="R106" s="3" t="s">
        <v>17</v>
      </c>
      <c r="S106" s="3" t="s">
        <v>18</v>
      </c>
      <c r="T106" s="3" t="s">
        <v>19</v>
      </c>
      <c r="U106" s="3" t="s">
        <v>20</v>
      </c>
      <c r="V106" s="3" t="s">
        <v>21</v>
      </c>
      <c r="W106" s="3" t="s">
        <v>22</v>
      </c>
      <c r="X106" s="3" t="s">
        <v>23</v>
      </c>
      <c r="Y106" s="3" t="s">
        <v>24</v>
      </c>
      <c r="Z106" s="3" t="s">
        <v>25</v>
      </c>
      <c r="AA106" s="3" t="s">
        <v>26</v>
      </c>
      <c r="AB106" s="3" t="s">
        <v>27</v>
      </c>
      <c r="AC106" s="3" t="s">
        <v>28</v>
      </c>
      <c r="AD106" s="3" t="s">
        <v>29</v>
      </c>
      <c r="AE106" s="3" t="s">
        <v>30</v>
      </c>
      <c r="AF106" s="3" t="s">
        <v>31</v>
      </c>
      <c r="AG106" s="3" t="s">
        <v>32</v>
      </c>
      <c r="AH106" s="3" t="s">
        <v>33</v>
      </c>
      <c r="AI106" s="3" t="s">
        <v>34</v>
      </c>
      <c r="AJ106" s="3" t="s">
        <v>35</v>
      </c>
      <c r="AK106" s="3" t="s">
        <v>36</v>
      </c>
      <c r="AL106" s="3" t="s">
        <v>37</v>
      </c>
      <c r="AM106" s="4" t="s">
        <v>38</v>
      </c>
      <c r="AN106" s="4" t="s">
        <v>39</v>
      </c>
      <c r="AO106" s="5" t="s">
        <v>40</v>
      </c>
      <c r="AP106" s="5" t="s">
        <v>41</v>
      </c>
      <c r="AQ106" s="5" t="s">
        <v>42</v>
      </c>
      <c r="AR106" s="6" t="s">
        <v>43</v>
      </c>
      <c r="AS106" s="6" t="s">
        <v>44</v>
      </c>
    </row>
    <row r="107" spans="1:69" ht="75" x14ac:dyDescent="0.25">
      <c r="A107" s="7" t="s">
        <v>45</v>
      </c>
      <c r="B107" s="8" t="s">
        <v>46</v>
      </c>
      <c r="C107" s="8" t="s">
        <v>47</v>
      </c>
      <c r="D107" s="8" t="s">
        <v>48</v>
      </c>
      <c r="E107" s="8" t="s">
        <v>49</v>
      </c>
      <c r="F107" s="8" t="s">
        <v>50</v>
      </c>
      <c r="G107" s="8" t="s">
        <v>51</v>
      </c>
      <c r="H107" s="9" t="s">
        <v>52</v>
      </c>
      <c r="I107" s="9" t="s">
        <v>53</v>
      </c>
      <c r="J107" s="9" t="s">
        <v>54</v>
      </c>
      <c r="K107" s="9" t="s">
        <v>55</v>
      </c>
      <c r="L107" s="9" t="s">
        <v>56</v>
      </c>
      <c r="M107" s="9" t="s">
        <v>57</v>
      </c>
      <c r="N107" s="9" t="s">
        <v>58</v>
      </c>
      <c r="O107" s="9" t="s">
        <v>59</v>
      </c>
      <c r="P107" s="10" t="s">
        <v>60</v>
      </c>
      <c r="Q107" s="10" t="s">
        <v>61</v>
      </c>
      <c r="R107" s="10" t="s">
        <v>62</v>
      </c>
      <c r="S107" s="10" t="s">
        <v>63</v>
      </c>
      <c r="T107" s="10" t="s">
        <v>64</v>
      </c>
      <c r="U107" s="11" t="s">
        <v>65</v>
      </c>
      <c r="V107" s="11" t="s">
        <v>66</v>
      </c>
      <c r="W107" s="12" t="s">
        <v>67</v>
      </c>
      <c r="X107" s="12" t="s">
        <v>68</v>
      </c>
      <c r="Y107" s="12" t="s">
        <v>69</v>
      </c>
      <c r="Z107" s="12" t="s">
        <v>70</v>
      </c>
      <c r="AA107" s="12" t="s">
        <v>71</v>
      </c>
      <c r="AB107" s="12" t="s">
        <v>72</v>
      </c>
      <c r="AC107" s="13" t="s">
        <v>73</v>
      </c>
      <c r="AD107" s="13" t="s">
        <v>74</v>
      </c>
      <c r="AE107" s="13" t="s">
        <v>75</v>
      </c>
      <c r="AF107" s="7" t="s">
        <v>76</v>
      </c>
      <c r="AG107" s="7" t="s">
        <v>77</v>
      </c>
      <c r="AH107" s="7" t="s">
        <v>78</v>
      </c>
      <c r="AI107" s="7" t="s">
        <v>79</v>
      </c>
      <c r="AJ107" s="7" t="s">
        <v>80</v>
      </c>
      <c r="AK107" s="7" t="s">
        <v>81</v>
      </c>
      <c r="AL107" s="7" t="s">
        <v>82</v>
      </c>
      <c r="AM107" s="14" t="s">
        <v>83</v>
      </c>
      <c r="AN107" s="14" t="s">
        <v>84</v>
      </c>
      <c r="AO107" s="14" t="s">
        <v>85</v>
      </c>
      <c r="AP107" s="14" t="s">
        <v>86</v>
      </c>
      <c r="AQ107" s="14" t="s">
        <v>87</v>
      </c>
      <c r="AR107" s="15" t="s">
        <v>43</v>
      </c>
      <c r="AS107" s="15" t="s">
        <v>44</v>
      </c>
      <c r="AY107" s="16" t="s">
        <v>88</v>
      </c>
      <c r="AZ107" s="17" t="s">
        <v>89</v>
      </c>
      <c r="BA107" s="17" t="s">
        <v>83</v>
      </c>
      <c r="BB107" s="16" t="s">
        <v>90</v>
      </c>
      <c r="BC107" s="17" t="s">
        <v>91</v>
      </c>
      <c r="BD107" s="17" t="s">
        <v>72</v>
      </c>
      <c r="BE107" s="16" t="s">
        <v>92</v>
      </c>
      <c r="BF107" s="17" t="s">
        <v>93</v>
      </c>
      <c r="BG107" s="17" t="s">
        <v>94</v>
      </c>
      <c r="BH107" s="17" t="s">
        <v>95</v>
      </c>
      <c r="BI107" s="17" t="s">
        <v>96</v>
      </c>
      <c r="BJ107" s="16" t="s">
        <v>97</v>
      </c>
      <c r="BK107" s="17" t="s">
        <v>98</v>
      </c>
      <c r="BL107" s="17" t="s">
        <v>99</v>
      </c>
      <c r="BM107" s="17" t="s">
        <v>100</v>
      </c>
      <c r="BN107" s="17" t="s">
        <v>76</v>
      </c>
      <c r="BO107" s="17" t="s">
        <v>77</v>
      </c>
      <c r="BP107" s="17" t="s">
        <v>101</v>
      </c>
      <c r="BQ107" s="16" t="s">
        <v>102</v>
      </c>
    </row>
    <row r="108" spans="1:69" x14ac:dyDescent="0.25">
      <c r="A108" s="18">
        <v>2024</v>
      </c>
      <c r="B108" s="19">
        <v>0</v>
      </c>
      <c r="C108" s="19">
        <v>0</v>
      </c>
      <c r="D108" s="19">
        <v>0</v>
      </c>
      <c r="E108" s="19">
        <v>0</v>
      </c>
      <c r="F108" s="19">
        <v>0</v>
      </c>
      <c r="G108" s="19">
        <v>474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3.9000000953674321</v>
      </c>
      <c r="AL108" s="19">
        <v>9.4099998474121094</v>
      </c>
      <c r="AM108" s="19">
        <v>70.089999586343765</v>
      </c>
      <c r="AN108" s="19">
        <v>0</v>
      </c>
      <c r="AO108" s="19">
        <v>14.2410956</v>
      </c>
      <c r="AP108" s="19">
        <v>38.045572555287997</v>
      </c>
      <c r="AQ108" s="19">
        <v>11.8364183</v>
      </c>
      <c r="AR108" s="19">
        <v>55</v>
      </c>
      <c r="AS108" s="19">
        <v>12</v>
      </c>
      <c r="AY108" s="20">
        <v>96.167513486343765</v>
      </c>
      <c r="AZ108" s="20">
        <v>26.0775139</v>
      </c>
      <c r="BA108" s="20">
        <v>70.089999586343765</v>
      </c>
      <c r="BB108" s="20">
        <v>118.35557249806754</v>
      </c>
      <c r="BC108" s="20">
        <v>96.945572650655436</v>
      </c>
      <c r="BD108" s="20">
        <v>21.409999847412109</v>
      </c>
      <c r="BE108" s="20">
        <v>474</v>
      </c>
      <c r="BF108" s="20">
        <v>474</v>
      </c>
      <c r="BG108" s="20">
        <v>0</v>
      </c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  <c r="BQ108" s="20">
        <v>688.5230859844113</v>
      </c>
    </row>
    <row r="109" spans="1:69" x14ac:dyDescent="0.25">
      <c r="A109" s="21">
        <v>2025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711</v>
      </c>
      <c r="H109" s="22">
        <v>600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200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250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3.9000000953674321</v>
      </c>
      <c r="AL109" s="22">
        <v>14.27999973297119</v>
      </c>
      <c r="AM109" s="22">
        <v>133.17999982833862</v>
      </c>
      <c r="AN109" s="22">
        <v>0</v>
      </c>
      <c r="AO109" s="22">
        <v>26.374985599999999</v>
      </c>
      <c r="AP109" s="22">
        <v>59.426396861328548</v>
      </c>
      <c r="AQ109" s="22">
        <v>24.168347199999999</v>
      </c>
      <c r="AR109" s="22">
        <v>79</v>
      </c>
      <c r="AS109" s="22">
        <v>25.60000038146973</v>
      </c>
      <c r="AY109" s="20">
        <v>183.72333262833862</v>
      </c>
      <c r="AZ109" s="20">
        <v>50.543332800000002</v>
      </c>
      <c r="BA109" s="20">
        <v>133.17999982833862</v>
      </c>
      <c r="BB109" s="20">
        <v>182.20639707113691</v>
      </c>
      <c r="BC109" s="20">
        <v>142.32639695669599</v>
      </c>
      <c r="BD109" s="20">
        <v>39.880000114440918</v>
      </c>
      <c r="BE109" s="20">
        <v>1761</v>
      </c>
      <c r="BF109" s="20">
        <v>711</v>
      </c>
      <c r="BG109" s="20">
        <v>600</v>
      </c>
      <c r="BH109" s="20">
        <v>0</v>
      </c>
      <c r="BI109" s="20">
        <v>0</v>
      </c>
      <c r="BJ109" s="20">
        <v>250</v>
      </c>
      <c r="BK109" s="20">
        <v>100</v>
      </c>
      <c r="BL109" s="20">
        <v>100</v>
      </c>
      <c r="BM109" s="20">
        <v>50</v>
      </c>
      <c r="BN109" s="20">
        <v>0</v>
      </c>
      <c r="BO109" s="20">
        <v>0</v>
      </c>
      <c r="BP109" s="20">
        <v>200</v>
      </c>
      <c r="BQ109" s="20">
        <v>2126.9297296994755</v>
      </c>
    </row>
    <row r="110" spans="1:69" x14ac:dyDescent="0.25">
      <c r="A110" s="18">
        <v>2026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711</v>
      </c>
      <c r="H110" s="19">
        <v>600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100</v>
      </c>
      <c r="V110" s="19">
        <v>0</v>
      </c>
      <c r="W110" s="19">
        <v>0</v>
      </c>
      <c r="X110" s="19">
        <v>500</v>
      </c>
      <c r="Y110" s="19">
        <v>0</v>
      </c>
      <c r="Z110" s="19">
        <v>0</v>
      </c>
      <c r="AA110" s="19">
        <v>0</v>
      </c>
      <c r="AB110" s="19">
        <v>0</v>
      </c>
      <c r="AC110" s="19">
        <v>300</v>
      </c>
      <c r="AD110" s="19">
        <v>0</v>
      </c>
      <c r="AE110" s="19">
        <v>249.94999694824219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3.9000000953674321</v>
      </c>
      <c r="AL110" s="19">
        <v>18.110000610351559</v>
      </c>
      <c r="AM110" s="19">
        <v>202.29000020027161</v>
      </c>
      <c r="AN110" s="19">
        <v>0</v>
      </c>
      <c r="AO110" s="19">
        <v>50.051728099999998</v>
      </c>
      <c r="AP110" s="19">
        <v>80.807221167369093</v>
      </c>
      <c r="AQ110" s="19">
        <v>36.868583900000004</v>
      </c>
      <c r="AR110" s="19">
        <v>79</v>
      </c>
      <c r="AS110" s="19">
        <v>25.60000038146973</v>
      </c>
      <c r="AY110" s="20">
        <v>289.21031220027157</v>
      </c>
      <c r="AZ110" s="20">
        <v>86.920311999999996</v>
      </c>
      <c r="BA110" s="20">
        <v>202.29000020027161</v>
      </c>
      <c r="BB110" s="20">
        <v>207.41722225455783</v>
      </c>
      <c r="BC110" s="20">
        <v>163.70722126273654</v>
      </c>
      <c r="BD110" s="20">
        <v>43.710000991821289</v>
      </c>
      <c r="BE110" s="20">
        <v>2460.9499969482422</v>
      </c>
      <c r="BF110" s="20">
        <v>711</v>
      </c>
      <c r="BG110" s="20">
        <v>600</v>
      </c>
      <c r="BH110" s="20">
        <v>0</v>
      </c>
      <c r="BI110" s="20">
        <v>100</v>
      </c>
      <c r="BJ110" s="20">
        <v>549.94999694824219</v>
      </c>
      <c r="BK110" s="20">
        <v>299.97999877929686</v>
      </c>
      <c r="BL110" s="20">
        <v>99.979998779296878</v>
      </c>
      <c r="BM110" s="20">
        <v>149.98999938964843</v>
      </c>
      <c r="BN110" s="20">
        <v>0</v>
      </c>
      <c r="BO110" s="20">
        <v>0</v>
      </c>
      <c r="BP110" s="20">
        <v>500</v>
      </c>
      <c r="BQ110" s="20">
        <v>2957.5775314030716</v>
      </c>
    </row>
    <row r="111" spans="1:69" x14ac:dyDescent="0.25">
      <c r="A111" s="21">
        <v>2027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711</v>
      </c>
      <c r="H111" s="22">
        <v>800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200</v>
      </c>
      <c r="Q111" s="22">
        <v>0</v>
      </c>
      <c r="R111" s="22">
        <v>0</v>
      </c>
      <c r="S111" s="22">
        <v>0</v>
      </c>
      <c r="T111" s="22">
        <v>0</v>
      </c>
      <c r="U111" s="22">
        <v>100</v>
      </c>
      <c r="V111" s="22">
        <v>0</v>
      </c>
      <c r="W111" s="22">
        <v>0</v>
      </c>
      <c r="X111" s="22">
        <v>900</v>
      </c>
      <c r="Y111" s="22">
        <v>0</v>
      </c>
      <c r="Z111" s="22">
        <v>0</v>
      </c>
      <c r="AA111" s="22">
        <v>0</v>
      </c>
      <c r="AB111" s="22">
        <v>0</v>
      </c>
      <c r="AC111" s="22">
        <v>450</v>
      </c>
      <c r="AD111" s="22">
        <v>0</v>
      </c>
      <c r="AE111" s="22">
        <v>249.90000152587891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3.9000000953674321</v>
      </c>
      <c r="AL111" s="22">
        <v>24.719999313354489</v>
      </c>
      <c r="AM111" s="22">
        <v>247.76999986171722</v>
      </c>
      <c r="AN111" s="22">
        <v>0</v>
      </c>
      <c r="AO111" s="22">
        <v>64.249858200000006</v>
      </c>
      <c r="AP111" s="22">
        <v>121.26733986062111</v>
      </c>
      <c r="AQ111" s="22">
        <v>50.258215499999999</v>
      </c>
      <c r="AR111" s="22">
        <v>79</v>
      </c>
      <c r="AS111" s="22">
        <v>25.60000038146973</v>
      </c>
      <c r="AY111" s="20">
        <v>362.27807356171724</v>
      </c>
      <c r="AZ111" s="20">
        <v>114.50807370000001</v>
      </c>
      <c r="BA111" s="20">
        <v>247.76999986171722</v>
      </c>
      <c r="BB111" s="20">
        <v>254.48733965081277</v>
      </c>
      <c r="BC111" s="20">
        <v>204.16733995598855</v>
      </c>
      <c r="BD111" s="20">
        <v>50.319999694824219</v>
      </c>
      <c r="BE111" s="20">
        <v>3410.9000015258789</v>
      </c>
      <c r="BF111" s="20">
        <v>711</v>
      </c>
      <c r="BG111" s="20">
        <v>800</v>
      </c>
      <c r="BH111" s="20">
        <v>200</v>
      </c>
      <c r="BI111" s="20">
        <v>100</v>
      </c>
      <c r="BJ111" s="20">
        <v>699.90000152587891</v>
      </c>
      <c r="BK111" s="20">
        <v>399.96000061035159</v>
      </c>
      <c r="BL111" s="20">
        <v>99.960000610351571</v>
      </c>
      <c r="BM111" s="20">
        <v>199.98000030517579</v>
      </c>
      <c r="BN111" s="20">
        <v>0</v>
      </c>
      <c r="BO111" s="20">
        <v>0</v>
      </c>
      <c r="BP111" s="20">
        <v>900</v>
      </c>
      <c r="BQ111" s="20">
        <v>4027.6654147384088</v>
      </c>
    </row>
    <row r="112" spans="1:69" x14ac:dyDescent="0.25">
      <c r="A112" s="18">
        <v>2028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711</v>
      </c>
      <c r="H112" s="19">
        <v>800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299.89999389648438</v>
      </c>
      <c r="Q112" s="19">
        <v>0</v>
      </c>
      <c r="R112" s="19">
        <v>0</v>
      </c>
      <c r="S112" s="19">
        <v>0</v>
      </c>
      <c r="T112" s="19">
        <v>0</v>
      </c>
      <c r="U112" s="19">
        <v>100</v>
      </c>
      <c r="V112" s="19">
        <v>0</v>
      </c>
      <c r="W112" s="19">
        <v>0</v>
      </c>
      <c r="X112" s="19">
        <v>1000</v>
      </c>
      <c r="Y112" s="19">
        <v>0</v>
      </c>
      <c r="Z112" s="19">
        <v>0</v>
      </c>
      <c r="AA112" s="19">
        <v>0</v>
      </c>
      <c r="AB112" s="19">
        <v>0</v>
      </c>
      <c r="AC112" s="19">
        <v>750</v>
      </c>
      <c r="AD112" s="19">
        <v>0</v>
      </c>
      <c r="AE112" s="19">
        <v>499.84999847412109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6.9000000953674316</v>
      </c>
      <c r="AL112" s="19">
        <v>28.389999389648441</v>
      </c>
      <c r="AM112" s="19">
        <v>295.50000554323196</v>
      </c>
      <c r="AN112" s="19">
        <v>0</v>
      </c>
      <c r="AO112" s="19">
        <v>77.881466000000003</v>
      </c>
      <c r="AP112" s="19">
        <v>161.72745855387299</v>
      </c>
      <c r="AQ112" s="19">
        <v>64.220708000000002</v>
      </c>
      <c r="AR112" s="19">
        <v>79</v>
      </c>
      <c r="AS112" s="19">
        <v>25.60000038146973</v>
      </c>
      <c r="AY112" s="20">
        <v>437.60217954323195</v>
      </c>
      <c r="AZ112" s="20">
        <v>142.10217399999999</v>
      </c>
      <c r="BA112" s="20">
        <v>295.50000554323196</v>
      </c>
      <c r="BB112" s="20">
        <v>301.61745842035862</v>
      </c>
      <c r="BC112" s="20">
        <v>247.62745864924042</v>
      </c>
      <c r="BD112" s="20">
        <v>53.989999771118171</v>
      </c>
      <c r="BE112" s="20">
        <v>4160.7499923706055</v>
      </c>
      <c r="BF112" s="20">
        <v>711</v>
      </c>
      <c r="BG112" s="20">
        <v>800</v>
      </c>
      <c r="BH112" s="20">
        <v>299.89999389648438</v>
      </c>
      <c r="BI112" s="20">
        <v>100</v>
      </c>
      <c r="BJ112" s="20">
        <v>1249.8499984741211</v>
      </c>
      <c r="BK112" s="20">
        <v>699.93999938964839</v>
      </c>
      <c r="BL112" s="20">
        <v>199.93999938964845</v>
      </c>
      <c r="BM112" s="20">
        <v>349.9699996948242</v>
      </c>
      <c r="BN112" s="20">
        <v>0</v>
      </c>
      <c r="BO112" s="20">
        <v>0</v>
      </c>
      <c r="BP112" s="20">
        <v>1000</v>
      </c>
      <c r="BQ112" s="20">
        <v>4899.9696303341962</v>
      </c>
    </row>
    <row r="113" spans="1:69" x14ac:dyDescent="0.25">
      <c r="A113" s="21">
        <v>2029</v>
      </c>
      <c r="B113" s="22">
        <v>0</v>
      </c>
      <c r="C113" s="22">
        <v>0</v>
      </c>
      <c r="D113" s="22">
        <v>0</v>
      </c>
      <c r="E113" s="22">
        <v>0</v>
      </c>
      <c r="F113" s="22">
        <v>128.09999465942386</v>
      </c>
      <c r="G113" s="22">
        <v>711</v>
      </c>
      <c r="H113" s="22">
        <v>900</v>
      </c>
      <c r="I113" s="22">
        <v>0</v>
      </c>
      <c r="J113" s="22">
        <v>0</v>
      </c>
      <c r="K113" s="22">
        <v>0</v>
      </c>
      <c r="L113" s="22">
        <v>0</v>
      </c>
      <c r="M113" s="22">
        <v>100</v>
      </c>
      <c r="N113" s="22">
        <v>0</v>
      </c>
      <c r="O113" s="22">
        <v>0</v>
      </c>
      <c r="P113" s="22">
        <v>399.75</v>
      </c>
      <c r="Q113" s="22">
        <v>0</v>
      </c>
      <c r="R113" s="22">
        <v>0</v>
      </c>
      <c r="S113" s="22">
        <v>0</v>
      </c>
      <c r="T113" s="22">
        <v>0</v>
      </c>
      <c r="U113" s="22">
        <v>100</v>
      </c>
      <c r="V113" s="22">
        <v>0</v>
      </c>
      <c r="W113" s="22">
        <v>0</v>
      </c>
      <c r="X113" s="22">
        <v>1000</v>
      </c>
      <c r="Y113" s="22">
        <v>0</v>
      </c>
      <c r="Z113" s="22">
        <v>0</v>
      </c>
      <c r="AA113" s="22">
        <v>0</v>
      </c>
      <c r="AB113" s="22">
        <v>0</v>
      </c>
      <c r="AC113" s="22">
        <v>1050</v>
      </c>
      <c r="AD113" s="22">
        <v>0</v>
      </c>
      <c r="AE113" s="22">
        <v>499.75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8.8999996185302734</v>
      </c>
      <c r="AL113" s="22">
        <v>31.739999771118161</v>
      </c>
      <c r="AM113" s="22">
        <v>310.85000240802765</v>
      </c>
      <c r="AN113" s="22">
        <v>0</v>
      </c>
      <c r="AO113" s="22">
        <v>115.38244400000001</v>
      </c>
      <c r="AP113" s="22">
        <v>223.04598359990609</v>
      </c>
      <c r="AQ113" s="22">
        <v>78.633908000000005</v>
      </c>
      <c r="AR113" s="22">
        <v>79</v>
      </c>
      <c r="AS113" s="22">
        <v>25.60000038146973</v>
      </c>
      <c r="AY113" s="20">
        <v>504.86635440802763</v>
      </c>
      <c r="AZ113" s="20">
        <v>194.01635200000001</v>
      </c>
      <c r="BA113" s="20">
        <v>310.85000240802765</v>
      </c>
      <c r="BB113" s="20">
        <v>368.28598337102426</v>
      </c>
      <c r="BC113" s="20">
        <v>310.94598321843637</v>
      </c>
      <c r="BD113" s="20">
        <v>57.340000152587891</v>
      </c>
      <c r="BE113" s="20">
        <v>4888.5999946594238</v>
      </c>
      <c r="BF113" s="20">
        <v>839.09999465942383</v>
      </c>
      <c r="BG113" s="20">
        <v>1000</v>
      </c>
      <c r="BH113" s="20">
        <v>399.75</v>
      </c>
      <c r="BI113" s="20">
        <v>100</v>
      </c>
      <c r="BJ113" s="20">
        <v>1549.75</v>
      </c>
      <c r="BK113" s="20">
        <v>899.9</v>
      </c>
      <c r="BL113" s="20">
        <v>199.9</v>
      </c>
      <c r="BM113" s="20">
        <v>449.95</v>
      </c>
      <c r="BN113" s="20">
        <v>0</v>
      </c>
      <c r="BO113" s="20">
        <v>0</v>
      </c>
      <c r="BP113" s="20">
        <v>1000</v>
      </c>
      <c r="BQ113" s="20">
        <v>5761.7523324384756</v>
      </c>
    </row>
    <row r="114" spans="1:69" x14ac:dyDescent="0.25">
      <c r="A114" s="18">
        <v>2030</v>
      </c>
      <c r="B114" s="19">
        <v>0</v>
      </c>
      <c r="C114" s="19">
        <v>0</v>
      </c>
      <c r="D114" s="19">
        <v>0</v>
      </c>
      <c r="E114" s="19">
        <v>0</v>
      </c>
      <c r="F114" s="19">
        <v>128.09999465942386</v>
      </c>
      <c r="G114" s="19">
        <v>711</v>
      </c>
      <c r="H114" s="19">
        <v>900</v>
      </c>
      <c r="I114" s="19">
        <v>0</v>
      </c>
      <c r="J114" s="19">
        <v>400</v>
      </c>
      <c r="K114" s="19">
        <v>0</v>
      </c>
      <c r="L114" s="19">
        <v>0</v>
      </c>
      <c r="M114" s="19">
        <v>100</v>
      </c>
      <c r="N114" s="19">
        <v>0</v>
      </c>
      <c r="O114" s="19">
        <v>0</v>
      </c>
      <c r="P114" s="19">
        <v>1099.5499954223633</v>
      </c>
      <c r="Q114" s="19">
        <v>0</v>
      </c>
      <c r="R114" s="19">
        <v>0</v>
      </c>
      <c r="S114" s="19">
        <v>0</v>
      </c>
      <c r="T114" s="19">
        <v>0</v>
      </c>
      <c r="U114" s="19">
        <v>100</v>
      </c>
      <c r="V114" s="19">
        <v>0</v>
      </c>
      <c r="W114" s="19">
        <v>0</v>
      </c>
      <c r="X114" s="19">
        <v>1000</v>
      </c>
      <c r="Y114" s="19">
        <v>0</v>
      </c>
      <c r="Z114" s="19">
        <v>0</v>
      </c>
      <c r="AA114" s="19">
        <v>0</v>
      </c>
      <c r="AB114" s="19">
        <v>0</v>
      </c>
      <c r="AC114" s="19">
        <v>1050</v>
      </c>
      <c r="AD114" s="19">
        <v>0</v>
      </c>
      <c r="AE114" s="19">
        <v>499.65000152587891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8.8999996185302734</v>
      </c>
      <c r="AL114" s="19">
        <v>36.619998931884773</v>
      </c>
      <c r="AM114" s="19">
        <v>327.14000058174133</v>
      </c>
      <c r="AN114" s="19">
        <v>0</v>
      </c>
      <c r="AO114" s="19">
        <v>131.83969400000001</v>
      </c>
      <c r="AP114" s="19">
        <v>284.36450864593922</v>
      </c>
      <c r="AQ114" s="19">
        <v>94.091622999999998</v>
      </c>
      <c r="AR114" s="19">
        <v>79</v>
      </c>
      <c r="AS114" s="19">
        <v>25.60000038146973</v>
      </c>
      <c r="AY114" s="20">
        <v>553.07131758174137</v>
      </c>
      <c r="AZ114" s="20">
        <v>225.93131700000001</v>
      </c>
      <c r="BA114" s="20">
        <v>327.14000058174133</v>
      </c>
      <c r="BB114" s="20">
        <v>434.48450757782399</v>
      </c>
      <c r="BC114" s="20">
        <v>372.2645082644695</v>
      </c>
      <c r="BD114" s="20">
        <v>62.219999313354506</v>
      </c>
      <c r="BE114" s="20">
        <v>5988.299991607666</v>
      </c>
      <c r="BF114" s="20">
        <v>839.09999465942383</v>
      </c>
      <c r="BG114" s="20">
        <v>1400</v>
      </c>
      <c r="BH114" s="20">
        <v>1099.5499954223633</v>
      </c>
      <c r="BI114" s="20">
        <v>100</v>
      </c>
      <c r="BJ114" s="20">
        <v>1549.6500015258789</v>
      </c>
      <c r="BK114" s="20">
        <v>899.86000061035156</v>
      </c>
      <c r="BL114" s="20">
        <v>199.86000061035156</v>
      </c>
      <c r="BM114" s="20">
        <v>449.93000030517578</v>
      </c>
      <c r="BN114" s="20">
        <v>0</v>
      </c>
      <c r="BO114" s="20">
        <v>0</v>
      </c>
      <c r="BP114" s="20">
        <v>1000</v>
      </c>
      <c r="BQ114" s="20">
        <v>6975.8558167672309</v>
      </c>
    </row>
    <row r="115" spans="1:69" x14ac:dyDescent="0.25">
      <c r="A115" s="21">
        <v>2031</v>
      </c>
      <c r="B115" s="22">
        <v>0</v>
      </c>
      <c r="C115" s="22">
        <v>0</v>
      </c>
      <c r="D115" s="22">
        <v>0</v>
      </c>
      <c r="E115" s="22">
        <v>0</v>
      </c>
      <c r="F115" s="22">
        <v>146.3999938964844</v>
      </c>
      <c r="G115" s="22">
        <v>711</v>
      </c>
      <c r="H115" s="22">
        <v>900</v>
      </c>
      <c r="I115" s="22">
        <v>0</v>
      </c>
      <c r="J115" s="22">
        <v>400</v>
      </c>
      <c r="K115" s="22">
        <v>0</v>
      </c>
      <c r="L115" s="22">
        <v>0</v>
      </c>
      <c r="M115" s="22">
        <v>100</v>
      </c>
      <c r="N115" s="22">
        <v>0</v>
      </c>
      <c r="O115" s="22">
        <v>0</v>
      </c>
      <c r="P115" s="22">
        <v>1098.9999847412109</v>
      </c>
      <c r="Q115" s="22">
        <v>0</v>
      </c>
      <c r="R115" s="22">
        <v>0</v>
      </c>
      <c r="S115" s="22">
        <v>0</v>
      </c>
      <c r="T115" s="22">
        <v>0</v>
      </c>
      <c r="U115" s="22">
        <v>100</v>
      </c>
      <c r="V115" s="22">
        <v>0</v>
      </c>
      <c r="W115" s="22">
        <v>0</v>
      </c>
      <c r="X115" s="22">
        <v>1000</v>
      </c>
      <c r="Y115" s="22">
        <v>0</v>
      </c>
      <c r="Z115" s="22">
        <v>0</v>
      </c>
      <c r="AA115" s="22">
        <v>0</v>
      </c>
      <c r="AB115" s="22">
        <v>0</v>
      </c>
      <c r="AC115" s="22">
        <v>1050</v>
      </c>
      <c r="AD115" s="22">
        <v>0</v>
      </c>
      <c r="AE115" s="22">
        <v>499.54999542236328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9.7200002670288086</v>
      </c>
      <c r="AL115" s="22">
        <v>39.990001678466797</v>
      </c>
      <c r="AM115" s="22">
        <v>343.18000054359436</v>
      </c>
      <c r="AN115" s="22">
        <v>0</v>
      </c>
      <c r="AO115" s="22">
        <v>148.12393700000001</v>
      </c>
      <c r="AP115" s="22">
        <v>351.50843736546011</v>
      </c>
      <c r="AQ115" s="22">
        <v>110.32028299999999</v>
      </c>
      <c r="AR115" s="22">
        <v>79</v>
      </c>
      <c r="AS115" s="22">
        <v>25.60000038146973</v>
      </c>
      <c r="AY115" s="20">
        <v>601.62422054359433</v>
      </c>
      <c r="AZ115" s="20">
        <v>258.44421999999997</v>
      </c>
      <c r="BA115" s="20">
        <v>343.18000054359436</v>
      </c>
      <c r="BB115" s="20">
        <v>505.81843969242544</v>
      </c>
      <c r="BC115" s="20">
        <v>440.22843763248892</v>
      </c>
      <c r="BD115" s="20">
        <v>65.590002059936523</v>
      </c>
      <c r="BE115" s="20">
        <v>6005.9499740600586</v>
      </c>
      <c r="BF115" s="20">
        <v>857.39999389648438</v>
      </c>
      <c r="BG115" s="20">
        <v>1400</v>
      </c>
      <c r="BH115" s="20">
        <v>1098.9999847412109</v>
      </c>
      <c r="BI115" s="20">
        <v>100</v>
      </c>
      <c r="BJ115" s="20">
        <v>1549.5499954223633</v>
      </c>
      <c r="BK115" s="20">
        <v>899.81999816894529</v>
      </c>
      <c r="BL115" s="20">
        <v>199.81999816894532</v>
      </c>
      <c r="BM115" s="20">
        <v>449.90999908447264</v>
      </c>
      <c r="BN115" s="20">
        <v>0</v>
      </c>
      <c r="BO115" s="20">
        <v>0</v>
      </c>
      <c r="BP115" s="20">
        <v>1000</v>
      </c>
      <c r="BQ115" s="20">
        <v>7113.3926342960785</v>
      </c>
    </row>
    <row r="116" spans="1:69" x14ac:dyDescent="0.25">
      <c r="A116" s="18">
        <v>2032</v>
      </c>
      <c r="B116" s="19">
        <v>0</v>
      </c>
      <c r="C116" s="19">
        <v>0</v>
      </c>
      <c r="D116" s="19">
        <v>0</v>
      </c>
      <c r="E116" s="19">
        <v>0</v>
      </c>
      <c r="F116" s="19">
        <v>146.3999938964844</v>
      </c>
      <c r="G116" s="19">
        <v>711</v>
      </c>
      <c r="H116" s="19">
        <v>900</v>
      </c>
      <c r="I116" s="19">
        <v>100</v>
      </c>
      <c r="J116" s="19">
        <v>400</v>
      </c>
      <c r="K116" s="19">
        <v>0</v>
      </c>
      <c r="L116" s="19">
        <v>0</v>
      </c>
      <c r="M116" s="19">
        <v>200</v>
      </c>
      <c r="N116" s="19">
        <v>0</v>
      </c>
      <c r="O116" s="19">
        <v>0</v>
      </c>
      <c r="P116" s="19">
        <v>1098.4500122070313</v>
      </c>
      <c r="Q116" s="19">
        <v>0</v>
      </c>
      <c r="R116" s="19">
        <v>0</v>
      </c>
      <c r="S116" s="19">
        <v>0</v>
      </c>
      <c r="T116" s="19">
        <v>0</v>
      </c>
      <c r="U116" s="19">
        <v>100</v>
      </c>
      <c r="V116" s="19">
        <v>0</v>
      </c>
      <c r="W116" s="19">
        <v>0</v>
      </c>
      <c r="X116" s="19">
        <v>1000</v>
      </c>
      <c r="Y116" s="19">
        <v>0</v>
      </c>
      <c r="Z116" s="19">
        <v>0</v>
      </c>
      <c r="AA116" s="19">
        <v>0</v>
      </c>
      <c r="AB116" s="19">
        <v>0</v>
      </c>
      <c r="AC116" s="19">
        <v>1050</v>
      </c>
      <c r="AD116" s="19">
        <v>0</v>
      </c>
      <c r="AE116" s="19">
        <v>499.45000457763672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10.590000152587891</v>
      </c>
      <c r="AL116" s="19">
        <v>43.580001831054688</v>
      </c>
      <c r="AM116" s="19">
        <v>358.39999914169312</v>
      </c>
      <c r="AN116" s="19">
        <v>0</v>
      </c>
      <c r="AO116" s="19">
        <v>200.929247</v>
      </c>
      <c r="AP116" s="19">
        <v>418.652366084981</v>
      </c>
      <c r="AQ116" s="19">
        <v>126.43372100000001</v>
      </c>
      <c r="AR116" s="19">
        <v>79</v>
      </c>
      <c r="AS116" s="19">
        <v>25.60000038146973</v>
      </c>
      <c r="AY116" s="20">
        <v>685.76296714169314</v>
      </c>
      <c r="AZ116" s="20">
        <v>327.36296800000002</v>
      </c>
      <c r="BA116" s="20">
        <v>358.39999914169312</v>
      </c>
      <c r="BB116" s="20">
        <v>577.42236845009324</v>
      </c>
      <c r="BC116" s="20">
        <v>508.24236623756889</v>
      </c>
      <c r="BD116" s="20">
        <v>69.180002212524414</v>
      </c>
      <c r="BE116" s="20">
        <v>6205.3000106811523</v>
      </c>
      <c r="BF116" s="20">
        <v>857.39999389648438</v>
      </c>
      <c r="BG116" s="20">
        <v>1600</v>
      </c>
      <c r="BH116" s="20">
        <v>1098.4500122070313</v>
      </c>
      <c r="BI116" s="20">
        <v>100</v>
      </c>
      <c r="BJ116" s="20">
        <v>1549.4500045776367</v>
      </c>
      <c r="BK116" s="20">
        <v>899.78000183105473</v>
      </c>
      <c r="BL116" s="20">
        <v>199.7800018310547</v>
      </c>
      <c r="BM116" s="20">
        <v>449.89000091552737</v>
      </c>
      <c r="BN116" s="20">
        <v>0</v>
      </c>
      <c r="BO116" s="20">
        <v>0</v>
      </c>
      <c r="BP116" s="20">
        <v>1000</v>
      </c>
      <c r="BQ116" s="20">
        <v>7468.4853462729388</v>
      </c>
    </row>
    <row r="117" spans="1:69" x14ac:dyDescent="0.25">
      <c r="A117" s="21">
        <v>2033</v>
      </c>
      <c r="B117" s="22">
        <v>0</v>
      </c>
      <c r="C117" s="22">
        <v>0</v>
      </c>
      <c r="D117" s="22">
        <v>0</v>
      </c>
      <c r="E117" s="22">
        <v>0</v>
      </c>
      <c r="F117" s="22">
        <v>146.3999938964844</v>
      </c>
      <c r="G117" s="22">
        <v>711</v>
      </c>
      <c r="H117" s="22">
        <v>900</v>
      </c>
      <c r="I117" s="22">
        <v>100</v>
      </c>
      <c r="J117" s="22">
        <v>400</v>
      </c>
      <c r="K117" s="22">
        <v>0</v>
      </c>
      <c r="L117" s="22">
        <v>0</v>
      </c>
      <c r="M117" s="22">
        <v>300</v>
      </c>
      <c r="N117" s="22">
        <v>0</v>
      </c>
      <c r="O117" s="22">
        <v>0</v>
      </c>
      <c r="P117" s="22">
        <v>1097.8999862670898</v>
      </c>
      <c r="Q117" s="22">
        <v>0</v>
      </c>
      <c r="R117" s="22">
        <v>0</v>
      </c>
      <c r="S117" s="22">
        <v>0</v>
      </c>
      <c r="T117" s="22">
        <v>0</v>
      </c>
      <c r="U117" s="22">
        <v>100</v>
      </c>
      <c r="V117" s="22">
        <v>0</v>
      </c>
      <c r="W117" s="22">
        <v>0</v>
      </c>
      <c r="X117" s="22">
        <v>1000</v>
      </c>
      <c r="Y117" s="22">
        <v>0</v>
      </c>
      <c r="Z117" s="22">
        <v>0</v>
      </c>
      <c r="AA117" s="22">
        <v>0</v>
      </c>
      <c r="AB117" s="22">
        <v>0</v>
      </c>
      <c r="AC117" s="22">
        <v>1050</v>
      </c>
      <c r="AD117" s="22">
        <v>0</v>
      </c>
      <c r="AE117" s="22">
        <v>499.34999847412109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11.47000026702881</v>
      </c>
      <c r="AL117" s="22">
        <v>47.200000762939453</v>
      </c>
      <c r="AM117" s="22">
        <v>370.81999850273132</v>
      </c>
      <c r="AN117" s="22">
        <v>0</v>
      </c>
      <c r="AO117" s="22">
        <v>219.51485700000001</v>
      </c>
      <c r="AP117" s="22">
        <v>489.51080342847717</v>
      </c>
      <c r="AQ117" s="22">
        <v>143.164975</v>
      </c>
      <c r="AR117" s="22">
        <v>79</v>
      </c>
      <c r="AS117" s="22">
        <v>25.60000038146973</v>
      </c>
      <c r="AY117" s="20">
        <v>733.49983050273136</v>
      </c>
      <c r="AZ117" s="20">
        <v>362.67983200000003</v>
      </c>
      <c r="BA117" s="20">
        <v>370.81999850273132</v>
      </c>
      <c r="BB117" s="20">
        <v>652.78080483991516</v>
      </c>
      <c r="BC117" s="20">
        <v>579.98080369550598</v>
      </c>
      <c r="BD117" s="20">
        <v>72.80000114440918</v>
      </c>
      <c r="BE117" s="20">
        <v>6304.6499786376953</v>
      </c>
      <c r="BF117" s="20">
        <v>857.39999389648438</v>
      </c>
      <c r="BG117" s="20">
        <v>1700</v>
      </c>
      <c r="BH117" s="20">
        <v>1097.8999862670898</v>
      </c>
      <c r="BI117" s="20">
        <v>100</v>
      </c>
      <c r="BJ117" s="20">
        <v>1549.3499984741211</v>
      </c>
      <c r="BK117" s="20">
        <v>899.73999938964846</v>
      </c>
      <c r="BL117" s="20">
        <v>199.73999938964846</v>
      </c>
      <c r="BM117" s="20">
        <v>449.86999969482423</v>
      </c>
      <c r="BN117" s="20">
        <v>0</v>
      </c>
      <c r="BO117" s="20">
        <v>0</v>
      </c>
      <c r="BP117" s="20">
        <v>1000</v>
      </c>
      <c r="BQ117" s="20">
        <v>7690.9306139803421</v>
      </c>
    </row>
    <row r="118" spans="1:69" x14ac:dyDescent="0.25">
      <c r="A118" s="18">
        <v>2034</v>
      </c>
      <c r="B118" s="19">
        <v>0</v>
      </c>
      <c r="C118" s="19">
        <v>0</v>
      </c>
      <c r="D118" s="19">
        <v>0</v>
      </c>
      <c r="E118" s="19">
        <v>0</v>
      </c>
      <c r="F118" s="19">
        <v>146.3999938964844</v>
      </c>
      <c r="G118" s="19">
        <v>711</v>
      </c>
      <c r="H118" s="19">
        <v>1100</v>
      </c>
      <c r="I118" s="19">
        <v>100</v>
      </c>
      <c r="J118" s="19">
        <v>400</v>
      </c>
      <c r="K118" s="19">
        <v>0</v>
      </c>
      <c r="L118" s="19">
        <v>0</v>
      </c>
      <c r="M118" s="19">
        <v>300</v>
      </c>
      <c r="N118" s="19">
        <v>0</v>
      </c>
      <c r="O118" s="19">
        <v>0</v>
      </c>
      <c r="P118" s="19">
        <v>1097.3500213623047</v>
      </c>
      <c r="Q118" s="19">
        <v>0</v>
      </c>
      <c r="R118" s="19">
        <v>0</v>
      </c>
      <c r="S118" s="19">
        <v>0</v>
      </c>
      <c r="T118" s="19">
        <v>0</v>
      </c>
      <c r="U118" s="19">
        <v>100</v>
      </c>
      <c r="V118" s="19">
        <v>0</v>
      </c>
      <c r="W118" s="19">
        <v>0</v>
      </c>
      <c r="X118" s="19">
        <v>1000</v>
      </c>
      <c r="Y118" s="19">
        <v>300</v>
      </c>
      <c r="Z118" s="19">
        <v>0</v>
      </c>
      <c r="AA118" s="19">
        <v>0</v>
      </c>
      <c r="AB118" s="19">
        <v>0</v>
      </c>
      <c r="AC118" s="19">
        <v>1050</v>
      </c>
      <c r="AD118" s="19">
        <v>0</v>
      </c>
      <c r="AE118" s="19">
        <v>499.25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12.35000038146973</v>
      </c>
      <c r="AL118" s="19">
        <v>50.830001831054688</v>
      </c>
      <c r="AM118" s="19">
        <v>376.63999497890472</v>
      </c>
      <c r="AN118" s="19">
        <v>0</v>
      </c>
      <c r="AO118" s="19">
        <v>238.569873</v>
      </c>
      <c r="AP118" s="19">
        <v>560.36924077197341</v>
      </c>
      <c r="AQ118" s="19">
        <v>149.33156099999999</v>
      </c>
      <c r="AR118" s="19">
        <v>79</v>
      </c>
      <c r="AS118" s="19">
        <v>25.60000038146973</v>
      </c>
      <c r="AY118" s="20">
        <v>764.54142897890472</v>
      </c>
      <c r="AZ118" s="20">
        <v>387.90143399999999</v>
      </c>
      <c r="BA118" s="20">
        <v>376.63999497890472</v>
      </c>
      <c r="BB118" s="20">
        <v>728.14924336596755</v>
      </c>
      <c r="BC118" s="20">
        <v>651.71924115344314</v>
      </c>
      <c r="BD118" s="20">
        <v>76.430002212524414</v>
      </c>
      <c r="BE118" s="20">
        <v>6804.0000152587891</v>
      </c>
      <c r="BF118" s="20">
        <v>857.39999389648438</v>
      </c>
      <c r="BG118" s="20">
        <v>1900</v>
      </c>
      <c r="BH118" s="20">
        <v>1097.3500213623047</v>
      </c>
      <c r="BI118" s="20">
        <v>100</v>
      </c>
      <c r="BJ118" s="20">
        <v>1549.25</v>
      </c>
      <c r="BK118" s="20">
        <v>899.7</v>
      </c>
      <c r="BL118" s="20">
        <v>199.70000000000002</v>
      </c>
      <c r="BM118" s="20">
        <v>449.85</v>
      </c>
      <c r="BN118" s="20">
        <v>0</v>
      </c>
      <c r="BO118" s="20">
        <v>0</v>
      </c>
      <c r="BP118" s="20">
        <v>1300</v>
      </c>
      <c r="BQ118" s="20">
        <v>8296.690687603661</v>
      </c>
    </row>
    <row r="119" spans="1:69" x14ac:dyDescent="0.25">
      <c r="A119" s="21">
        <v>2035</v>
      </c>
      <c r="B119" s="22">
        <v>0</v>
      </c>
      <c r="C119" s="22">
        <v>0</v>
      </c>
      <c r="D119" s="22">
        <v>0</v>
      </c>
      <c r="E119" s="22">
        <v>0</v>
      </c>
      <c r="F119" s="22">
        <v>146.3999938964844</v>
      </c>
      <c r="G119" s="22">
        <v>711</v>
      </c>
      <c r="H119" s="22">
        <v>1100</v>
      </c>
      <c r="I119" s="22">
        <v>100</v>
      </c>
      <c r="J119" s="22">
        <v>400</v>
      </c>
      <c r="K119" s="22">
        <v>0</v>
      </c>
      <c r="L119" s="22">
        <v>0</v>
      </c>
      <c r="M119" s="22">
        <v>500</v>
      </c>
      <c r="N119" s="22">
        <v>0</v>
      </c>
      <c r="O119" s="22">
        <v>0</v>
      </c>
      <c r="P119" s="22">
        <v>1096.7999954223633</v>
      </c>
      <c r="Q119" s="22">
        <v>0</v>
      </c>
      <c r="R119" s="22">
        <v>0</v>
      </c>
      <c r="S119" s="22">
        <v>0</v>
      </c>
      <c r="T119" s="22">
        <v>0</v>
      </c>
      <c r="U119" s="22">
        <v>100</v>
      </c>
      <c r="V119" s="22">
        <v>0</v>
      </c>
      <c r="W119" s="22">
        <v>0</v>
      </c>
      <c r="X119" s="22">
        <v>1000</v>
      </c>
      <c r="Y119" s="22">
        <v>400</v>
      </c>
      <c r="Z119" s="22">
        <v>0</v>
      </c>
      <c r="AA119" s="22">
        <v>0</v>
      </c>
      <c r="AB119" s="22">
        <v>0</v>
      </c>
      <c r="AC119" s="22">
        <v>1050</v>
      </c>
      <c r="AD119" s="22">
        <v>0</v>
      </c>
      <c r="AE119" s="22">
        <v>499.15000152587891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13.239999771118161</v>
      </c>
      <c r="AL119" s="22">
        <v>54.470001220703118</v>
      </c>
      <c r="AM119" s="22">
        <v>383.08999979496002</v>
      </c>
      <c r="AN119" s="22">
        <v>0</v>
      </c>
      <c r="AO119" s="22">
        <v>258.28604999999999</v>
      </c>
      <c r="AP119" s="22">
        <v>631.33850343142001</v>
      </c>
      <c r="AQ119" s="22">
        <v>156.19314700000001</v>
      </c>
      <c r="AR119" s="22">
        <v>79</v>
      </c>
      <c r="AS119" s="22">
        <v>25.60000038146973</v>
      </c>
      <c r="AY119" s="20">
        <v>797.56919679496002</v>
      </c>
      <c r="AZ119" s="20">
        <v>414.479197</v>
      </c>
      <c r="BA119" s="20">
        <v>383.08999979496002</v>
      </c>
      <c r="BB119" s="20">
        <v>803.64850480471102</v>
      </c>
      <c r="BC119" s="20">
        <v>723.57850320253817</v>
      </c>
      <c r="BD119" s="20">
        <v>80.070001602172852</v>
      </c>
      <c r="BE119" s="20">
        <v>7103.3499908447266</v>
      </c>
      <c r="BF119" s="20">
        <v>857.39999389648438</v>
      </c>
      <c r="BG119" s="20">
        <v>2100</v>
      </c>
      <c r="BH119" s="20">
        <v>1096.7999954223633</v>
      </c>
      <c r="BI119" s="20">
        <v>100</v>
      </c>
      <c r="BJ119" s="20">
        <v>1549.1500015258789</v>
      </c>
      <c r="BK119" s="20">
        <v>899.66000061035152</v>
      </c>
      <c r="BL119" s="20">
        <v>199.66000061035157</v>
      </c>
      <c r="BM119" s="20">
        <v>449.83000030517576</v>
      </c>
      <c r="BN119" s="20">
        <v>0</v>
      </c>
      <c r="BO119" s="20">
        <v>0</v>
      </c>
      <c r="BP119" s="20">
        <v>1400</v>
      </c>
      <c r="BQ119" s="20">
        <v>8704.5676924443978</v>
      </c>
    </row>
    <row r="120" spans="1:69" x14ac:dyDescent="0.25">
      <c r="A120" s="18">
        <v>2036</v>
      </c>
      <c r="B120" s="19">
        <v>0</v>
      </c>
      <c r="C120" s="19">
        <v>0</v>
      </c>
      <c r="D120" s="19">
        <v>0</v>
      </c>
      <c r="E120" s="19">
        <v>0</v>
      </c>
      <c r="F120" s="19">
        <v>146.3999938964844</v>
      </c>
      <c r="G120" s="19">
        <v>711</v>
      </c>
      <c r="H120" s="19">
        <v>1100</v>
      </c>
      <c r="I120" s="19">
        <v>100</v>
      </c>
      <c r="J120" s="19">
        <v>600</v>
      </c>
      <c r="K120" s="19">
        <v>0</v>
      </c>
      <c r="L120" s="19">
        <v>0</v>
      </c>
      <c r="M120" s="19">
        <v>600</v>
      </c>
      <c r="N120" s="19">
        <v>0</v>
      </c>
      <c r="O120" s="19">
        <v>0</v>
      </c>
      <c r="P120" s="19">
        <v>1096.2499847412109</v>
      </c>
      <c r="Q120" s="19">
        <v>0</v>
      </c>
      <c r="R120" s="19">
        <v>0</v>
      </c>
      <c r="S120" s="19">
        <v>0</v>
      </c>
      <c r="T120" s="19">
        <v>0</v>
      </c>
      <c r="U120" s="19">
        <v>100</v>
      </c>
      <c r="V120" s="19">
        <v>0</v>
      </c>
      <c r="W120" s="19">
        <v>0</v>
      </c>
      <c r="X120" s="19">
        <v>1000</v>
      </c>
      <c r="Y120" s="19">
        <v>400</v>
      </c>
      <c r="Z120" s="19">
        <v>0</v>
      </c>
      <c r="AA120" s="19">
        <v>0</v>
      </c>
      <c r="AB120" s="19">
        <v>0</v>
      </c>
      <c r="AC120" s="19">
        <v>1050</v>
      </c>
      <c r="AD120" s="19">
        <v>0</v>
      </c>
      <c r="AE120" s="19">
        <v>499.04999542236328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14.11999988555908</v>
      </c>
      <c r="AL120" s="19">
        <v>58.099998474121087</v>
      </c>
      <c r="AM120" s="19">
        <v>388.93000280857086</v>
      </c>
      <c r="AN120" s="19">
        <v>0</v>
      </c>
      <c r="AO120" s="19">
        <v>277.04538300000002</v>
      </c>
      <c r="AP120" s="19">
        <v>702.30776609086661</v>
      </c>
      <c r="AQ120" s="19">
        <v>162.833437</v>
      </c>
      <c r="AR120" s="19">
        <v>79</v>
      </c>
      <c r="AS120" s="19">
        <v>25.60000038146973</v>
      </c>
      <c r="AY120" s="20">
        <v>828.80882280857088</v>
      </c>
      <c r="AZ120" s="20">
        <v>439.87882000000002</v>
      </c>
      <c r="BA120" s="20">
        <v>388.93000280857086</v>
      </c>
      <c r="BB120" s="20">
        <v>879.12776483201651</v>
      </c>
      <c r="BC120" s="20">
        <v>795.42776597642569</v>
      </c>
      <c r="BD120" s="20">
        <v>83.69999885559082</v>
      </c>
      <c r="BE120" s="20">
        <v>7402.6999740600586</v>
      </c>
      <c r="BF120" s="20">
        <v>857.39999389648438</v>
      </c>
      <c r="BG120" s="20">
        <v>2400</v>
      </c>
      <c r="BH120" s="20">
        <v>1096.2499847412109</v>
      </c>
      <c r="BI120" s="20">
        <v>100</v>
      </c>
      <c r="BJ120" s="20">
        <v>1549.0499954223633</v>
      </c>
      <c r="BK120" s="20">
        <v>899.61999816894536</v>
      </c>
      <c r="BL120" s="20">
        <v>199.61999816894533</v>
      </c>
      <c r="BM120" s="20">
        <v>449.80999908447268</v>
      </c>
      <c r="BN120" s="20">
        <v>0</v>
      </c>
      <c r="BO120" s="20">
        <v>0</v>
      </c>
      <c r="BP120" s="20">
        <v>1400</v>
      </c>
      <c r="BQ120" s="20">
        <v>9110.636561700645</v>
      </c>
    </row>
    <row r="121" spans="1:69" x14ac:dyDescent="0.25">
      <c r="A121" s="21">
        <v>2037</v>
      </c>
      <c r="B121" s="22">
        <v>0</v>
      </c>
      <c r="C121" s="22">
        <v>0</v>
      </c>
      <c r="D121" s="22">
        <v>0</v>
      </c>
      <c r="E121" s="22">
        <v>0</v>
      </c>
      <c r="F121" s="22">
        <v>146.3999938964844</v>
      </c>
      <c r="G121" s="22">
        <v>711</v>
      </c>
      <c r="H121" s="22">
        <v>1200</v>
      </c>
      <c r="I121" s="22">
        <v>100</v>
      </c>
      <c r="J121" s="22">
        <v>600</v>
      </c>
      <c r="K121" s="22">
        <v>0</v>
      </c>
      <c r="L121" s="22">
        <v>0</v>
      </c>
      <c r="M121" s="22">
        <v>700</v>
      </c>
      <c r="N121" s="22">
        <v>0</v>
      </c>
      <c r="O121" s="22">
        <v>0</v>
      </c>
      <c r="P121" s="22">
        <v>1195.7000122070313</v>
      </c>
      <c r="Q121" s="22">
        <v>0</v>
      </c>
      <c r="R121" s="22">
        <v>0</v>
      </c>
      <c r="S121" s="22">
        <v>0</v>
      </c>
      <c r="T121" s="22">
        <v>0</v>
      </c>
      <c r="U121" s="22">
        <v>100</v>
      </c>
      <c r="V121" s="22">
        <v>0</v>
      </c>
      <c r="W121" s="22">
        <v>0</v>
      </c>
      <c r="X121" s="22">
        <v>1000</v>
      </c>
      <c r="Y121" s="22">
        <v>400</v>
      </c>
      <c r="Z121" s="22">
        <v>0</v>
      </c>
      <c r="AA121" s="22">
        <v>0</v>
      </c>
      <c r="AB121" s="22">
        <v>0</v>
      </c>
      <c r="AC121" s="22">
        <v>1050</v>
      </c>
      <c r="AD121" s="22">
        <v>0</v>
      </c>
      <c r="AE121" s="22">
        <v>498.95000457763672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15.010000228881839</v>
      </c>
      <c r="AL121" s="22">
        <v>61.759998321533203</v>
      </c>
      <c r="AM121" s="22">
        <v>393.38000094890594</v>
      </c>
      <c r="AN121" s="22">
        <v>0</v>
      </c>
      <c r="AO121" s="22">
        <v>294.53497199999998</v>
      </c>
      <c r="AP121" s="22">
        <v>773.53780368399657</v>
      </c>
      <c r="AQ121" s="22">
        <v>173.24580499999999</v>
      </c>
      <c r="AR121" s="22">
        <v>79</v>
      </c>
      <c r="AS121" s="22">
        <v>25.60000038146973</v>
      </c>
      <c r="AY121" s="20">
        <v>861.16077794890589</v>
      </c>
      <c r="AZ121" s="20">
        <v>467.78077699999994</v>
      </c>
      <c r="BA121" s="20">
        <v>393.38000094890594</v>
      </c>
      <c r="BB121" s="20">
        <v>954.90780261588134</v>
      </c>
      <c r="BC121" s="20">
        <v>867.54780391287841</v>
      </c>
      <c r="BD121" s="20">
        <v>87.35999870300293</v>
      </c>
      <c r="BE121" s="20">
        <v>7702.0500106811523</v>
      </c>
      <c r="BF121" s="20">
        <v>857.39999389648438</v>
      </c>
      <c r="BG121" s="20">
        <v>2600</v>
      </c>
      <c r="BH121" s="20">
        <v>1195.7000122070313</v>
      </c>
      <c r="BI121" s="20">
        <v>100</v>
      </c>
      <c r="BJ121" s="20">
        <v>1548.9500045776367</v>
      </c>
      <c r="BK121" s="20">
        <v>899.58000183105469</v>
      </c>
      <c r="BL121" s="20">
        <v>199.58000183105469</v>
      </c>
      <c r="BM121" s="20">
        <v>449.79000091552734</v>
      </c>
      <c r="BN121" s="20">
        <v>0</v>
      </c>
      <c r="BO121" s="20">
        <v>0</v>
      </c>
      <c r="BP121" s="20">
        <v>1400</v>
      </c>
      <c r="BQ121" s="20">
        <v>9518.1185912459405</v>
      </c>
    </row>
    <row r="122" spans="1:69" x14ac:dyDescent="0.25">
      <c r="A122" s="18">
        <v>2038</v>
      </c>
      <c r="B122" s="19">
        <v>0</v>
      </c>
      <c r="C122" s="19">
        <v>0</v>
      </c>
      <c r="D122" s="19">
        <v>0</v>
      </c>
      <c r="E122" s="19">
        <v>0</v>
      </c>
      <c r="F122" s="19">
        <v>146.3999938964844</v>
      </c>
      <c r="G122" s="19">
        <v>711</v>
      </c>
      <c r="H122" s="19">
        <v>1600</v>
      </c>
      <c r="I122" s="19">
        <v>300</v>
      </c>
      <c r="J122" s="19">
        <v>600</v>
      </c>
      <c r="K122" s="19">
        <v>0</v>
      </c>
      <c r="L122" s="19">
        <v>0</v>
      </c>
      <c r="M122" s="19">
        <v>900</v>
      </c>
      <c r="N122" s="19">
        <v>0</v>
      </c>
      <c r="O122" s="19">
        <v>0</v>
      </c>
      <c r="P122" s="19">
        <v>1595.099983215332</v>
      </c>
      <c r="Q122" s="19">
        <v>0</v>
      </c>
      <c r="R122" s="19">
        <v>0</v>
      </c>
      <c r="S122" s="19">
        <v>0</v>
      </c>
      <c r="T122" s="19">
        <v>0</v>
      </c>
      <c r="U122" s="19">
        <v>100</v>
      </c>
      <c r="V122" s="19">
        <v>0</v>
      </c>
      <c r="W122" s="19">
        <v>0</v>
      </c>
      <c r="X122" s="19">
        <v>1000</v>
      </c>
      <c r="Y122" s="19">
        <v>400</v>
      </c>
      <c r="Z122" s="19">
        <v>0</v>
      </c>
      <c r="AA122" s="19">
        <v>0</v>
      </c>
      <c r="AB122" s="19">
        <v>0</v>
      </c>
      <c r="AC122" s="19">
        <v>1050</v>
      </c>
      <c r="AD122" s="19">
        <v>0</v>
      </c>
      <c r="AE122" s="19">
        <v>498.84999847412109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15.88000011444092</v>
      </c>
      <c r="AL122" s="19">
        <v>65.339996337890625</v>
      </c>
      <c r="AM122" s="19">
        <v>401.45000278949738</v>
      </c>
      <c r="AN122" s="19">
        <v>0</v>
      </c>
      <c r="AO122" s="19">
        <v>312.89791300000002</v>
      </c>
      <c r="AP122" s="19">
        <v>844.76784127712642</v>
      </c>
      <c r="AQ122" s="19">
        <v>183.19800599999999</v>
      </c>
      <c r="AR122" s="19">
        <v>79</v>
      </c>
      <c r="AS122" s="19">
        <v>25.60000038146973</v>
      </c>
      <c r="AY122" s="20">
        <v>897.54592178949736</v>
      </c>
      <c r="AZ122" s="20">
        <v>496.09591899999998</v>
      </c>
      <c r="BA122" s="20">
        <v>401.45000278949738</v>
      </c>
      <c r="BB122" s="20">
        <v>1030.5878381109278</v>
      </c>
      <c r="BC122" s="20">
        <v>939.64784139156734</v>
      </c>
      <c r="BD122" s="20">
        <v>90.939996719360352</v>
      </c>
      <c r="BE122" s="20">
        <v>8901.3499755859375</v>
      </c>
      <c r="BF122" s="20">
        <v>857.39999389648438</v>
      </c>
      <c r="BG122" s="20">
        <v>3400</v>
      </c>
      <c r="BH122" s="20">
        <v>1595.099983215332</v>
      </c>
      <c r="BI122" s="20">
        <v>100</v>
      </c>
      <c r="BJ122" s="20">
        <v>1548.8499984741211</v>
      </c>
      <c r="BK122" s="20">
        <v>899.53999938964841</v>
      </c>
      <c r="BL122" s="20">
        <v>199.53999938964844</v>
      </c>
      <c r="BM122" s="20">
        <v>449.76999969482421</v>
      </c>
      <c r="BN122" s="20">
        <v>0</v>
      </c>
      <c r="BO122" s="20">
        <v>0</v>
      </c>
      <c r="BP122" s="20">
        <v>1400</v>
      </c>
      <c r="BQ122" s="20">
        <v>10829.483735486363</v>
      </c>
    </row>
    <row r="123" spans="1:69" x14ac:dyDescent="0.25">
      <c r="A123" s="21">
        <v>2039</v>
      </c>
      <c r="B123" s="22">
        <v>0</v>
      </c>
      <c r="C123" s="22">
        <v>0</v>
      </c>
      <c r="D123" s="22">
        <v>0</v>
      </c>
      <c r="E123" s="22">
        <v>0</v>
      </c>
      <c r="F123" s="22">
        <v>182.9999923706055</v>
      </c>
      <c r="G123" s="22">
        <v>711</v>
      </c>
      <c r="H123" s="22">
        <v>1700</v>
      </c>
      <c r="I123" s="22">
        <v>400</v>
      </c>
      <c r="J123" s="22">
        <v>600</v>
      </c>
      <c r="K123" s="22">
        <v>0</v>
      </c>
      <c r="L123" s="22">
        <v>0</v>
      </c>
      <c r="M123" s="22">
        <v>900</v>
      </c>
      <c r="N123" s="22">
        <v>0</v>
      </c>
      <c r="O123" s="22">
        <v>0</v>
      </c>
      <c r="P123" s="22">
        <v>1594.3000106811523</v>
      </c>
      <c r="Q123" s="22">
        <v>0</v>
      </c>
      <c r="R123" s="22">
        <v>0</v>
      </c>
      <c r="S123" s="22">
        <v>0</v>
      </c>
      <c r="T123" s="22">
        <v>0</v>
      </c>
      <c r="U123" s="22">
        <v>100</v>
      </c>
      <c r="V123" s="22">
        <v>0</v>
      </c>
      <c r="W123" s="22">
        <v>0</v>
      </c>
      <c r="X123" s="22">
        <v>1000</v>
      </c>
      <c r="Y123" s="22">
        <v>400</v>
      </c>
      <c r="Z123" s="22">
        <v>0</v>
      </c>
      <c r="AA123" s="22">
        <v>0</v>
      </c>
      <c r="AB123" s="22">
        <v>0</v>
      </c>
      <c r="AC123" s="22">
        <v>1050</v>
      </c>
      <c r="AD123" s="22">
        <v>0</v>
      </c>
      <c r="AE123" s="22">
        <v>498.75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16.760000228881839</v>
      </c>
      <c r="AL123" s="22">
        <v>68.959999084472656</v>
      </c>
      <c r="AM123" s="22">
        <v>402.85000026226044</v>
      </c>
      <c r="AN123" s="22">
        <v>0</v>
      </c>
      <c r="AO123" s="22">
        <v>331.41053299999999</v>
      </c>
      <c r="AP123" s="22">
        <v>917.56433527798572</v>
      </c>
      <c r="AQ123" s="22">
        <v>193.83666199999999</v>
      </c>
      <c r="AR123" s="22">
        <v>79</v>
      </c>
      <c r="AS123" s="22">
        <v>25.60000038146973</v>
      </c>
      <c r="AY123" s="20">
        <v>928.09719526226036</v>
      </c>
      <c r="AZ123" s="20">
        <v>525.24719499999992</v>
      </c>
      <c r="BA123" s="20">
        <v>402.85000026226044</v>
      </c>
      <c r="BB123" s="20">
        <v>1107.8843349728099</v>
      </c>
      <c r="BC123" s="20">
        <v>1013.3243355068676</v>
      </c>
      <c r="BD123" s="20">
        <v>94.559999465942383</v>
      </c>
      <c r="BE123" s="20">
        <v>9137.0500030517578</v>
      </c>
      <c r="BF123" s="20">
        <v>893.99999237060547</v>
      </c>
      <c r="BG123" s="20">
        <v>3600</v>
      </c>
      <c r="BH123" s="20">
        <v>1594.3000106811523</v>
      </c>
      <c r="BI123" s="20">
        <v>100</v>
      </c>
      <c r="BJ123" s="20">
        <v>1548.75</v>
      </c>
      <c r="BK123" s="20">
        <v>899.5</v>
      </c>
      <c r="BL123" s="20">
        <v>199.5</v>
      </c>
      <c r="BM123" s="20">
        <v>449.75</v>
      </c>
      <c r="BN123" s="20">
        <v>0</v>
      </c>
      <c r="BO123" s="20">
        <v>0</v>
      </c>
      <c r="BP123" s="20">
        <v>1400</v>
      </c>
      <c r="BQ123" s="20">
        <v>11173.031533286829</v>
      </c>
    </row>
    <row r="124" spans="1:69" x14ac:dyDescent="0.25">
      <c r="A124" s="18">
        <v>2040</v>
      </c>
      <c r="B124" s="19">
        <v>0</v>
      </c>
      <c r="C124" s="19">
        <v>0</v>
      </c>
      <c r="D124" s="19">
        <v>0</v>
      </c>
      <c r="E124" s="19">
        <v>237</v>
      </c>
      <c r="F124" s="19">
        <v>219.59999084472659</v>
      </c>
      <c r="G124" s="19">
        <v>711</v>
      </c>
      <c r="H124" s="19">
        <v>1700</v>
      </c>
      <c r="I124" s="19">
        <v>400</v>
      </c>
      <c r="J124" s="19">
        <v>600</v>
      </c>
      <c r="K124" s="19">
        <v>0</v>
      </c>
      <c r="L124" s="19">
        <v>0</v>
      </c>
      <c r="M124" s="19">
        <v>900</v>
      </c>
      <c r="N124" s="19">
        <v>0</v>
      </c>
      <c r="O124" s="19">
        <v>0</v>
      </c>
      <c r="P124" s="19">
        <v>1593.5</v>
      </c>
      <c r="Q124" s="19">
        <v>0</v>
      </c>
      <c r="R124" s="19">
        <v>0</v>
      </c>
      <c r="S124" s="19">
        <v>0</v>
      </c>
      <c r="T124" s="19">
        <v>0</v>
      </c>
      <c r="U124" s="19">
        <v>100</v>
      </c>
      <c r="V124" s="19">
        <v>0</v>
      </c>
      <c r="W124" s="19">
        <v>0</v>
      </c>
      <c r="X124" s="19">
        <v>1000</v>
      </c>
      <c r="Y124" s="19">
        <v>500</v>
      </c>
      <c r="Z124" s="19">
        <v>0</v>
      </c>
      <c r="AA124" s="19">
        <v>0</v>
      </c>
      <c r="AB124" s="19">
        <v>0</v>
      </c>
      <c r="AC124" s="19">
        <v>1050</v>
      </c>
      <c r="AD124" s="19">
        <v>0</v>
      </c>
      <c r="AE124" s="19">
        <v>498.65000152587891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17.64999961853027</v>
      </c>
      <c r="AL124" s="19">
        <v>72.610000610351563</v>
      </c>
      <c r="AM124" s="19">
        <v>404.35999834537506</v>
      </c>
      <c r="AN124" s="19">
        <v>0</v>
      </c>
      <c r="AO124" s="19">
        <v>350.07590800000003</v>
      </c>
      <c r="AP124" s="19">
        <v>990.36082927884513</v>
      </c>
      <c r="AQ124" s="19">
        <v>203.59456700000001</v>
      </c>
      <c r="AR124" s="19">
        <v>79</v>
      </c>
      <c r="AS124" s="19">
        <v>25.60000038146973</v>
      </c>
      <c r="AY124" s="20">
        <v>958.03047334537507</v>
      </c>
      <c r="AZ124" s="20">
        <v>553.67047500000001</v>
      </c>
      <c r="BA124" s="20">
        <v>404.35999834537506</v>
      </c>
      <c r="BB124" s="20">
        <v>1185.2208298891967</v>
      </c>
      <c r="BC124" s="20">
        <v>1087.0108288973754</v>
      </c>
      <c r="BD124" s="20">
        <v>98.210000991821289</v>
      </c>
      <c r="BE124" s="20">
        <v>9509.7499923706055</v>
      </c>
      <c r="BF124" s="20">
        <v>1167.5999908447266</v>
      </c>
      <c r="BG124" s="20">
        <v>3600</v>
      </c>
      <c r="BH124" s="20">
        <v>1593.5</v>
      </c>
      <c r="BI124" s="20">
        <v>100</v>
      </c>
      <c r="BJ124" s="20">
        <v>1548.6500015258789</v>
      </c>
      <c r="BK124" s="20">
        <v>899.46000061035159</v>
      </c>
      <c r="BL124" s="20">
        <v>199.46000061035159</v>
      </c>
      <c r="BM124" s="20">
        <v>449.73000030517579</v>
      </c>
      <c r="BN124" s="20">
        <v>0</v>
      </c>
      <c r="BO124" s="20">
        <v>0</v>
      </c>
      <c r="BP124" s="20">
        <v>1500</v>
      </c>
      <c r="BQ124" s="20">
        <v>11653.001295605178</v>
      </c>
    </row>
    <row r="125" spans="1:69" x14ac:dyDescent="0.25">
      <c r="A125" s="21">
        <v>2041</v>
      </c>
      <c r="B125" s="22">
        <v>0</v>
      </c>
      <c r="C125" s="22">
        <v>0</v>
      </c>
      <c r="D125" s="22">
        <v>0</v>
      </c>
      <c r="E125" s="22">
        <v>237</v>
      </c>
      <c r="F125" s="22">
        <v>274.49998855590826</v>
      </c>
      <c r="G125" s="22">
        <v>711</v>
      </c>
      <c r="H125" s="22">
        <v>1700</v>
      </c>
      <c r="I125" s="22">
        <v>400</v>
      </c>
      <c r="J125" s="22">
        <v>600</v>
      </c>
      <c r="K125" s="22">
        <v>0</v>
      </c>
      <c r="L125" s="22">
        <v>0</v>
      </c>
      <c r="M125" s="22">
        <v>900</v>
      </c>
      <c r="N125" s="22">
        <v>0</v>
      </c>
      <c r="O125" s="22">
        <v>0</v>
      </c>
      <c r="P125" s="22">
        <v>1592.6999816894531</v>
      </c>
      <c r="Q125" s="22">
        <v>0</v>
      </c>
      <c r="R125" s="22">
        <v>0</v>
      </c>
      <c r="S125" s="22">
        <v>0</v>
      </c>
      <c r="T125" s="22">
        <v>0</v>
      </c>
      <c r="U125" s="22">
        <v>100</v>
      </c>
      <c r="V125" s="22">
        <v>0</v>
      </c>
      <c r="W125" s="22">
        <v>0</v>
      </c>
      <c r="X125" s="22">
        <v>1100</v>
      </c>
      <c r="Y125" s="22">
        <v>500</v>
      </c>
      <c r="Z125" s="22">
        <v>0</v>
      </c>
      <c r="AA125" s="22">
        <v>0</v>
      </c>
      <c r="AB125" s="22">
        <v>0</v>
      </c>
      <c r="AC125" s="22">
        <v>1050</v>
      </c>
      <c r="AD125" s="22">
        <v>0</v>
      </c>
      <c r="AE125" s="22">
        <v>498.54999542236328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18.54999923706055</v>
      </c>
      <c r="AL125" s="22">
        <v>76.30999755859375</v>
      </c>
      <c r="AM125" s="22">
        <v>404.90999734401703</v>
      </c>
      <c r="AN125" s="22">
        <v>0</v>
      </c>
      <c r="AO125" s="22">
        <v>366.544757</v>
      </c>
      <c r="AP125" s="22">
        <v>1066.338277034426</v>
      </c>
      <c r="AQ125" s="22">
        <v>211.21374899999998</v>
      </c>
      <c r="AR125" s="22">
        <v>79</v>
      </c>
      <c r="AS125" s="22">
        <v>25.60000038146973</v>
      </c>
      <c r="AY125" s="20">
        <v>982.66850334401704</v>
      </c>
      <c r="AZ125" s="20">
        <v>577.75850600000001</v>
      </c>
      <c r="BA125" s="20">
        <v>404.90999734401703</v>
      </c>
      <c r="BB125" s="20">
        <v>1265.7982742115501</v>
      </c>
      <c r="BC125" s="20">
        <v>1163.8882762714866</v>
      </c>
      <c r="BD125" s="20">
        <v>101.90999794006348</v>
      </c>
      <c r="BE125" s="20">
        <v>9663.7499656677246</v>
      </c>
      <c r="BF125" s="20">
        <v>1222.4999885559082</v>
      </c>
      <c r="BG125" s="20">
        <v>3600</v>
      </c>
      <c r="BH125" s="20">
        <v>1592.6999816894531</v>
      </c>
      <c r="BI125" s="20">
        <v>100</v>
      </c>
      <c r="BJ125" s="20">
        <v>1548.5499954223633</v>
      </c>
      <c r="BK125" s="20">
        <v>899.41999816894531</v>
      </c>
      <c r="BL125" s="20">
        <v>199.41999816894531</v>
      </c>
      <c r="BM125" s="20">
        <v>449.70999908447266</v>
      </c>
      <c r="BN125" s="20">
        <v>0</v>
      </c>
      <c r="BO125" s="20">
        <v>0</v>
      </c>
      <c r="BP125" s="20">
        <v>1600</v>
      </c>
      <c r="BQ125" s="20">
        <v>11912.216743223293</v>
      </c>
    </row>
    <row r="126" spans="1:69" x14ac:dyDescent="0.25">
      <c r="A126" s="18">
        <v>2042</v>
      </c>
      <c r="B126" s="19">
        <v>0</v>
      </c>
      <c r="C126" s="19">
        <v>0</v>
      </c>
      <c r="D126" s="19">
        <v>0</v>
      </c>
      <c r="E126" s="19">
        <v>474</v>
      </c>
      <c r="F126" s="19">
        <v>311.09998703002935</v>
      </c>
      <c r="G126" s="19">
        <v>711</v>
      </c>
      <c r="H126" s="19">
        <v>1700</v>
      </c>
      <c r="I126" s="19">
        <v>400</v>
      </c>
      <c r="J126" s="19">
        <v>600</v>
      </c>
      <c r="K126" s="19">
        <v>0</v>
      </c>
      <c r="L126" s="19">
        <v>0</v>
      </c>
      <c r="M126" s="19">
        <v>900</v>
      </c>
      <c r="N126" s="19">
        <v>0</v>
      </c>
      <c r="O126" s="19">
        <v>0</v>
      </c>
      <c r="P126" s="19">
        <v>1591.9000244140625</v>
      </c>
      <c r="Q126" s="19">
        <v>0</v>
      </c>
      <c r="R126" s="19">
        <v>0</v>
      </c>
      <c r="S126" s="19">
        <v>0</v>
      </c>
      <c r="T126" s="19">
        <v>0</v>
      </c>
      <c r="U126" s="19">
        <v>100</v>
      </c>
      <c r="V126" s="19">
        <v>0</v>
      </c>
      <c r="W126" s="19">
        <v>0</v>
      </c>
      <c r="X126" s="19">
        <v>1100</v>
      </c>
      <c r="Y126" s="19">
        <v>500</v>
      </c>
      <c r="Z126" s="19">
        <v>0</v>
      </c>
      <c r="AA126" s="19">
        <v>0</v>
      </c>
      <c r="AB126" s="19">
        <v>0</v>
      </c>
      <c r="AC126" s="19">
        <v>1050</v>
      </c>
      <c r="AD126" s="19">
        <v>0</v>
      </c>
      <c r="AE126" s="19">
        <v>498.45000457763672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19.440000534057621</v>
      </c>
      <c r="AL126" s="19">
        <v>79.980003356933594</v>
      </c>
      <c r="AM126" s="19">
        <v>405.22999942302704</v>
      </c>
      <c r="AN126" s="19">
        <v>0</v>
      </c>
      <c r="AO126" s="19">
        <v>381.38044400000001</v>
      </c>
      <c r="AP126" s="19">
        <v>1142.315724790006</v>
      </c>
      <c r="AQ126" s="19">
        <v>225.03197700000001</v>
      </c>
      <c r="AR126" s="19">
        <v>79</v>
      </c>
      <c r="AS126" s="19">
        <v>25.60000038146973</v>
      </c>
      <c r="AY126" s="20">
        <v>1011.642420423027</v>
      </c>
      <c r="AZ126" s="20">
        <v>606.41242099999999</v>
      </c>
      <c r="BA126" s="20">
        <v>405.22999942302704</v>
      </c>
      <c r="BB126" s="20">
        <v>1346.335729062467</v>
      </c>
      <c r="BC126" s="20">
        <v>1240.7557253240636</v>
      </c>
      <c r="BD126" s="20">
        <v>105.58000373840332</v>
      </c>
      <c r="BE126" s="20">
        <v>9936.4500160217285</v>
      </c>
      <c r="BF126" s="20">
        <v>1496.0999870300293</v>
      </c>
      <c r="BG126" s="20">
        <v>3600</v>
      </c>
      <c r="BH126" s="20">
        <v>1591.9000244140625</v>
      </c>
      <c r="BI126" s="20">
        <v>100</v>
      </c>
      <c r="BJ126" s="20">
        <v>1548.4500045776367</v>
      </c>
      <c r="BK126" s="20">
        <v>899.38000183105464</v>
      </c>
      <c r="BL126" s="20">
        <v>199.3800018310547</v>
      </c>
      <c r="BM126" s="20">
        <v>449.69000091552732</v>
      </c>
      <c r="BN126" s="20">
        <v>0</v>
      </c>
      <c r="BO126" s="20">
        <v>0</v>
      </c>
      <c r="BP126" s="20">
        <v>1600</v>
      </c>
      <c r="BQ126" s="20">
        <v>12294.428165507223</v>
      </c>
    </row>
    <row r="127" spans="1:69" x14ac:dyDescent="0.25">
      <c r="A127" s="21">
        <v>2043</v>
      </c>
      <c r="B127" s="22">
        <v>0</v>
      </c>
      <c r="C127" s="22">
        <v>0</v>
      </c>
      <c r="D127" s="22">
        <v>0</v>
      </c>
      <c r="E127" s="22">
        <v>474</v>
      </c>
      <c r="F127" s="22">
        <v>311.09998703002935</v>
      </c>
      <c r="G127" s="22">
        <v>711</v>
      </c>
      <c r="H127" s="22">
        <v>1700</v>
      </c>
      <c r="I127" s="22">
        <v>400</v>
      </c>
      <c r="J127" s="22">
        <v>950</v>
      </c>
      <c r="K127" s="22">
        <v>0</v>
      </c>
      <c r="L127" s="22">
        <v>0</v>
      </c>
      <c r="M127" s="22">
        <v>900</v>
      </c>
      <c r="N127" s="22">
        <v>0</v>
      </c>
      <c r="O127" s="22">
        <v>0</v>
      </c>
      <c r="P127" s="22">
        <v>1591.099983215332</v>
      </c>
      <c r="Q127" s="22">
        <v>0</v>
      </c>
      <c r="R127" s="22">
        <v>0</v>
      </c>
      <c r="S127" s="22">
        <v>0</v>
      </c>
      <c r="T127" s="22">
        <v>0</v>
      </c>
      <c r="U127" s="22">
        <v>100</v>
      </c>
      <c r="V127" s="22">
        <v>0</v>
      </c>
      <c r="W127" s="22">
        <v>0</v>
      </c>
      <c r="X127" s="22">
        <v>1100</v>
      </c>
      <c r="Y127" s="22">
        <v>500</v>
      </c>
      <c r="Z127" s="22">
        <v>0</v>
      </c>
      <c r="AA127" s="22">
        <v>0</v>
      </c>
      <c r="AB127" s="22">
        <v>0</v>
      </c>
      <c r="AC127" s="22">
        <v>1050</v>
      </c>
      <c r="AD127" s="22">
        <v>0</v>
      </c>
      <c r="AE127" s="22">
        <v>498.34999847412109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20.340000152587891</v>
      </c>
      <c r="AL127" s="22">
        <v>83.680000305175781</v>
      </c>
      <c r="AM127" s="22">
        <v>405.64999544620514</v>
      </c>
      <c r="AN127" s="22">
        <v>0</v>
      </c>
      <c r="AO127" s="22">
        <v>401.17813699999999</v>
      </c>
      <c r="AP127" s="22">
        <v>1224.0605660882529</v>
      </c>
      <c r="AQ127" s="22">
        <v>238.03904900000001</v>
      </c>
      <c r="AR127" s="22">
        <v>79</v>
      </c>
      <c r="AS127" s="22">
        <v>25.60000038146973</v>
      </c>
      <c r="AY127" s="20">
        <v>1044.867181446205</v>
      </c>
      <c r="AZ127" s="20">
        <v>639.21718599999997</v>
      </c>
      <c r="BA127" s="20">
        <v>405.64999544620514</v>
      </c>
      <c r="BB127" s="20">
        <v>1432.6805669274863</v>
      </c>
      <c r="BC127" s="20">
        <v>1323.4005662408408</v>
      </c>
      <c r="BD127" s="20">
        <v>109.28000068664551</v>
      </c>
      <c r="BE127" s="20">
        <v>10285.549968719482</v>
      </c>
      <c r="BF127" s="20">
        <v>1496.0999870300293</v>
      </c>
      <c r="BG127" s="20">
        <v>3950</v>
      </c>
      <c r="BH127" s="20">
        <v>1591.099983215332</v>
      </c>
      <c r="BI127" s="20">
        <v>100</v>
      </c>
      <c r="BJ127" s="20">
        <v>1548.3499984741211</v>
      </c>
      <c r="BK127" s="20">
        <v>899.33999938964848</v>
      </c>
      <c r="BL127" s="20">
        <v>199.33999938964845</v>
      </c>
      <c r="BM127" s="20">
        <v>449.66999969482424</v>
      </c>
      <c r="BN127" s="20">
        <v>0</v>
      </c>
      <c r="BO127" s="20">
        <v>0</v>
      </c>
      <c r="BP127" s="20">
        <v>1600</v>
      </c>
      <c r="BQ127" s="20">
        <v>12763.097717093173</v>
      </c>
    </row>
    <row r="128" spans="1:69" x14ac:dyDescent="0.25">
      <c r="A128" s="18">
        <v>2044</v>
      </c>
      <c r="B128" s="19">
        <v>0</v>
      </c>
      <c r="C128" s="19">
        <v>0</v>
      </c>
      <c r="D128" s="19">
        <v>0</v>
      </c>
      <c r="E128" s="19">
        <v>474</v>
      </c>
      <c r="F128" s="19">
        <v>329.3999862670899</v>
      </c>
      <c r="G128" s="19">
        <v>711</v>
      </c>
      <c r="H128" s="19">
        <v>1700</v>
      </c>
      <c r="I128" s="19">
        <v>500</v>
      </c>
      <c r="J128" s="19">
        <v>950</v>
      </c>
      <c r="K128" s="19">
        <v>0</v>
      </c>
      <c r="L128" s="19">
        <v>0</v>
      </c>
      <c r="M128" s="19">
        <v>900</v>
      </c>
      <c r="N128" s="19">
        <v>0</v>
      </c>
      <c r="O128" s="19">
        <v>0</v>
      </c>
      <c r="P128" s="19">
        <v>1790.3000106811523</v>
      </c>
      <c r="Q128" s="19">
        <v>100</v>
      </c>
      <c r="R128" s="19">
        <v>0</v>
      </c>
      <c r="S128" s="19">
        <v>0</v>
      </c>
      <c r="T128" s="19">
        <v>0</v>
      </c>
      <c r="U128" s="19">
        <v>100</v>
      </c>
      <c r="V128" s="19">
        <v>0</v>
      </c>
      <c r="W128" s="19">
        <v>0</v>
      </c>
      <c r="X128" s="19">
        <v>1200</v>
      </c>
      <c r="Y128" s="19">
        <v>500</v>
      </c>
      <c r="Z128" s="19">
        <v>0</v>
      </c>
      <c r="AA128" s="19">
        <v>0</v>
      </c>
      <c r="AB128" s="19">
        <v>0</v>
      </c>
      <c r="AC128" s="19">
        <v>1050</v>
      </c>
      <c r="AD128" s="19">
        <v>0</v>
      </c>
      <c r="AE128" s="19">
        <v>498.25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21.280000686645511</v>
      </c>
      <c r="AL128" s="19">
        <v>87.550003051757813</v>
      </c>
      <c r="AM128" s="19">
        <v>405.80000126361847</v>
      </c>
      <c r="AN128" s="19">
        <v>0</v>
      </c>
      <c r="AO128" s="19">
        <v>419.93942299999998</v>
      </c>
      <c r="AP128" s="19">
        <v>1305.8054073864989</v>
      </c>
      <c r="AQ128" s="19">
        <v>249.30925499999998</v>
      </c>
      <c r="AR128" s="19">
        <v>79</v>
      </c>
      <c r="AS128" s="19">
        <v>25.60000038146973</v>
      </c>
      <c r="AY128" s="20">
        <v>1075.0486792636184</v>
      </c>
      <c r="AZ128" s="20">
        <v>669.24867799999993</v>
      </c>
      <c r="BA128" s="20">
        <v>405.80000126361847</v>
      </c>
      <c r="BB128" s="20">
        <v>1519.235411506372</v>
      </c>
      <c r="BC128" s="20">
        <v>1406.0854080731444</v>
      </c>
      <c r="BD128" s="20">
        <v>113.15000343322754</v>
      </c>
      <c r="BE128" s="20">
        <v>10802.949996948242</v>
      </c>
      <c r="BF128" s="20">
        <v>1514.3999862670898</v>
      </c>
      <c r="BG128" s="20">
        <v>4050</v>
      </c>
      <c r="BH128" s="20">
        <v>1890.3000106811523</v>
      </c>
      <c r="BI128" s="20">
        <v>100</v>
      </c>
      <c r="BJ128" s="20">
        <v>1548.25</v>
      </c>
      <c r="BK128" s="20">
        <v>899.3</v>
      </c>
      <c r="BL128" s="20">
        <v>199.3</v>
      </c>
      <c r="BM128" s="20">
        <v>449.65</v>
      </c>
      <c r="BN128" s="20">
        <v>0</v>
      </c>
      <c r="BO128" s="20">
        <v>0</v>
      </c>
      <c r="BP128" s="20">
        <v>1700</v>
      </c>
      <c r="BQ128" s="20">
        <v>13397.234087718232</v>
      </c>
    </row>
    <row r="129" spans="1:69" x14ac:dyDescent="0.25">
      <c r="A129" s="21">
        <v>2045</v>
      </c>
      <c r="B129" s="22">
        <v>0</v>
      </c>
      <c r="C129" s="22">
        <v>0</v>
      </c>
      <c r="D129" s="22">
        <v>0</v>
      </c>
      <c r="E129" s="22">
        <v>711</v>
      </c>
      <c r="F129" s="22">
        <v>365.99998474121099</v>
      </c>
      <c r="G129" s="22">
        <v>711</v>
      </c>
      <c r="H129" s="22">
        <v>1700</v>
      </c>
      <c r="I129" s="22">
        <v>500</v>
      </c>
      <c r="J129" s="22">
        <v>950</v>
      </c>
      <c r="K129" s="22">
        <v>0</v>
      </c>
      <c r="L129" s="22">
        <v>0</v>
      </c>
      <c r="M129" s="22">
        <v>900</v>
      </c>
      <c r="N129" s="22">
        <v>0</v>
      </c>
      <c r="O129" s="22">
        <v>0</v>
      </c>
      <c r="P129" s="22">
        <v>1889.3999938964844</v>
      </c>
      <c r="Q129" s="22">
        <v>499.94999694824219</v>
      </c>
      <c r="R129" s="22">
        <v>0</v>
      </c>
      <c r="S129" s="22">
        <v>0</v>
      </c>
      <c r="T129" s="22">
        <v>0</v>
      </c>
      <c r="U129" s="22">
        <v>100</v>
      </c>
      <c r="V129" s="22">
        <v>0</v>
      </c>
      <c r="W129" s="22">
        <v>0</v>
      </c>
      <c r="X129" s="22">
        <v>1200</v>
      </c>
      <c r="Y129" s="22">
        <v>500</v>
      </c>
      <c r="Z129" s="22">
        <v>0</v>
      </c>
      <c r="AA129" s="22">
        <v>0</v>
      </c>
      <c r="AB129" s="22">
        <v>0</v>
      </c>
      <c r="AC129" s="22">
        <v>1050</v>
      </c>
      <c r="AD129" s="22">
        <v>0</v>
      </c>
      <c r="AE129" s="22">
        <v>498.15000152587891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22.260000228881839</v>
      </c>
      <c r="AL129" s="22">
        <v>91.599998474121094</v>
      </c>
      <c r="AM129" s="22">
        <v>404.92999994754791</v>
      </c>
      <c r="AN129" s="22">
        <v>0</v>
      </c>
      <c r="AO129" s="22">
        <v>436.93978399999997</v>
      </c>
      <c r="AP129" s="22">
        <v>1393.1203194741331</v>
      </c>
      <c r="AQ129" s="22">
        <v>258.13393600000001</v>
      </c>
      <c r="AR129" s="22">
        <v>79</v>
      </c>
      <c r="AS129" s="22">
        <v>25.60000038146973</v>
      </c>
      <c r="AY129" s="20">
        <v>1100.0037199475478</v>
      </c>
      <c r="AZ129" s="20">
        <v>695.07371999999998</v>
      </c>
      <c r="BA129" s="20">
        <v>404.92999994754791</v>
      </c>
      <c r="BB129" s="20">
        <v>1611.5803185586058</v>
      </c>
      <c r="BC129" s="20">
        <v>1494.3803197030149</v>
      </c>
      <c r="BD129" s="20">
        <v>117.19999885559082</v>
      </c>
      <c r="BE129" s="20">
        <v>11575.499977111816</v>
      </c>
      <c r="BF129" s="20">
        <v>1787.9999847412109</v>
      </c>
      <c r="BG129" s="20">
        <v>4050</v>
      </c>
      <c r="BH129" s="20">
        <v>2389.3499908447266</v>
      </c>
      <c r="BI129" s="20">
        <v>100</v>
      </c>
      <c r="BJ129" s="20">
        <v>1548.1500015258789</v>
      </c>
      <c r="BK129" s="20">
        <v>899.26000061035154</v>
      </c>
      <c r="BL129" s="20">
        <v>199.26000061035157</v>
      </c>
      <c r="BM129" s="20">
        <v>449.63000030517577</v>
      </c>
      <c r="BN129" s="20">
        <v>0</v>
      </c>
      <c r="BO129" s="20">
        <v>0</v>
      </c>
      <c r="BP129" s="20">
        <v>1700</v>
      </c>
      <c r="BQ129" s="20">
        <v>14287.084015617969</v>
      </c>
    </row>
    <row r="155" spans="2:2" x14ac:dyDescent="0.25">
      <c r="B155" s="86">
        <f>B108-B132</f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B30"/>
  <sheetViews>
    <sheetView workbookViewId="0">
      <selection activeCell="E38" sqref="E38"/>
    </sheetView>
  </sheetViews>
  <sheetFormatPr defaultRowHeight="15" x14ac:dyDescent="0.25"/>
  <cols>
    <col min="1" max="1" width="22.7109375" customWidth="1"/>
    <col min="2" max="2" width="25.140625" customWidth="1"/>
    <col min="3" max="3" width="16.5703125" customWidth="1"/>
    <col min="4" max="4" width="15.42578125" customWidth="1"/>
    <col min="5" max="5" width="15.28515625" customWidth="1"/>
    <col min="6" max="6" width="13.5703125" customWidth="1"/>
    <col min="7" max="7" width="14.28515625" customWidth="1"/>
    <col min="8" max="23" width="10.5703125" bestFit="1" customWidth="1"/>
  </cols>
  <sheetData>
    <row r="1" spans="1:548" ht="15.75" x14ac:dyDescent="0.25">
      <c r="A1" s="23" t="s">
        <v>106</v>
      </c>
      <c r="B1" s="24"/>
      <c r="C1" s="24"/>
      <c r="D1" s="24"/>
      <c r="E1" s="24"/>
      <c r="F1" s="2"/>
    </row>
    <row r="2" spans="1:548" ht="42.75" x14ac:dyDescent="0.25">
      <c r="A2" s="25" t="s">
        <v>112</v>
      </c>
      <c r="B2" s="26" t="s">
        <v>107</v>
      </c>
      <c r="C2" s="26" t="s">
        <v>108</v>
      </c>
      <c r="D2" s="26" t="s">
        <v>109</v>
      </c>
      <c r="E2" s="26" t="s">
        <v>110</v>
      </c>
      <c r="F2" s="26" t="s">
        <v>111</v>
      </c>
    </row>
    <row r="3" spans="1:548" x14ac:dyDescent="0.25">
      <c r="A3" s="27" t="s">
        <v>114</v>
      </c>
      <c r="B3" s="28">
        <v>17.61</v>
      </c>
      <c r="C3" s="28">
        <v>3.24</v>
      </c>
      <c r="D3" s="28">
        <v>20.85</v>
      </c>
      <c r="E3" s="28">
        <v>0</v>
      </c>
      <c r="F3" s="29">
        <v>0</v>
      </c>
    </row>
    <row r="4" spans="1:548" x14ac:dyDescent="0.25">
      <c r="A4" s="41" t="s">
        <v>0</v>
      </c>
      <c r="B4" s="30">
        <v>22.91</v>
      </c>
      <c r="C4" s="30">
        <v>3.7</v>
      </c>
      <c r="D4" s="30">
        <v>26.61</v>
      </c>
      <c r="E4" s="28">
        <f>D4-$D$3</f>
        <v>5.759999999999998</v>
      </c>
      <c r="F4" s="29">
        <f>E4/D3</f>
        <v>0.27625899280575528</v>
      </c>
    </row>
    <row r="5" spans="1:548" x14ac:dyDescent="0.25">
      <c r="A5" s="27" t="s">
        <v>103</v>
      </c>
      <c r="B5" s="28">
        <v>22.52</v>
      </c>
      <c r="C5" s="28">
        <v>3.6</v>
      </c>
      <c r="D5" s="28">
        <v>26.12</v>
      </c>
      <c r="E5" s="28">
        <f>D5-$D$3</f>
        <v>5.27</v>
      </c>
      <c r="F5" s="29">
        <f>E5/D4</f>
        <v>0.19804584742577977</v>
      </c>
    </row>
    <row r="6" spans="1:548" x14ac:dyDescent="0.25">
      <c r="A6" s="27" t="s">
        <v>104</v>
      </c>
      <c r="B6" s="28">
        <v>22.1</v>
      </c>
      <c r="C6" s="28">
        <v>3.36</v>
      </c>
      <c r="D6" s="28">
        <v>25.47</v>
      </c>
      <c r="E6" s="28">
        <f>D6-$D$3</f>
        <v>4.6199999999999974</v>
      </c>
      <c r="F6" s="29">
        <f>E6/D5</f>
        <v>0.17687595712097998</v>
      </c>
    </row>
    <row r="7" spans="1:548" x14ac:dyDescent="0.25">
      <c r="A7" s="27" t="s">
        <v>127</v>
      </c>
      <c r="B7" s="28">
        <v>21.68</v>
      </c>
      <c r="C7" s="28">
        <v>3.56</v>
      </c>
      <c r="D7" s="28">
        <v>25.25</v>
      </c>
      <c r="E7" s="28">
        <f>D7-$D$3</f>
        <v>4.3999999999999986</v>
      </c>
      <c r="F7" s="29">
        <f>E7/D6</f>
        <v>0.17275225755791121</v>
      </c>
    </row>
    <row r="10" spans="1:548" s="45" customFormat="1" ht="15.75" x14ac:dyDescent="0.25">
      <c r="A10" s="54" t="s">
        <v>128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</row>
    <row r="11" spans="1:548" s="50" customFormat="1" x14ac:dyDescent="0.25">
      <c r="A11" s="48"/>
      <c r="B11" s="49">
        <v>2024</v>
      </c>
      <c r="C11" s="49">
        <v>2025</v>
      </c>
      <c r="D11" s="49">
        <v>2026</v>
      </c>
      <c r="E11" s="49">
        <v>2027</v>
      </c>
      <c r="F11" s="49">
        <v>2028</v>
      </c>
      <c r="G11" s="49">
        <v>2029</v>
      </c>
      <c r="H11" s="49">
        <v>2030</v>
      </c>
      <c r="I11" s="49">
        <v>2031</v>
      </c>
      <c r="J11" s="49">
        <v>2032</v>
      </c>
      <c r="K11" s="49">
        <v>2033</v>
      </c>
      <c r="L11" s="49">
        <v>2034</v>
      </c>
      <c r="M11" s="49">
        <v>2035</v>
      </c>
      <c r="N11" s="49">
        <v>2036</v>
      </c>
      <c r="O11" s="49">
        <v>2037</v>
      </c>
      <c r="P11" s="49">
        <v>2038</v>
      </c>
      <c r="Q11" s="49">
        <v>2039</v>
      </c>
      <c r="R11" s="49">
        <v>2040</v>
      </c>
      <c r="S11" s="49">
        <v>2041</v>
      </c>
      <c r="T11" s="49">
        <v>2042</v>
      </c>
      <c r="U11" s="49">
        <v>2043</v>
      </c>
      <c r="V11" s="49">
        <v>2044</v>
      </c>
      <c r="W11" s="49">
        <v>2045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</row>
    <row r="12" spans="1:548" s="50" customFormat="1" x14ac:dyDescent="0.25">
      <c r="A12" s="42" t="s">
        <v>114</v>
      </c>
      <c r="B12" s="51">
        <v>1.7617993058578874</v>
      </c>
      <c r="C12" s="51">
        <v>1.8390896255268983</v>
      </c>
      <c r="D12" s="51">
        <v>1.5783477425188703</v>
      </c>
      <c r="E12" s="51">
        <v>1.6572668357372617</v>
      </c>
      <c r="F12" s="51">
        <v>1.6424867567880024</v>
      </c>
      <c r="G12" s="51">
        <v>1.6652086170624893</v>
      </c>
      <c r="H12" s="51">
        <v>1.5726811193569332</v>
      </c>
      <c r="I12" s="51">
        <v>1.6050694221267667</v>
      </c>
      <c r="J12" s="51">
        <v>1.6236651235450925</v>
      </c>
      <c r="K12" s="51">
        <v>1.6162760105074383</v>
      </c>
      <c r="L12" s="51">
        <v>1.61717432883946</v>
      </c>
      <c r="M12" s="51">
        <v>1.768130829996347</v>
      </c>
      <c r="N12" s="51">
        <v>1.8226438996199397</v>
      </c>
      <c r="O12" s="51">
        <v>2.016954495775146</v>
      </c>
      <c r="P12" s="51">
        <v>2.1277481879608042</v>
      </c>
      <c r="Q12" s="51">
        <v>2.2391670613126378</v>
      </c>
      <c r="R12" s="51">
        <v>2.4434620288511892</v>
      </c>
      <c r="S12" s="51">
        <v>2.4913553762943925</v>
      </c>
      <c r="T12" s="51">
        <v>2.4972238292281954</v>
      </c>
      <c r="U12" s="51">
        <v>2.6229178185681361</v>
      </c>
      <c r="V12" s="51">
        <v>2.6449643243716792</v>
      </c>
      <c r="W12" s="51">
        <v>2.7676305214391252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</row>
    <row r="13" spans="1:548" s="50" customFormat="1" x14ac:dyDescent="0.25">
      <c r="A13" s="43" t="s">
        <v>0</v>
      </c>
      <c r="B13" s="51">
        <v>1.7721851707893068</v>
      </c>
      <c r="C13" s="51">
        <v>1.8650156045406823</v>
      </c>
      <c r="D13" s="51">
        <v>1.7011163263064284</v>
      </c>
      <c r="E13" s="51">
        <v>1.8766845183431131</v>
      </c>
      <c r="F13" s="51">
        <v>1.9691614477730293</v>
      </c>
      <c r="G13" s="51">
        <v>1.9818357882994966</v>
      </c>
      <c r="H13" s="51">
        <v>1.9677800363516738</v>
      </c>
      <c r="I13" s="51">
        <v>2.0814495245415237</v>
      </c>
      <c r="J13" s="51">
        <v>2.1907924590553995</v>
      </c>
      <c r="K13" s="51">
        <v>2.2355657513625879</v>
      </c>
      <c r="L13" s="51">
        <v>2.2350338484105179</v>
      </c>
      <c r="M13" s="51">
        <v>2.4768070919016627</v>
      </c>
      <c r="N13" s="51">
        <v>2.6999774671377788</v>
      </c>
      <c r="O13" s="51">
        <v>2.8930689740888589</v>
      </c>
      <c r="P13" s="51">
        <v>2.9909615046213371</v>
      </c>
      <c r="Q13" s="51">
        <v>3.1320990878499928</v>
      </c>
      <c r="R13" s="51">
        <v>3.2350931718944445</v>
      </c>
      <c r="S13" s="51">
        <v>3.4778433599005423</v>
      </c>
      <c r="T13" s="51">
        <v>3.6092207628106694</v>
      </c>
      <c r="U13" s="51">
        <v>3.856955366088163</v>
      </c>
      <c r="V13" s="51">
        <v>4.0151827106702802</v>
      </c>
      <c r="W13" s="51">
        <v>4.1152763342026262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</row>
    <row r="14" spans="1:548" s="50" customFormat="1" x14ac:dyDescent="0.25">
      <c r="A14" s="42" t="s">
        <v>103</v>
      </c>
      <c r="B14" s="51">
        <v>1.7642562507011694</v>
      </c>
      <c r="C14" s="51">
        <v>1.8640336997799749</v>
      </c>
      <c r="D14" s="51">
        <v>1.6658363508712057</v>
      </c>
      <c r="E14" s="51">
        <v>1.8090038519851221</v>
      </c>
      <c r="F14" s="51">
        <v>1.8761322584685536</v>
      </c>
      <c r="G14" s="51">
        <v>1.9551923317646163</v>
      </c>
      <c r="H14" s="51">
        <v>1.953555486417299</v>
      </c>
      <c r="I14" s="51">
        <v>2.0712428253554496</v>
      </c>
      <c r="J14" s="51">
        <v>2.1460961170384363</v>
      </c>
      <c r="K14" s="51">
        <v>2.1929318580727482</v>
      </c>
      <c r="L14" s="51">
        <v>2.2032645652517657</v>
      </c>
      <c r="M14" s="51">
        <v>2.4161369643434649</v>
      </c>
      <c r="N14" s="51">
        <v>2.6296482191621426</v>
      </c>
      <c r="O14" s="51">
        <v>2.9121421098252935</v>
      </c>
      <c r="P14" s="51">
        <v>2.9671177482597919</v>
      </c>
      <c r="Q14" s="51">
        <v>3.0691815533069651</v>
      </c>
      <c r="R14" s="51">
        <v>3.2520971768305582</v>
      </c>
      <c r="S14" s="51">
        <v>3.3606919705792344</v>
      </c>
      <c r="T14" s="51">
        <v>3.5246751434050947</v>
      </c>
      <c r="U14" s="51">
        <v>3.7405521203544869</v>
      </c>
      <c r="V14" s="51">
        <v>3.8778244630195733</v>
      </c>
      <c r="W14" s="51">
        <v>3.9489746936033545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</row>
    <row r="15" spans="1:548" s="50" customFormat="1" x14ac:dyDescent="0.25">
      <c r="A15" s="42" t="s">
        <v>104</v>
      </c>
      <c r="B15" s="51">
        <v>1.7693560633711716</v>
      </c>
      <c r="C15" s="51">
        <v>1.8674358725897862</v>
      </c>
      <c r="D15" s="51">
        <v>1.6419761780646238</v>
      </c>
      <c r="E15" s="51">
        <v>1.774977521123225</v>
      </c>
      <c r="F15" s="51">
        <v>1.8444136915162053</v>
      </c>
      <c r="G15" s="51">
        <v>1.8889584623140268</v>
      </c>
      <c r="H15" s="51">
        <v>1.859968303556442</v>
      </c>
      <c r="I15" s="51">
        <v>1.9168214867552891</v>
      </c>
      <c r="J15" s="51">
        <v>1.9874100096635232</v>
      </c>
      <c r="K15" s="51">
        <v>2.0593328302022154</v>
      </c>
      <c r="L15" s="51">
        <v>2.119004841081515</v>
      </c>
      <c r="M15" s="51">
        <v>2.3588825932596373</v>
      </c>
      <c r="N15" s="51">
        <v>2.5100919465282399</v>
      </c>
      <c r="O15" s="51">
        <v>2.6957715420004531</v>
      </c>
      <c r="P15" s="51">
        <v>2.8938815084678637</v>
      </c>
      <c r="Q15" s="51">
        <v>3.0726999887821931</v>
      </c>
      <c r="R15" s="51">
        <v>3.2757941440583647</v>
      </c>
      <c r="S15" s="51">
        <v>3.3534721960898821</v>
      </c>
      <c r="T15" s="51">
        <v>3.4832551927534308</v>
      </c>
      <c r="U15" s="51">
        <v>3.7034654163754772</v>
      </c>
      <c r="V15" s="51">
        <v>3.8008830181907229</v>
      </c>
      <c r="W15" s="51">
        <v>4.0535751235273176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</row>
    <row r="16" spans="1:548" s="50" customFormat="1" x14ac:dyDescent="0.25">
      <c r="A16" s="42" t="s">
        <v>127</v>
      </c>
      <c r="B16" s="51">
        <v>1.7432824443863626</v>
      </c>
      <c r="C16" s="51">
        <v>1.8460576635352424</v>
      </c>
      <c r="D16" s="51">
        <v>1.6347335301659782</v>
      </c>
      <c r="E16" s="51">
        <v>1.7769517168729669</v>
      </c>
      <c r="F16" s="51">
        <v>1.8666454314745693</v>
      </c>
      <c r="G16" s="51">
        <v>1.9009828742308847</v>
      </c>
      <c r="H16" s="51">
        <v>1.9271752698349431</v>
      </c>
      <c r="I16" s="51">
        <v>2.0031183995481383</v>
      </c>
      <c r="J16" s="51">
        <v>2.0662762757314064</v>
      </c>
      <c r="K16" s="51">
        <v>2.1098096798385333</v>
      </c>
      <c r="L16" s="51">
        <v>2.1635488130459084</v>
      </c>
      <c r="M16" s="51">
        <v>2.3653076879651334</v>
      </c>
      <c r="N16" s="51">
        <v>2.4868706806366485</v>
      </c>
      <c r="O16" s="51">
        <v>2.7099074699114012</v>
      </c>
      <c r="P16" s="51">
        <v>2.8377485069360149</v>
      </c>
      <c r="Q16" s="51">
        <v>2.9126036134306541</v>
      </c>
      <c r="R16" s="51">
        <v>3.0169549838197214</v>
      </c>
      <c r="S16" s="51">
        <v>3.1436302274416033</v>
      </c>
      <c r="T16" s="51">
        <v>3.2776865611596619</v>
      </c>
      <c r="U16" s="51">
        <v>3.5863181970921594</v>
      </c>
      <c r="V16" s="51">
        <v>3.6313017408799673</v>
      </c>
      <c r="W16" s="51">
        <v>3.964911058950634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</row>
    <row r="17" spans="1:23" x14ac:dyDescent="0.25">
      <c r="A17" s="42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15.75" x14ac:dyDescent="0.25">
      <c r="A18" s="54" t="s">
        <v>125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spans="1:23" x14ac:dyDescent="0.25">
      <c r="A19" s="42" t="s">
        <v>114</v>
      </c>
      <c r="B19" s="46">
        <v>1.2059971585826874</v>
      </c>
      <c r="C19" s="46">
        <v>1.3258976203708648</v>
      </c>
      <c r="D19" s="46">
        <v>1.2099711456222535</v>
      </c>
      <c r="E19" s="46">
        <v>1.2664883457336427</v>
      </c>
      <c r="F19" s="46">
        <v>1.2749578426971435</v>
      </c>
      <c r="G19" s="46">
        <v>1.2986818577270507</v>
      </c>
      <c r="H19" s="46">
        <v>1.3222267484207153</v>
      </c>
      <c r="I19" s="46">
        <v>1.3461461868256963</v>
      </c>
      <c r="J19" s="46">
        <v>1.3830694107041359</v>
      </c>
      <c r="K19" s="46">
        <v>1.3851340251541138</v>
      </c>
      <c r="L19" s="46">
        <v>1.4020050544509888</v>
      </c>
      <c r="M19" s="46">
        <v>1.5911670892410279</v>
      </c>
      <c r="N19" s="46">
        <v>1.6556110880889892</v>
      </c>
      <c r="O19" s="46">
        <v>1.8553122738342285</v>
      </c>
      <c r="P19" s="46">
        <v>2.0116100214996337</v>
      </c>
      <c r="Q19" s="46">
        <v>2.133633252937317</v>
      </c>
      <c r="R19" s="46">
        <v>2.3426038668441773</v>
      </c>
      <c r="S19" s="46">
        <v>2.3902072591438293</v>
      </c>
      <c r="T19" s="46">
        <v>2.3771862435226438</v>
      </c>
      <c r="U19" s="46">
        <v>2.4841783842506411</v>
      </c>
      <c r="V19" s="46">
        <v>2.516894648124695</v>
      </c>
      <c r="W19" s="52">
        <v>2.6682535866355894</v>
      </c>
    </row>
    <row r="20" spans="1:23" x14ac:dyDescent="0.25">
      <c r="A20" s="43" t="s">
        <v>0</v>
      </c>
      <c r="B20" s="47">
        <v>1.2638849293384553</v>
      </c>
      <c r="C20" s="47">
        <v>1.3949614687843324</v>
      </c>
      <c r="D20" s="47">
        <v>1.3887127012634277</v>
      </c>
      <c r="E20" s="47">
        <v>1.5029688130035401</v>
      </c>
      <c r="F20" s="47">
        <v>1.5735728986358644</v>
      </c>
      <c r="G20" s="47">
        <v>1.6093442832946778</v>
      </c>
      <c r="H20" s="47">
        <v>1.6071589904059893</v>
      </c>
      <c r="I20" s="47">
        <v>1.7531111283812246</v>
      </c>
      <c r="J20" s="47">
        <v>1.8568395680741354</v>
      </c>
      <c r="K20" s="47">
        <v>1.9113428030919082</v>
      </c>
      <c r="L20" s="47">
        <v>1.9085382280616157</v>
      </c>
      <c r="M20" s="47">
        <v>2.1845158746414892</v>
      </c>
      <c r="N20" s="47">
        <v>2.4506020703277587</v>
      </c>
      <c r="O20" s="47">
        <v>2.6719608451461792</v>
      </c>
      <c r="P20" s="47">
        <v>2.8379830177383423</v>
      </c>
      <c r="Q20" s="47">
        <v>2.9590182202606203</v>
      </c>
      <c r="R20" s="47">
        <v>3.0457445112457275</v>
      </c>
      <c r="S20" s="47">
        <v>3.2853690176467896</v>
      </c>
      <c r="T20" s="47">
        <v>3.387282596458435</v>
      </c>
      <c r="U20" s="47">
        <v>3.6167029213562012</v>
      </c>
      <c r="V20" s="47">
        <v>3.7791168736648562</v>
      </c>
      <c r="W20" s="53">
        <v>3.9041976189727783</v>
      </c>
    </row>
    <row r="21" spans="1:23" x14ac:dyDescent="0.25">
      <c r="A21" s="42" t="s">
        <v>103</v>
      </c>
      <c r="B21" s="46">
        <v>1.2554792513599395</v>
      </c>
      <c r="C21" s="46">
        <v>1.3818255521965026</v>
      </c>
      <c r="D21" s="46">
        <v>1.3694363542327881</v>
      </c>
      <c r="E21" s="46">
        <v>1.4883276232147218</v>
      </c>
      <c r="F21" s="46">
        <v>1.542593026107788</v>
      </c>
      <c r="G21" s="46">
        <v>1.5905475837478638</v>
      </c>
      <c r="H21" s="46">
        <v>1.6067155117420096</v>
      </c>
      <c r="I21" s="46">
        <v>1.7006084687910012</v>
      </c>
      <c r="J21" s="46">
        <v>1.8082378688729674</v>
      </c>
      <c r="K21" s="46">
        <v>1.8665729308055097</v>
      </c>
      <c r="L21" s="46">
        <v>1.8825395065627639</v>
      </c>
      <c r="M21" s="46">
        <v>2.1167706466030602</v>
      </c>
      <c r="N21" s="46">
        <v>2.364310522140503</v>
      </c>
      <c r="O21" s="46">
        <v>2.7026919203948974</v>
      </c>
      <c r="P21" s="46">
        <v>2.7276153631515503</v>
      </c>
      <c r="Q21" s="46">
        <v>2.87255591065979</v>
      </c>
      <c r="R21" s="46">
        <v>3.0997312871551514</v>
      </c>
      <c r="S21" s="46">
        <v>3.2213976226882934</v>
      </c>
      <c r="T21" s="46">
        <v>3.353381990837097</v>
      </c>
      <c r="U21" s="46">
        <v>3.5446039479675293</v>
      </c>
      <c r="V21" s="46">
        <v>3.6783586452713011</v>
      </c>
      <c r="W21" s="52">
        <v>3.7587230403137206</v>
      </c>
    </row>
    <row r="22" spans="1:23" x14ac:dyDescent="0.25">
      <c r="A22" s="42" t="s">
        <v>104</v>
      </c>
      <c r="B22" s="46">
        <v>1.2670030693073273</v>
      </c>
      <c r="C22" s="46">
        <v>1.4016676915397643</v>
      </c>
      <c r="D22" s="46">
        <v>1.3588678538970946</v>
      </c>
      <c r="E22" s="46">
        <v>1.4357449403533935</v>
      </c>
      <c r="F22" s="46">
        <v>1.5215450429229735</v>
      </c>
      <c r="G22" s="46">
        <v>1.5924472661209106</v>
      </c>
      <c r="H22" s="46">
        <v>1.5751249375950891</v>
      </c>
      <c r="I22" s="46">
        <v>1.6122223627261369</v>
      </c>
      <c r="J22" s="46">
        <v>1.671570877883543</v>
      </c>
      <c r="K22" s="46">
        <v>1.7386462911268481</v>
      </c>
      <c r="L22" s="46">
        <v>1.8422370140144022</v>
      </c>
      <c r="M22" s="46">
        <v>2.1278321604728698</v>
      </c>
      <c r="N22" s="46">
        <v>2.230093476321565</v>
      </c>
      <c r="O22" s="46">
        <v>2.4241972679920196</v>
      </c>
      <c r="P22" s="46">
        <v>2.6999207896804811</v>
      </c>
      <c r="Q22" s="46">
        <v>2.8985374791107179</v>
      </c>
      <c r="R22" s="46">
        <v>3.1383603059844969</v>
      </c>
      <c r="S22" s="46">
        <v>3.2146358321914672</v>
      </c>
      <c r="T22" s="46">
        <v>3.3277917323532105</v>
      </c>
      <c r="U22" s="46">
        <v>3.5388530149230957</v>
      </c>
      <c r="V22" s="46">
        <v>3.6116172619094851</v>
      </c>
      <c r="W22" s="52">
        <v>3.8976297889862059</v>
      </c>
    </row>
    <row r="23" spans="1:23" x14ac:dyDescent="0.25">
      <c r="A23" s="42" t="s">
        <v>127</v>
      </c>
      <c r="B23" s="46">
        <v>1.2437636458759307</v>
      </c>
      <c r="C23" s="46">
        <v>1.3830414970970153</v>
      </c>
      <c r="D23" s="46">
        <v>1.3476942006988526</v>
      </c>
      <c r="E23" s="46">
        <v>1.4551592214202882</v>
      </c>
      <c r="F23" s="46">
        <v>1.5135720371246337</v>
      </c>
      <c r="G23" s="46">
        <v>1.5384541766967774</v>
      </c>
      <c r="H23" s="46">
        <v>1.5761919666521724</v>
      </c>
      <c r="I23" s="46">
        <v>1.642347007742365</v>
      </c>
      <c r="J23" s="46">
        <v>1.716184301050018</v>
      </c>
      <c r="K23" s="46">
        <v>1.7712605196617264</v>
      </c>
      <c r="L23" s="46">
        <v>1.8152905510507593</v>
      </c>
      <c r="M23" s="46">
        <v>2.0819416990855011</v>
      </c>
      <c r="N23" s="46">
        <v>2.2891767438812254</v>
      </c>
      <c r="O23" s="46">
        <v>2.4825018828887941</v>
      </c>
      <c r="P23" s="46">
        <v>2.6805981684494018</v>
      </c>
      <c r="Q23" s="46">
        <v>2.7475425866088865</v>
      </c>
      <c r="R23" s="46">
        <v>2.8514754406890868</v>
      </c>
      <c r="S23" s="46">
        <v>2.979285133125305</v>
      </c>
      <c r="T23" s="46">
        <v>3.0824867854537965</v>
      </c>
      <c r="U23" s="46">
        <v>3.3659813664703369</v>
      </c>
      <c r="V23" s="46">
        <v>3.3962986118545531</v>
      </c>
      <c r="W23" s="52">
        <v>3.8081552242279053</v>
      </c>
    </row>
    <row r="25" spans="1:23" ht="15.75" x14ac:dyDescent="0.25">
      <c r="A25" s="54" t="s">
        <v>126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</row>
    <row r="26" spans="1:23" x14ac:dyDescent="0.25">
      <c r="A26" s="42" t="s">
        <v>114</v>
      </c>
      <c r="B26" s="51">
        <v>0.55580214727519983</v>
      </c>
      <c r="C26" s="51">
        <v>0.51319200515603347</v>
      </c>
      <c r="D26" s="51">
        <v>0.36837659689661695</v>
      </c>
      <c r="E26" s="51">
        <v>0.39077849000361908</v>
      </c>
      <c r="F26" s="51">
        <v>0.36752891409085875</v>
      </c>
      <c r="G26" s="51">
        <v>0.36652675933543849</v>
      </c>
      <c r="H26" s="51">
        <v>0.25045437093621797</v>
      </c>
      <c r="I26" s="51">
        <v>0.25892323530107036</v>
      </c>
      <c r="J26" s="51">
        <v>0.24059571284095663</v>
      </c>
      <c r="K26" s="51">
        <v>0.23114198535332456</v>
      </c>
      <c r="L26" s="51">
        <v>0.21516927438847117</v>
      </c>
      <c r="M26" s="51">
        <v>0.17696374075531912</v>
      </c>
      <c r="N26" s="51">
        <v>0.16703281153095048</v>
      </c>
      <c r="O26" s="51">
        <v>0.16164222194091743</v>
      </c>
      <c r="P26" s="51">
        <v>0.11613816646117064</v>
      </c>
      <c r="Q26" s="51">
        <v>0.10553380837532086</v>
      </c>
      <c r="R26" s="51">
        <v>0.10085816200701193</v>
      </c>
      <c r="S26" s="51">
        <v>0.10114811715056328</v>
      </c>
      <c r="T26" s="51">
        <v>0.12003758570555131</v>
      </c>
      <c r="U26" s="51">
        <v>0.13873943431749522</v>
      </c>
      <c r="V26" s="51">
        <v>0.1280696762469844</v>
      </c>
      <c r="W26" s="51">
        <v>9.9376934803535696E-2</v>
      </c>
    </row>
    <row r="27" spans="1:23" x14ac:dyDescent="0.25">
      <c r="A27" s="43" t="s">
        <v>0</v>
      </c>
      <c r="B27" s="51">
        <v>0.50830024145085151</v>
      </c>
      <c r="C27" s="51">
        <v>0.47005413575634991</v>
      </c>
      <c r="D27" s="51">
        <v>0.31240362504300057</v>
      </c>
      <c r="E27" s="51">
        <v>0.3737157053395731</v>
      </c>
      <c r="F27" s="51">
        <v>0.39558854913716507</v>
      </c>
      <c r="G27" s="51">
        <v>0.37249150500481876</v>
      </c>
      <c r="H27" s="51">
        <v>0.36062104594568445</v>
      </c>
      <c r="I27" s="51">
        <v>0.3283383961602992</v>
      </c>
      <c r="J27" s="51">
        <v>0.33395289098126418</v>
      </c>
      <c r="K27" s="51">
        <v>0.32422294827067971</v>
      </c>
      <c r="L27" s="51">
        <v>0.32649562034890217</v>
      </c>
      <c r="M27" s="51">
        <v>0.29229121726017354</v>
      </c>
      <c r="N27" s="51">
        <v>0.24937539681001986</v>
      </c>
      <c r="O27" s="51">
        <v>0.22110812894267962</v>
      </c>
      <c r="P27" s="51">
        <v>0.1529784868829949</v>
      </c>
      <c r="Q27" s="51">
        <v>0.17308086758937269</v>
      </c>
      <c r="R27" s="51">
        <v>0.18934866064871708</v>
      </c>
      <c r="S27" s="51">
        <v>0.19247434225375251</v>
      </c>
      <c r="T27" s="51">
        <v>0.22193816635223432</v>
      </c>
      <c r="U27" s="51">
        <v>0.24025244473196194</v>
      </c>
      <c r="V27" s="51">
        <v>0.23606583700542386</v>
      </c>
      <c r="W27" s="51">
        <v>0.21107871522984795</v>
      </c>
    </row>
    <row r="28" spans="1:23" x14ac:dyDescent="0.25">
      <c r="A28" s="42" t="s">
        <v>103</v>
      </c>
      <c r="B28" s="51">
        <v>0.50877699934122989</v>
      </c>
      <c r="C28" s="51">
        <v>0.4822081475834723</v>
      </c>
      <c r="D28" s="51">
        <v>0.29639999663841771</v>
      </c>
      <c r="E28" s="51">
        <v>0.32067622877040042</v>
      </c>
      <c r="F28" s="51">
        <v>0.33353923236076555</v>
      </c>
      <c r="G28" s="51">
        <v>0.36464474801675256</v>
      </c>
      <c r="H28" s="51">
        <v>0.3468399746752896</v>
      </c>
      <c r="I28" s="51">
        <v>0.37063435656444821</v>
      </c>
      <c r="J28" s="51">
        <v>0.33785824816546867</v>
      </c>
      <c r="K28" s="51">
        <v>0.32635892726723825</v>
      </c>
      <c r="L28" s="51">
        <v>0.32072505868900197</v>
      </c>
      <c r="M28" s="51">
        <v>0.29936631774040451</v>
      </c>
      <c r="N28" s="51">
        <v>0.2653376970216399</v>
      </c>
      <c r="O28" s="51">
        <v>0.20945018943039606</v>
      </c>
      <c r="P28" s="51">
        <v>0.23950238510824182</v>
      </c>
      <c r="Q28" s="51">
        <v>0.19662564264717511</v>
      </c>
      <c r="R28" s="51">
        <v>0.15236588967540673</v>
      </c>
      <c r="S28" s="51">
        <v>0.13929434789094097</v>
      </c>
      <c r="T28" s="51">
        <v>0.17129315256799757</v>
      </c>
      <c r="U28" s="51">
        <v>0.1959481723869578</v>
      </c>
      <c r="V28" s="51">
        <v>0.19946581774827185</v>
      </c>
      <c r="W28" s="51">
        <v>0.19025165328963381</v>
      </c>
    </row>
    <row r="29" spans="1:23" x14ac:dyDescent="0.25">
      <c r="A29" s="42" t="s">
        <v>104</v>
      </c>
      <c r="B29" s="51">
        <v>0.50235299406384426</v>
      </c>
      <c r="C29" s="51">
        <v>0.46576818105002166</v>
      </c>
      <c r="D29" s="51">
        <v>0.28310832416752912</v>
      </c>
      <c r="E29" s="51">
        <v>0.33923258076983154</v>
      </c>
      <c r="F29" s="51">
        <v>0.32286864859323156</v>
      </c>
      <c r="G29" s="51">
        <v>0.296511196193116</v>
      </c>
      <c r="H29" s="51">
        <v>0.28484336596135285</v>
      </c>
      <c r="I29" s="51">
        <v>0.30459912402915207</v>
      </c>
      <c r="J29" s="51">
        <v>0.31583913177998013</v>
      </c>
      <c r="K29" s="51">
        <v>0.32068653907536715</v>
      </c>
      <c r="L29" s="51">
        <v>0.27676782706711278</v>
      </c>
      <c r="M29" s="51">
        <v>0.23105043278676737</v>
      </c>
      <c r="N29" s="51">
        <v>0.27999847020667468</v>
      </c>
      <c r="O29" s="51">
        <v>0.27157427400843331</v>
      </c>
      <c r="P29" s="51">
        <v>0.19396071878738283</v>
      </c>
      <c r="Q29" s="51">
        <v>0.17416250967147529</v>
      </c>
      <c r="R29" s="51">
        <v>0.13743383807386739</v>
      </c>
      <c r="S29" s="51">
        <v>0.13883636389841467</v>
      </c>
      <c r="T29" s="51">
        <v>0.15546346040022047</v>
      </c>
      <c r="U29" s="51">
        <v>0.16461240145238162</v>
      </c>
      <c r="V29" s="51">
        <v>0.18926575628123804</v>
      </c>
      <c r="W29" s="51">
        <v>0.15594533454111126</v>
      </c>
    </row>
    <row r="30" spans="1:23" x14ac:dyDescent="0.25">
      <c r="A30" s="42" t="s">
        <v>127</v>
      </c>
      <c r="B30" s="51">
        <v>0.49951879851043179</v>
      </c>
      <c r="C30" s="51">
        <v>0.46301616643822707</v>
      </c>
      <c r="D30" s="51">
        <v>0.28703932946712568</v>
      </c>
      <c r="E30" s="51">
        <v>0.32179249545267874</v>
      </c>
      <c r="F30" s="51">
        <v>0.35307339434993545</v>
      </c>
      <c r="G30" s="51">
        <v>0.36252869753410738</v>
      </c>
      <c r="H30" s="51">
        <v>0.35098330318277071</v>
      </c>
      <c r="I30" s="51">
        <v>0.36077139180577361</v>
      </c>
      <c r="J30" s="51">
        <v>0.35009197468138814</v>
      </c>
      <c r="K30" s="51">
        <v>0.33854916017680708</v>
      </c>
      <c r="L30" s="51">
        <v>0.34825826199514887</v>
      </c>
      <c r="M30" s="51">
        <v>0.28336598887963221</v>
      </c>
      <c r="N30" s="51">
        <v>0.19769393675542296</v>
      </c>
      <c r="O30" s="51">
        <v>0.22740558702260721</v>
      </c>
      <c r="P30" s="51">
        <v>0.15715033848661325</v>
      </c>
      <c r="Q30" s="51">
        <v>0.16506102682176746</v>
      </c>
      <c r="R30" s="51">
        <v>0.16547954313063434</v>
      </c>
      <c r="S30" s="51">
        <v>0.16434509431629815</v>
      </c>
      <c r="T30" s="51">
        <v>0.19519977570586558</v>
      </c>
      <c r="U30" s="51">
        <v>0.22033683062182227</v>
      </c>
      <c r="V30" s="51">
        <v>0.23500312902541412</v>
      </c>
      <c r="W30" s="51">
        <v>0.15675583472272894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X64"/>
  <sheetViews>
    <sheetView topLeftCell="A10" workbookViewId="0">
      <selection activeCell="C32" sqref="C32"/>
    </sheetView>
  </sheetViews>
  <sheetFormatPr defaultRowHeight="15" x14ac:dyDescent="0.25"/>
  <cols>
    <col min="1" max="1" width="37.42578125" style="31" customWidth="1"/>
    <col min="2" max="24" width="10.42578125" bestFit="1" customWidth="1"/>
  </cols>
  <sheetData>
    <row r="1" spans="1:24" x14ac:dyDescent="0.25">
      <c r="A1" s="77" t="s">
        <v>0</v>
      </c>
    </row>
    <row r="2" spans="1:24" x14ac:dyDescent="0.25">
      <c r="A2"/>
      <c r="B2" s="62">
        <v>2023</v>
      </c>
      <c r="C2" s="62">
        <v>2024</v>
      </c>
      <c r="D2" s="62">
        <v>2025</v>
      </c>
      <c r="E2" s="62">
        <v>2026</v>
      </c>
      <c r="F2" s="62">
        <v>2027</v>
      </c>
      <c r="G2" s="62">
        <v>2028</v>
      </c>
      <c r="H2" s="62">
        <v>2029</v>
      </c>
      <c r="I2" s="62">
        <v>2030</v>
      </c>
      <c r="J2" s="62">
        <v>2031</v>
      </c>
      <c r="K2" s="62">
        <v>2032</v>
      </c>
      <c r="L2" s="62">
        <v>2033</v>
      </c>
      <c r="M2" s="62">
        <v>2034</v>
      </c>
      <c r="N2" s="62">
        <v>2035</v>
      </c>
      <c r="O2" s="62">
        <v>2036</v>
      </c>
      <c r="P2" s="62">
        <v>2037</v>
      </c>
      <c r="Q2" s="62">
        <v>2038</v>
      </c>
      <c r="R2" s="62">
        <v>2039</v>
      </c>
      <c r="S2" s="62">
        <v>2040</v>
      </c>
      <c r="T2" s="62">
        <v>2041</v>
      </c>
      <c r="U2" s="62">
        <v>2042</v>
      </c>
      <c r="V2" s="62">
        <v>2043</v>
      </c>
      <c r="W2" s="62">
        <v>2044</v>
      </c>
      <c r="X2" s="62">
        <v>2045</v>
      </c>
    </row>
    <row r="3" spans="1:24" x14ac:dyDescent="0.25">
      <c r="A3" s="78" t="s">
        <v>130</v>
      </c>
      <c r="B3" s="63">
        <v>1.8066628396167868</v>
      </c>
      <c r="C3" s="63">
        <v>1.8078166860750802</v>
      </c>
      <c r="D3" s="63">
        <v>1.439774945389523</v>
      </c>
      <c r="E3" s="63">
        <v>0.13389657747289349</v>
      </c>
      <c r="F3" s="63">
        <v>1.3971482415894125E-2</v>
      </c>
      <c r="G3" s="63">
        <v>1.4266030821700571E-2</v>
      </c>
      <c r="H3" s="63">
        <v>1.3316748102404543E-2</v>
      </c>
      <c r="I3" s="63">
        <v>1.1253702283172852E-2</v>
      </c>
      <c r="J3" s="63">
        <v>1.2980566756083866E-2</v>
      </c>
      <c r="K3" s="63">
        <v>1.5950931296441581E-2</v>
      </c>
      <c r="L3" s="63">
        <v>1.5540299375914413E-2</v>
      </c>
      <c r="M3" s="63">
        <v>1.5931955518511055E-2</v>
      </c>
      <c r="N3" s="63">
        <v>1.3290644647264961E-2</v>
      </c>
      <c r="O3" s="63">
        <v>2.261869356649783E-2</v>
      </c>
      <c r="P3" s="63">
        <v>3.5669033869465822E-2</v>
      </c>
      <c r="Q3" s="63">
        <v>3.6956080661168275E-2</v>
      </c>
      <c r="R3" s="63">
        <v>3.5797016172598832E-2</v>
      </c>
      <c r="S3" s="63">
        <v>3.7819518542656638E-2</v>
      </c>
      <c r="T3" s="63">
        <v>3.8045888123359531E-2</v>
      </c>
      <c r="U3" s="63">
        <v>3.0997161402927496E-2</v>
      </c>
      <c r="V3" s="63">
        <v>3.9270521550177497E-2</v>
      </c>
      <c r="W3" s="63">
        <v>3.943213884071773E-2</v>
      </c>
      <c r="X3" s="63">
        <v>4.0124449432988596E-2</v>
      </c>
    </row>
    <row r="4" spans="1:24" x14ac:dyDescent="0.25">
      <c r="A4" s="64" t="s">
        <v>131</v>
      </c>
      <c r="B4" s="65">
        <v>2.2330873750000002</v>
      </c>
      <c r="C4" s="65">
        <v>2.2330842500000001</v>
      </c>
      <c r="D4" s="65">
        <v>2.2174713750000001</v>
      </c>
      <c r="E4" s="65">
        <v>0</v>
      </c>
      <c r="F4" s="65">
        <v>0</v>
      </c>
      <c r="G4" s="65">
        <v>0</v>
      </c>
      <c r="H4" s="65">
        <v>0</v>
      </c>
      <c r="I4" s="65">
        <v>0</v>
      </c>
      <c r="J4" s="65">
        <v>0</v>
      </c>
      <c r="K4" s="65">
        <v>0</v>
      </c>
      <c r="L4" s="65">
        <v>0</v>
      </c>
      <c r="M4" s="65">
        <v>0</v>
      </c>
      <c r="N4" s="65">
        <v>0</v>
      </c>
      <c r="O4" s="65">
        <v>0</v>
      </c>
      <c r="P4" s="65">
        <v>0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0</v>
      </c>
      <c r="W4" s="65">
        <v>0</v>
      </c>
      <c r="X4" s="65">
        <v>0</v>
      </c>
    </row>
    <row r="5" spans="1:24" x14ac:dyDescent="0.25">
      <c r="A5" s="64" t="s">
        <v>132</v>
      </c>
      <c r="B5" s="65">
        <v>1.3942877537841798</v>
      </c>
      <c r="C5" s="65">
        <v>1.4736955193023682</v>
      </c>
      <c r="D5" s="65">
        <v>1.3034128636436462</v>
      </c>
      <c r="E5" s="65">
        <v>2.371502901184082</v>
      </c>
      <c r="F5" s="65">
        <v>3.001785942504883</v>
      </c>
      <c r="G5" s="65">
        <v>3.0330365887451172</v>
      </c>
      <c r="H5" s="65">
        <v>3.056370831542969</v>
      </c>
      <c r="I5" s="65">
        <v>2.4985435656433106</v>
      </c>
      <c r="J5" s="65">
        <v>2.1874201841888428</v>
      </c>
      <c r="K5" s="65">
        <v>2.1080787053146364</v>
      </c>
      <c r="L5" s="65">
        <v>1.9913470105667115</v>
      </c>
      <c r="M5" s="65">
        <v>1.9307202586059571</v>
      </c>
      <c r="N5" s="65">
        <v>1.4808643991088868</v>
      </c>
      <c r="O5" s="65">
        <v>0.94813490286636348</v>
      </c>
      <c r="P5" s="65">
        <v>0.74114294502830502</v>
      </c>
      <c r="Q5" s="65">
        <v>0.51773759257888796</v>
      </c>
      <c r="R5" s="65">
        <v>0.54574007492065435</v>
      </c>
      <c r="S5" s="65">
        <v>0.41478725067520139</v>
      </c>
      <c r="T5" s="65">
        <v>0.42396666314315795</v>
      </c>
      <c r="U5" s="65">
        <v>0.41362574483489989</v>
      </c>
      <c r="V5" s="65">
        <v>0.44289463464355466</v>
      </c>
      <c r="W5" s="65">
        <v>0.42470102411317823</v>
      </c>
      <c r="X5" s="65">
        <v>0</v>
      </c>
    </row>
    <row r="6" spans="1:24" x14ac:dyDescent="0.25">
      <c r="A6" s="64" t="s">
        <v>133</v>
      </c>
      <c r="B6" s="76">
        <v>2447839.25</v>
      </c>
      <c r="C6" s="76">
        <v>1549700.125</v>
      </c>
      <c r="D6" s="76">
        <v>1083594.25</v>
      </c>
      <c r="E6" s="76">
        <v>2071854.5</v>
      </c>
      <c r="F6" s="76">
        <v>2106297.5</v>
      </c>
      <c r="G6" s="76">
        <v>2192795.5</v>
      </c>
      <c r="H6" s="76">
        <v>1344605.625</v>
      </c>
      <c r="I6" s="76">
        <v>1978906</v>
      </c>
      <c r="J6" s="76">
        <v>1731687</v>
      </c>
      <c r="K6" s="76">
        <v>1758327.125</v>
      </c>
      <c r="L6" s="76">
        <v>1598891.875</v>
      </c>
      <c r="M6" s="76">
        <v>1549193.125</v>
      </c>
      <c r="N6" s="76">
        <v>1718232.5</v>
      </c>
      <c r="O6" s="76">
        <v>1943128.875</v>
      </c>
      <c r="P6" s="76">
        <v>1729324.75</v>
      </c>
      <c r="Q6" s="76">
        <v>1076529.125</v>
      </c>
      <c r="R6" s="76">
        <v>1222629.375</v>
      </c>
      <c r="S6" s="76">
        <v>1623071.375</v>
      </c>
      <c r="T6" s="76">
        <v>1552335.25</v>
      </c>
      <c r="U6" s="76">
        <v>1869312.125</v>
      </c>
      <c r="V6" s="76">
        <v>1914203.625</v>
      </c>
      <c r="W6" s="76">
        <v>1586336</v>
      </c>
      <c r="X6" s="76">
        <v>2021075.875</v>
      </c>
    </row>
    <row r="7" spans="1:24" x14ac:dyDescent="0.25">
      <c r="A7" s="64" t="s">
        <v>134</v>
      </c>
      <c r="B7" s="65">
        <v>0.48170990481544557</v>
      </c>
      <c r="C7" s="65">
        <v>0.48170990481544557</v>
      </c>
      <c r="D7" s="65">
        <v>0.48170990481544557</v>
      </c>
      <c r="E7" s="65">
        <v>0.48170990481544557</v>
      </c>
      <c r="F7" s="65">
        <v>0.48170990481544557</v>
      </c>
      <c r="G7" s="65">
        <v>0.48170990481544557</v>
      </c>
      <c r="H7" s="65">
        <v>0.48170990481544557</v>
      </c>
      <c r="I7" s="65">
        <v>0.48170990481544557</v>
      </c>
      <c r="J7" s="65">
        <v>0.48170990481544557</v>
      </c>
      <c r="K7" s="65">
        <v>0.48170990481544557</v>
      </c>
      <c r="L7" s="65">
        <v>0.48170990481544557</v>
      </c>
      <c r="M7" s="65">
        <v>0.48170990481544557</v>
      </c>
      <c r="N7" s="65">
        <v>0.48170990481544557</v>
      </c>
      <c r="O7" s="65">
        <v>0.48170990481544557</v>
      </c>
      <c r="P7" s="65">
        <v>0.48170990481544557</v>
      </c>
      <c r="Q7" s="65">
        <v>0.48170990481544557</v>
      </c>
      <c r="R7" s="65">
        <v>0.48170990481544557</v>
      </c>
      <c r="S7" s="65">
        <v>0.48170990481544557</v>
      </c>
      <c r="T7" s="65">
        <v>0.48170990481544557</v>
      </c>
      <c r="U7" s="65">
        <v>0.48170990481544557</v>
      </c>
      <c r="V7" s="65">
        <v>0.48170990481544557</v>
      </c>
      <c r="W7" s="65">
        <v>0.48170990481544557</v>
      </c>
      <c r="X7" s="65">
        <v>0.48170990481544557</v>
      </c>
    </row>
    <row r="8" spans="1:24" x14ac:dyDescent="0.25">
      <c r="A8" s="64" t="s">
        <v>135</v>
      </c>
      <c r="B8" s="65">
        <v>1.1791484121210116</v>
      </c>
      <c r="C8" s="65">
        <v>0.74650589970623416</v>
      </c>
      <c r="D8" s="65">
        <v>0.52197808302606419</v>
      </c>
      <c r="E8" s="65">
        <v>0.99803283398645259</v>
      </c>
      <c r="F8" s="65">
        <v>1.0146243682380109</v>
      </c>
      <c r="G8" s="65">
        <v>1.0562913115847374</v>
      </c>
      <c r="H8" s="65">
        <v>0.64770984763306272</v>
      </c>
      <c r="I8" s="65">
        <v>0.95325862089871416</v>
      </c>
      <c r="J8" s="65">
        <v>0.83417077994014455</v>
      </c>
      <c r="K8" s="65">
        <v>0.84700359201816611</v>
      </c>
      <c r="L8" s="65">
        <v>0.77020205291643928</v>
      </c>
      <c r="M8" s="65">
        <v>0.74626167278449274</v>
      </c>
      <c r="N8" s="65">
        <v>0.82768961402580499</v>
      </c>
      <c r="O8" s="65">
        <v>0.93602442542039377</v>
      </c>
      <c r="P8" s="65">
        <v>0.83303286071749416</v>
      </c>
      <c r="Q8" s="65">
        <v>0.51857474233480494</v>
      </c>
      <c r="R8" s="65">
        <v>0.58895267985581767</v>
      </c>
      <c r="S8" s="65">
        <v>0.78184955755992436</v>
      </c>
      <c r="T8" s="65">
        <v>0.74777526551916085</v>
      </c>
      <c r="U8" s="65">
        <v>0.90046616580410821</v>
      </c>
      <c r="V8" s="65">
        <v>0.92209084599613089</v>
      </c>
      <c r="W8" s="65">
        <v>0.76415376356531473</v>
      </c>
      <c r="X8" s="65">
        <v>0.9735722673710433</v>
      </c>
    </row>
    <row r="9" spans="1:24" x14ac:dyDescent="0.25">
      <c r="A9" s="64" t="s">
        <v>136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1.3815788574218751E-3</v>
      </c>
      <c r="P9" s="65">
        <v>0</v>
      </c>
      <c r="Q9" s="65">
        <v>1.2013592529296881E-4</v>
      </c>
      <c r="R9" s="65">
        <v>5.3745727539062498E-5</v>
      </c>
      <c r="S9" s="65">
        <v>0</v>
      </c>
      <c r="T9" s="65">
        <v>3.793789672851562E-5</v>
      </c>
      <c r="U9" s="65">
        <v>8.5360267639160152E-5</v>
      </c>
      <c r="V9" s="65">
        <v>7.5875793457031254E-5</v>
      </c>
      <c r="W9" s="65">
        <v>0.10262023767852783</v>
      </c>
      <c r="X9" s="65">
        <v>0.13426649609374999</v>
      </c>
    </row>
    <row r="10" spans="1:24" x14ac:dyDescent="0.25">
      <c r="A10" s="66" t="s">
        <v>137</v>
      </c>
      <c r="B10" s="67">
        <v>1.3942877537841798</v>
      </c>
      <c r="C10" s="67">
        <v>1.4736955193023682</v>
      </c>
      <c r="D10" s="67">
        <v>1.3034128636436462</v>
      </c>
      <c r="E10" s="67">
        <v>2.371502901184082</v>
      </c>
      <c r="F10" s="67">
        <v>3.001785942504883</v>
      </c>
      <c r="G10" s="67">
        <v>3.0330365887451172</v>
      </c>
      <c r="H10" s="67">
        <v>3.056370831542969</v>
      </c>
      <c r="I10" s="67">
        <v>2.4985435656433106</v>
      </c>
      <c r="J10" s="67">
        <v>2.1874201841888428</v>
      </c>
      <c r="K10" s="67">
        <v>2.1080787053146364</v>
      </c>
      <c r="L10" s="67">
        <v>1.9913470105667115</v>
      </c>
      <c r="M10" s="67">
        <v>1.9307202586059571</v>
      </c>
      <c r="N10" s="67">
        <v>1.4808643991088868</v>
      </c>
      <c r="O10" s="67">
        <v>0.94951648172378533</v>
      </c>
      <c r="P10" s="67">
        <v>0.74114294502830502</v>
      </c>
      <c r="Q10" s="67">
        <v>0.51785772850418088</v>
      </c>
      <c r="R10" s="67">
        <v>0.54579382064819337</v>
      </c>
      <c r="S10" s="67">
        <v>0.41478725067520139</v>
      </c>
      <c r="T10" s="67">
        <v>0.42400460103988646</v>
      </c>
      <c r="U10" s="67">
        <v>0.41371110510253906</v>
      </c>
      <c r="V10" s="67">
        <v>0.44297051043701169</v>
      </c>
      <c r="W10" s="67">
        <v>0.52732126179170602</v>
      </c>
      <c r="X10" s="67">
        <v>0.13426649609374999</v>
      </c>
    </row>
    <row r="11" spans="1:24" x14ac:dyDescent="0.25">
      <c r="A11" s="68" t="s">
        <v>158</v>
      </c>
      <c r="B11" s="69">
        <v>6.6131863805219782</v>
      </c>
      <c r="C11" s="69">
        <v>6.2611023550836826</v>
      </c>
      <c r="D11" s="69">
        <v>5.4826372670592329</v>
      </c>
      <c r="E11" s="69">
        <v>3.5034323126434281</v>
      </c>
      <c r="F11" s="69">
        <v>4.0303817931587878</v>
      </c>
      <c r="G11" s="69">
        <v>4.103593931151555</v>
      </c>
      <c r="H11" s="69">
        <v>3.7173974272784363</v>
      </c>
      <c r="I11" s="69">
        <v>3.4630558888251977</v>
      </c>
      <c r="J11" s="69">
        <v>3.0345715308850716</v>
      </c>
      <c r="K11" s="69">
        <v>2.9710332286292438</v>
      </c>
      <c r="L11" s="69">
        <v>2.7770893628590656</v>
      </c>
      <c r="M11" s="69">
        <v>2.6929138869089608</v>
      </c>
      <c r="N11" s="69">
        <v>2.3218446577819565</v>
      </c>
      <c r="O11" s="69">
        <v>1.9081596007106769</v>
      </c>
      <c r="P11" s="69">
        <v>1.6098448396152651</v>
      </c>
      <c r="Q11" s="69">
        <v>1.0733885515001542</v>
      </c>
      <c r="R11" s="69">
        <v>1.1705435166766098</v>
      </c>
      <c r="S11" s="69">
        <v>1.2344563267777824</v>
      </c>
      <c r="T11" s="69">
        <v>1.2098257546824069</v>
      </c>
      <c r="U11" s="69">
        <v>1.3451744323095749</v>
      </c>
      <c r="V11" s="69">
        <v>1.4043318779833203</v>
      </c>
      <c r="W11" s="69">
        <v>1.3309071641977386</v>
      </c>
      <c r="X11" s="69">
        <v>1.1479632128977819</v>
      </c>
    </row>
    <row r="12" spans="1:24" x14ac:dyDescent="0.25">
      <c r="A12" s="73" t="s">
        <v>159</v>
      </c>
      <c r="B12" s="72">
        <v>5.9993834866138309</v>
      </c>
      <c r="C12" s="72">
        <v>5.6799781399965905</v>
      </c>
      <c r="D12" s="72">
        <v>4.9737662891171306</v>
      </c>
      <c r="E12" s="72">
        <v>3.1782612425454286</v>
      </c>
      <c r="F12" s="72">
        <v>3.6563019070267551</v>
      </c>
      <c r="G12" s="72">
        <v>3.7227188604317236</v>
      </c>
      <c r="H12" s="72">
        <v>3.3723671850655883</v>
      </c>
      <c r="I12" s="72">
        <v>3.1416323565038868</v>
      </c>
      <c r="J12" s="72">
        <v>2.7529177742459736</v>
      </c>
      <c r="K12" s="72">
        <v>2.6952767795140207</v>
      </c>
      <c r="L12" s="72">
        <v>2.5193338136453014</v>
      </c>
      <c r="M12" s="72">
        <v>2.4429710844955057</v>
      </c>
      <c r="N12" s="72">
        <v>2.1063426458699244</v>
      </c>
      <c r="O12" s="72">
        <v>1.7310537673707154</v>
      </c>
      <c r="P12" s="72">
        <v>1.4604270908263743</v>
      </c>
      <c r="Q12" s="72">
        <v>0.97376199309266742</v>
      </c>
      <c r="R12" s="72">
        <v>1.0618995201762702</v>
      </c>
      <c r="S12" s="72">
        <v>1.1198802628079025</v>
      </c>
      <c r="T12" s="72">
        <v>1.0975357772615593</v>
      </c>
      <c r="U12" s="72">
        <v>1.2203220673747617</v>
      </c>
      <c r="V12" s="72">
        <v>1.2739888147282985</v>
      </c>
      <c r="W12" s="72">
        <v>1.2073790157527255</v>
      </c>
      <c r="X12" s="72">
        <v>1.0414150072926742</v>
      </c>
    </row>
    <row r="13" spans="1:24" x14ac:dyDescent="0.25">
      <c r="A13" s="71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5">
      <c r="A14" s="74" t="s">
        <v>103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/>
      <c r="B15" s="62">
        <v>2023</v>
      </c>
      <c r="C15" s="62">
        <v>2024</v>
      </c>
      <c r="D15" s="62">
        <v>2025</v>
      </c>
      <c r="E15" s="62">
        <v>2026</v>
      </c>
      <c r="F15" s="62">
        <v>2027</v>
      </c>
      <c r="G15" s="62">
        <v>2028</v>
      </c>
      <c r="H15" s="62">
        <v>2029</v>
      </c>
      <c r="I15" s="62">
        <v>2030</v>
      </c>
      <c r="J15" s="62">
        <v>2031</v>
      </c>
      <c r="K15" s="62">
        <v>2032</v>
      </c>
      <c r="L15" s="62">
        <v>2033</v>
      </c>
      <c r="M15" s="62">
        <v>2034</v>
      </c>
      <c r="N15" s="62">
        <v>2035</v>
      </c>
      <c r="O15" s="62">
        <v>2036</v>
      </c>
      <c r="P15" s="62">
        <v>2037</v>
      </c>
      <c r="Q15" s="62">
        <v>2038</v>
      </c>
      <c r="R15" s="62">
        <v>2039</v>
      </c>
      <c r="S15" s="62">
        <v>2040</v>
      </c>
      <c r="T15" s="62">
        <v>2041</v>
      </c>
      <c r="U15" s="62">
        <v>2042</v>
      </c>
      <c r="V15" s="62">
        <v>2043</v>
      </c>
      <c r="W15" s="62">
        <v>2044</v>
      </c>
      <c r="X15" s="62">
        <v>2045</v>
      </c>
    </row>
    <row r="16" spans="1:24" x14ac:dyDescent="0.25">
      <c r="A16" s="78" t="s">
        <v>130</v>
      </c>
      <c r="B16" s="63">
        <v>1.8066628396167868</v>
      </c>
      <c r="C16" s="63">
        <v>1.8078166860750802</v>
      </c>
      <c r="D16" s="63">
        <v>1.4397543260554868</v>
      </c>
      <c r="E16" s="63">
        <v>0.13389657747289349</v>
      </c>
      <c r="F16" s="63">
        <v>1.3971482415894125E-2</v>
      </c>
      <c r="G16" s="63">
        <v>1.4266030821700571E-2</v>
      </c>
      <c r="H16" s="63">
        <v>1.3316748102404543E-2</v>
      </c>
      <c r="I16" s="63">
        <v>1.1253702283172852E-2</v>
      </c>
      <c r="J16" s="63">
        <v>1.1027870862268476E-2</v>
      </c>
      <c r="K16" s="63">
        <v>1.3970081742117831E-2</v>
      </c>
      <c r="L16" s="63">
        <v>1.1145818178669022E-2</v>
      </c>
      <c r="M16" s="63">
        <v>1.3958704178405508E-2</v>
      </c>
      <c r="N16" s="63">
        <v>1.2450110545733006E-2</v>
      </c>
      <c r="O16" s="63">
        <v>1.6882034305044001E-2</v>
      </c>
      <c r="P16" s="63">
        <v>2.5897918552618318E-2</v>
      </c>
      <c r="Q16" s="63">
        <v>1.3338535224299999E-2</v>
      </c>
      <c r="R16" s="63">
        <v>2.7381758716236715E-2</v>
      </c>
      <c r="S16" s="63">
        <v>3.6997850140914605E-2</v>
      </c>
      <c r="T16" s="63">
        <v>4.2722745153905783E-2</v>
      </c>
      <c r="U16" s="63">
        <v>3.4014743820572103E-2</v>
      </c>
      <c r="V16" s="63">
        <v>3.6719297876531873E-2</v>
      </c>
      <c r="W16" s="63">
        <v>4.1806657932688514E-2</v>
      </c>
      <c r="X16" s="63">
        <v>3.6193805531735151E-2</v>
      </c>
    </row>
    <row r="17" spans="1:24" x14ac:dyDescent="0.25">
      <c r="A17" s="64" t="s">
        <v>131</v>
      </c>
      <c r="B17" s="65">
        <v>2.2330873750000002</v>
      </c>
      <c r="C17" s="65">
        <v>2.2330842500000001</v>
      </c>
      <c r="D17" s="65">
        <v>2.2171910000000001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</row>
    <row r="18" spans="1:24" x14ac:dyDescent="0.25">
      <c r="A18" s="64" t="s">
        <v>132</v>
      </c>
      <c r="B18" s="65">
        <v>1.392541137084961</v>
      </c>
      <c r="C18" s="65">
        <v>1.476723355758667</v>
      </c>
      <c r="D18" s="65">
        <v>1.468985189163208</v>
      </c>
      <c r="E18" s="65">
        <v>2.2241992625732423</v>
      </c>
      <c r="F18" s="65">
        <v>2.5484364224853517</v>
      </c>
      <c r="G18" s="65">
        <v>2.6001467114868162</v>
      </c>
      <c r="H18" s="65">
        <v>3.0087562248535158</v>
      </c>
      <c r="I18" s="65">
        <v>2.4253818225841521</v>
      </c>
      <c r="J18" s="65">
        <v>2.4335389871120454</v>
      </c>
      <c r="K18" s="65">
        <v>2.1481767353134154</v>
      </c>
      <c r="L18" s="65">
        <v>2.0018203027343748</v>
      </c>
      <c r="M18" s="65">
        <v>1.9007434587402343</v>
      </c>
      <c r="N18" s="65">
        <v>1.5112865784912108</v>
      </c>
      <c r="O18" s="65">
        <v>1.0048432075653075</v>
      </c>
      <c r="P18" s="65">
        <v>0.73317275757884981</v>
      </c>
      <c r="Q18" s="65">
        <v>0.75610420390319821</v>
      </c>
      <c r="R18" s="65">
        <v>0.62486730419158931</v>
      </c>
      <c r="S18" s="65">
        <v>0.3597929427394867</v>
      </c>
      <c r="T18" s="65">
        <v>0.33010396417999266</v>
      </c>
      <c r="U18" s="65">
        <v>0.35489223595666886</v>
      </c>
      <c r="V18" s="65">
        <v>0.37940424626541136</v>
      </c>
      <c r="W18" s="65">
        <v>0.39398586265158653</v>
      </c>
      <c r="X18" s="65">
        <v>0</v>
      </c>
    </row>
    <row r="19" spans="1:24" x14ac:dyDescent="0.25">
      <c r="A19" s="64" t="s">
        <v>133</v>
      </c>
      <c r="B19" s="76">
        <v>2435376</v>
      </c>
      <c r="C19" s="76">
        <v>1555605.625</v>
      </c>
      <c r="D19" s="76">
        <v>1034791.25</v>
      </c>
      <c r="E19" s="76">
        <v>2005075.5</v>
      </c>
      <c r="F19" s="76">
        <v>1859964.5</v>
      </c>
      <c r="G19" s="76">
        <v>1755246.125</v>
      </c>
      <c r="H19" s="76">
        <v>1280885.5</v>
      </c>
      <c r="I19" s="76">
        <v>1856055.375</v>
      </c>
      <c r="J19" s="76">
        <v>2036314.25</v>
      </c>
      <c r="K19" s="76">
        <v>1751325.125</v>
      </c>
      <c r="L19" s="76">
        <v>1624252.875</v>
      </c>
      <c r="M19" s="76">
        <v>1516714.75</v>
      </c>
      <c r="N19" s="76">
        <v>1773494.25</v>
      </c>
      <c r="O19" s="76">
        <v>2091925.875</v>
      </c>
      <c r="P19" s="76">
        <v>1589675</v>
      </c>
      <c r="Q19" s="76">
        <v>1890908</v>
      </c>
      <c r="R19" s="76">
        <v>1406505.125</v>
      </c>
      <c r="S19" s="76">
        <v>1238415</v>
      </c>
      <c r="T19" s="76">
        <v>1043526.6875</v>
      </c>
      <c r="U19" s="76">
        <v>1347487.75</v>
      </c>
      <c r="V19" s="76">
        <v>1513652.625</v>
      </c>
      <c r="W19" s="76">
        <v>1429367.75</v>
      </c>
      <c r="X19" s="76">
        <v>2072825.125</v>
      </c>
    </row>
    <row r="20" spans="1:24" x14ac:dyDescent="0.25">
      <c r="A20" s="64" t="s">
        <v>134</v>
      </c>
      <c r="B20" s="65">
        <v>0.48170990481544557</v>
      </c>
      <c r="C20" s="65">
        <v>0.48170990481544557</v>
      </c>
      <c r="D20" s="65">
        <v>0.48170990481544557</v>
      </c>
      <c r="E20" s="65">
        <v>0.48170990481544557</v>
      </c>
      <c r="F20" s="65">
        <v>0.48170990481544557</v>
      </c>
      <c r="G20" s="65">
        <v>0.48170990481544557</v>
      </c>
      <c r="H20" s="65">
        <v>0.48170990481544557</v>
      </c>
      <c r="I20" s="65">
        <v>0.48170990481544557</v>
      </c>
      <c r="J20" s="65">
        <v>0.48170990481544557</v>
      </c>
      <c r="K20" s="65">
        <v>0.48170990481544557</v>
      </c>
      <c r="L20" s="65">
        <v>0.48170990481544557</v>
      </c>
      <c r="M20" s="65">
        <v>0.48170990481544557</v>
      </c>
      <c r="N20" s="65">
        <v>0.48170990481544557</v>
      </c>
      <c r="O20" s="65">
        <v>0.48170990481544557</v>
      </c>
      <c r="P20" s="65">
        <v>0.48170990481544557</v>
      </c>
      <c r="Q20" s="65">
        <v>0.48170990481544557</v>
      </c>
      <c r="R20" s="65">
        <v>0.48170990481544557</v>
      </c>
      <c r="S20" s="65">
        <v>0.48170990481544557</v>
      </c>
      <c r="T20" s="65">
        <v>0.48170990481544557</v>
      </c>
      <c r="U20" s="65">
        <v>0.48170990481544557</v>
      </c>
      <c r="V20" s="65">
        <v>0.48170990481544557</v>
      </c>
      <c r="W20" s="65">
        <v>0.48170990481544557</v>
      </c>
      <c r="X20" s="65">
        <v>0.48170990481544557</v>
      </c>
    </row>
    <row r="21" spans="1:24" x14ac:dyDescent="0.25">
      <c r="A21" s="64" t="s">
        <v>135</v>
      </c>
      <c r="B21" s="65">
        <v>1.1731447411498206</v>
      </c>
      <c r="C21" s="65">
        <v>0.74935063754912179</v>
      </c>
      <c r="D21" s="65">
        <v>0.49846919454135596</v>
      </c>
      <c r="E21" s="65">
        <v>0.96586472825278191</v>
      </c>
      <c r="F21" s="65">
        <v>0.89596332225510777</v>
      </c>
      <c r="G21" s="65">
        <v>0.84551944380142974</v>
      </c>
      <c r="H21" s="65">
        <v>0.61701523228448441</v>
      </c>
      <c r="I21" s="65">
        <v>0.89408025802344604</v>
      </c>
      <c r="J21" s="65">
        <v>0.98091274354183544</v>
      </c>
      <c r="K21" s="65">
        <v>0.84363065926464831</v>
      </c>
      <c r="L21" s="65">
        <v>0.78241869781246387</v>
      </c>
      <c r="M21" s="65">
        <v>0.73061651785468229</v>
      </c>
      <c r="N21" s="65">
        <v>0.85430974635823997</v>
      </c>
      <c r="O21" s="65">
        <v>1.0077014141272178</v>
      </c>
      <c r="P21" s="65">
        <v>0.76576219293749348</v>
      </c>
      <c r="Q21" s="65">
        <v>0.91086911269476456</v>
      </c>
      <c r="R21" s="65">
        <v>0.67752744988618641</v>
      </c>
      <c r="S21" s="65">
        <v>0.59655677177202004</v>
      </c>
      <c r="T21" s="65">
        <v>0.50267714130800223</v>
      </c>
      <c r="U21" s="65">
        <v>0.64909819579247885</v>
      </c>
      <c r="V21" s="65">
        <v>0.72914146191239926</v>
      </c>
      <c r="W21" s="65">
        <v>0.68854060279876761</v>
      </c>
      <c r="X21" s="65">
        <v>0.99850039366281407</v>
      </c>
    </row>
    <row r="22" spans="1:24" x14ac:dyDescent="0.25">
      <c r="A22" s="64" t="s">
        <v>136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8.7257611083984372E-4</v>
      </c>
      <c r="P22" s="65">
        <v>1.3278263854980468E-4</v>
      </c>
      <c r="Q22" s="65">
        <v>1.8020388793945309E-4</v>
      </c>
      <c r="R22" s="65">
        <v>0</v>
      </c>
      <c r="S22" s="65">
        <v>0</v>
      </c>
      <c r="T22" s="65">
        <v>5.1202045440673829E-5</v>
      </c>
      <c r="U22" s="65">
        <v>2.0814239501953122E-4</v>
      </c>
      <c r="V22" s="65">
        <v>9.7990165710449217E-5</v>
      </c>
      <c r="W22" s="65">
        <v>2.2813611412048339E-4</v>
      </c>
      <c r="X22" s="65">
        <v>0</v>
      </c>
    </row>
    <row r="23" spans="1:24" x14ac:dyDescent="0.25">
      <c r="A23" s="66" t="s">
        <v>137</v>
      </c>
      <c r="B23" s="67">
        <v>1.392541137084961</v>
      </c>
      <c r="C23" s="67">
        <v>1.476723355758667</v>
      </c>
      <c r="D23" s="67">
        <v>1.468985189163208</v>
      </c>
      <c r="E23" s="67">
        <v>2.2241992625732423</v>
      </c>
      <c r="F23" s="67">
        <v>2.5484364224853517</v>
      </c>
      <c r="G23" s="67">
        <v>2.6001467114868162</v>
      </c>
      <c r="H23" s="67">
        <v>3.0087562248535158</v>
      </c>
      <c r="I23" s="67">
        <v>2.4253818225841521</v>
      </c>
      <c r="J23" s="67">
        <v>2.4335389871120454</v>
      </c>
      <c r="K23" s="67">
        <v>2.1481767353134154</v>
      </c>
      <c r="L23" s="67">
        <v>2.0018203027343748</v>
      </c>
      <c r="M23" s="67">
        <v>1.9007434587402343</v>
      </c>
      <c r="N23" s="67">
        <v>1.5112865784912108</v>
      </c>
      <c r="O23" s="67">
        <v>1.0057157836761474</v>
      </c>
      <c r="P23" s="67">
        <v>0.73330554021739958</v>
      </c>
      <c r="Q23" s="67">
        <v>0.7562844077911377</v>
      </c>
      <c r="R23" s="67">
        <v>0.62486730419158931</v>
      </c>
      <c r="S23" s="67">
        <v>0.3597929427394867</v>
      </c>
      <c r="T23" s="67">
        <v>0.33015516622543334</v>
      </c>
      <c r="U23" s="67">
        <v>0.35510037835168839</v>
      </c>
      <c r="V23" s="67">
        <v>0.3795022364311218</v>
      </c>
      <c r="W23" s="67">
        <v>0.39421399876570701</v>
      </c>
      <c r="X23" s="67">
        <v>0</v>
      </c>
    </row>
    <row r="24" spans="1:24" x14ac:dyDescent="0.25">
      <c r="A24" s="68" t="s">
        <v>158</v>
      </c>
      <c r="B24" s="69">
        <v>6.6054360928515683</v>
      </c>
      <c r="C24" s="69">
        <v>6.2669749293828687</v>
      </c>
      <c r="D24" s="69">
        <v>5.6243997097600502</v>
      </c>
      <c r="E24" s="69">
        <v>3.3239605682989177</v>
      </c>
      <c r="F24" s="69">
        <v>3.4583712271563538</v>
      </c>
      <c r="G24" s="69">
        <v>3.4599321861099464</v>
      </c>
      <c r="H24" s="69">
        <v>3.6390882052404048</v>
      </c>
      <c r="I24" s="69">
        <v>3.330715782890771</v>
      </c>
      <c r="J24" s="69">
        <v>3.4254796015161491</v>
      </c>
      <c r="K24" s="69">
        <v>3.0057774763201817</v>
      </c>
      <c r="L24" s="69">
        <v>2.7953848187255081</v>
      </c>
      <c r="M24" s="69">
        <v>2.6453186807733222</v>
      </c>
      <c r="N24" s="69">
        <v>2.3780464353951838</v>
      </c>
      <c r="O24" s="69">
        <v>2.0302992321084088</v>
      </c>
      <c r="P24" s="69">
        <v>1.5249656517075114</v>
      </c>
      <c r="Q24" s="69">
        <v>1.6804920557102021</v>
      </c>
      <c r="R24" s="69">
        <v>1.3297765127940124</v>
      </c>
      <c r="S24" s="69">
        <v>0.99334756465242136</v>
      </c>
      <c r="T24" s="69">
        <v>0.87555505268734124</v>
      </c>
      <c r="U24" s="69">
        <v>1.0382133179647393</v>
      </c>
      <c r="V24" s="69">
        <v>1.1453629962200531</v>
      </c>
      <c r="W24" s="69">
        <v>1.1245612594971632</v>
      </c>
      <c r="X24" s="69">
        <v>1.0346941991945493</v>
      </c>
    </row>
    <row r="25" spans="1:24" x14ac:dyDescent="0.25">
      <c r="A25" s="73" t="s">
        <v>159</v>
      </c>
      <c r="B25" s="72">
        <v>5.9923525418935499</v>
      </c>
      <c r="C25" s="72">
        <v>5.6853056513121976</v>
      </c>
      <c r="D25" s="72">
        <v>5.1023710506986717</v>
      </c>
      <c r="E25" s="72">
        <v>3.0154471681522539</v>
      </c>
      <c r="F25" s="72">
        <v>3.1373825017078367</v>
      </c>
      <c r="G25" s="72">
        <v>3.1387985802561515</v>
      </c>
      <c r="H25" s="72">
        <v>3.3013262334710167</v>
      </c>
      <c r="I25" s="72">
        <v>3.0215753975017643</v>
      </c>
      <c r="J25" s="72">
        <v>3.1075437123014278</v>
      </c>
      <c r="K25" s="72">
        <v>2.7267962398555241</v>
      </c>
      <c r="L25" s="72">
        <v>2.5359311767755002</v>
      </c>
      <c r="M25" s="72">
        <v>2.3997934274173462</v>
      </c>
      <c r="N25" s="72">
        <v>2.1573280554939798</v>
      </c>
      <c r="O25" s="72">
        <v>1.8418570088802668</v>
      </c>
      <c r="P25" s="72">
        <v>1.3834259647442788</v>
      </c>
      <c r="Q25" s="72">
        <v>1.5245171855594597</v>
      </c>
      <c r="R25" s="72">
        <v>1.2063533057590361</v>
      </c>
      <c r="S25" s="72">
        <v>0.90115001043920684</v>
      </c>
      <c r="T25" s="72">
        <v>0.79429041047216564</v>
      </c>
      <c r="U25" s="72">
        <v>0.94185154885784206</v>
      </c>
      <c r="V25" s="72">
        <v>1.0390561297258889</v>
      </c>
      <c r="W25" s="72">
        <v>1.020185106196934</v>
      </c>
      <c r="X25" s="72">
        <v>0.93865905709630726</v>
      </c>
    </row>
    <row r="26" spans="1:24" x14ac:dyDescent="0.25">
      <c r="A26" s="71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x14ac:dyDescent="0.25">
      <c r="A27" s="74" t="s">
        <v>104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/>
      <c r="B28" s="62">
        <v>2023</v>
      </c>
      <c r="C28" s="62">
        <v>2024</v>
      </c>
      <c r="D28" s="62">
        <v>2025</v>
      </c>
      <c r="E28" s="62">
        <v>2026</v>
      </c>
      <c r="F28" s="62">
        <v>2027</v>
      </c>
      <c r="G28" s="62">
        <v>2028</v>
      </c>
      <c r="H28" s="62">
        <v>2029</v>
      </c>
      <c r="I28" s="62">
        <v>2030</v>
      </c>
      <c r="J28" s="62">
        <v>2031</v>
      </c>
      <c r="K28" s="62">
        <v>2032</v>
      </c>
      <c r="L28" s="62">
        <v>2033</v>
      </c>
      <c r="M28" s="62">
        <v>2034</v>
      </c>
      <c r="N28" s="62">
        <v>2035</v>
      </c>
      <c r="O28" s="62">
        <v>2036</v>
      </c>
      <c r="P28" s="62">
        <v>2037</v>
      </c>
      <c r="Q28" s="62">
        <v>2038</v>
      </c>
      <c r="R28" s="62">
        <v>2039</v>
      </c>
      <c r="S28" s="62">
        <v>2040</v>
      </c>
      <c r="T28" s="62">
        <v>2041</v>
      </c>
      <c r="U28" s="62">
        <v>2042</v>
      </c>
      <c r="V28" s="62">
        <v>2043</v>
      </c>
      <c r="W28" s="62">
        <v>2044</v>
      </c>
      <c r="X28" s="62">
        <v>2045</v>
      </c>
    </row>
    <row r="29" spans="1:24" x14ac:dyDescent="0.25">
      <c r="A29" s="78" t="s">
        <v>130</v>
      </c>
      <c r="B29" s="63">
        <v>1.8066628396167868</v>
      </c>
      <c r="C29" s="63">
        <v>1.8078166860750802</v>
      </c>
      <c r="D29" s="63">
        <v>1.4392814477140627</v>
      </c>
      <c r="E29" s="63">
        <v>0.13389657747289349</v>
      </c>
      <c r="F29" s="63">
        <v>1.3971482415894125E-2</v>
      </c>
      <c r="G29" s="63">
        <v>1.4266030821700571E-2</v>
      </c>
      <c r="H29" s="63">
        <v>1.3316748102404543E-2</v>
      </c>
      <c r="I29" s="63">
        <v>1.1253702283172852E-2</v>
      </c>
      <c r="J29" s="63">
        <v>1.1027870862268476E-2</v>
      </c>
      <c r="K29" s="63">
        <v>1.2668261899442833E-2</v>
      </c>
      <c r="L29" s="63">
        <v>1.3389026279801992E-2</v>
      </c>
      <c r="M29" s="63">
        <v>1.8353185375650897E-2</v>
      </c>
      <c r="N29" s="63">
        <v>1.6375704024261913E-2</v>
      </c>
      <c r="O29" s="63">
        <v>1.6041500203512051E-2</v>
      </c>
      <c r="P29" s="63">
        <v>1.7197989616262382E-2</v>
      </c>
      <c r="Q29" s="63">
        <v>1.9504551921088437E-2</v>
      </c>
      <c r="R29" s="63">
        <v>3.4478995085639841E-2</v>
      </c>
      <c r="S29" s="63">
        <v>5.1045871910775156E-2</v>
      </c>
      <c r="T29" s="63">
        <v>5.2949779667332109E-2</v>
      </c>
      <c r="U29" s="63">
        <v>3.9635822916067806E-2</v>
      </c>
      <c r="V29" s="63">
        <v>3.2094194507168751E-2</v>
      </c>
      <c r="W29" s="63">
        <v>2.9181127991093202E-2</v>
      </c>
      <c r="X29" s="63">
        <v>3.4740021404696092E-2</v>
      </c>
    </row>
    <row r="30" spans="1:24" x14ac:dyDescent="0.25">
      <c r="A30" s="64" t="s">
        <v>131</v>
      </c>
      <c r="B30" s="65">
        <v>2.2330873750000002</v>
      </c>
      <c r="C30" s="65">
        <v>2.2330874999999999</v>
      </c>
      <c r="D30" s="65">
        <v>2.2330873750000002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</row>
    <row r="31" spans="1:24" x14ac:dyDescent="0.25">
      <c r="A31" s="64" t="s">
        <v>132</v>
      </c>
      <c r="B31" s="65">
        <v>1.3991369268188476</v>
      </c>
      <c r="C31" s="65">
        <v>1.405398955444336</v>
      </c>
      <c r="D31" s="65">
        <v>1.311569723876953</v>
      </c>
      <c r="E31" s="65">
        <v>2.193628918029785</v>
      </c>
      <c r="F31" s="65">
        <v>2.675673864379883</v>
      </c>
      <c r="G31" s="65">
        <v>2.5446074169921875</v>
      </c>
      <c r="H31" s="65">
        <v>2.5120917573242187</v>
      </c>
      <c r="I31" s="65">
        <v>2.1016622661743165</v>
      </c>
      <c r="J31" s="65">
        <v>2.1026743564453123</v>
      </c>
      <c r="K31" s="65">
        <v>2.0446421191787718</v>
      </c>
      <c r="L31" s="65">
        <v>1.9507798012695312</v>
      </c>
      <c r="M31" s="65">
        <v>1.6780991381034851</v>
      </c>
      <c r="N31" s="65">
        <v>1.2436786538085938</v>
      </c>
      <c r="O31" s="65">
        <v>1.0633387949714661</v>
      </c>
      <c r="P31" s="65">
        <v>0.90600702252197263</v>
      </c>
      <c r="Q31" s="65">
        <v>0.69286956195354465</v>
      </c>
      <c r="R31" s="65">
        <v>0.6075193654289246</v>
      </c>
      <c r="S31" s="65">
        <v>0.3421663708333969</v>
      </c>
      <c r="T31" s="65">
        <v>0.35736185330867765</v>
      </c>
      <c r="U31" s="65">
        <v>0.3500759466137886</v>
      </c>
      <c r="V31" s="65">
        <v>0.35373734563446046</v>
      </c>
      <c r="W31" s="65">
        <v>0.40756732231140136</v>
      </c>
      <c r="X31" s="65">
        <v>0</v>
      </c>
    </row>
    <row r="32" spans="1:24" x14ac:dyDescent="0.25">
      <c r="A32" s="64" t="s">
        <v>133</v>
      </c>
      <c r="B32" s="76">
        <v>2415564.25</v>
      </c>
      <c r="C32" s="76">
        <v>1539396.75</v>
      </c>
      <c r="D32" s="76">
        <v>931490</v>
      </c>
      <c r="E32" s="76">
        <v>1759100.875</v>
      </c>
      <c r="F32" s="76">
        <v>2011270.875</v>
      </c>
      <c r="G32" s="76">
        <v>1640756.375</v>
      </c>
      <c r="H32" s="76">
        <v>900374.25</v>
      </c>
      <c r="I32" s="76">
        <v>1292155.75</v>
      </c>
      <c r="J32" s="76">
        <v>1456200</v>
      </c>
      <c r="K32" s="76">
        <v>1518965.375</v>
      </c>
      <c r="L32" s="76">
        <v>1553315.25</v>
      </c>
      <c r="M32" s="76">
        <v>1150029.375</v>
      </c>
      <c r="N32" s="76">
        <v>1145553.25</v>
      </c>
      <c r="O32" s="76">
        <v>2169758</v>
      </c>
      <c r="P32" s="76">
        <v>2183746</v>
      </c>
      <c r="Q32" s="76">
        <v>1344900.75</v>
      </c>
      <c r="R32" s="76">
        <v>1111992.125</v>
      </c>
      <c r="S32" s="76">
        <v>1043129.8125</v>
      </c>
      <c r="T32" s="76">
        <v>959638.5</v>
      </c>
      <c r="U32" s="76">
        <v>1146242.875</v>
      </c>
      <c r="V32" s="76">
        <v>1195591.75</v>
      </c>
      <c r="W32" s="76">
        <v>1307768.25</v>
      </c>
      <c r="X32" s="76">
        <v>1688521.125</v>
      </c>
    </row>
    <row r="33" spans="1:24" x14ac:dyDescent="0.25">
      <c r="A33" s="64" t="s">
        <v>134</v>
      </c>
      <c r="B33" s="65">
        <v>0.48170990481544557</v>
      </c>
      <c r="C33" s="65">
        <v>0.48170990481544557</v>
      </c>
      <c r="D33" s="65">
        <v>0.48170990481544557</v>
      </c>
      <c r="E33" s="65">
        <v>0.48170990481544557</v>
      </c>
      <c r="F33" s="65">
        <v>0.48170990481544557</v>
      </c>
      <c r="G33" s="65">
        <v>0.48170990481544557</v>
      </c>
      <c r="H33" s="65">
        <v>0.48170990481544557</v>
      </c>
      <c r="I33" s="65">
        <v>0.48170990481544557</v>
      </c>
      <c r="J33" s="65">
        <v>0.48170990481544557</v>
      </c>
      <c r="K33" s="65">
        <v>0.48170990481544557</v>
      </c>
      <c r="L33" s="65">
        <v>0.48170990481544557</v>
      </c>
      <c r="M33" s="65">
        <v>0.48170990481544557</v>
      </c>
      <c r="N33" s="65">
        <v>0.48170990481544557</v>
      </c>
      <c r="O33" s="65">
        <v>0.48170990481544557</v>
      </c>
      <c r="P33" s="65">
        <v>0.48170990481544557</v>
      </c>
      <c r="Q33" s="65">
        <v>0.48170990481544557</v>
      </c>
      <c r="R33" s="65">
        <v>0.48170990481544557</v>
      </c>
      <c r="S33" s="65">
        <v>0.48170990481544557</v>
      </c>
      <c r="T33" s="65">
        <v>0.48170990481544557</v>
      </c>
      <c r="U33" s="65">
        <v>0.48170990481544557</v>
      </c>
      <c r="V33" s="65">
        <v>0.48170990481544557</v>
      </c>
      <c r="W33" s="65">
        <v>0.48170990481544557</v>
      </c>
      <c r="X33" s="65">
        <v>0.48170990481544557</v>
      </c>
    </row>
    <row r="34" spans="1:24" x14ac:dyDescent="0.25">
      <c r="A34" s="64" t="s">
        <v>135</v>
      </c>
      <c r="B34" s="65">
        <v>1.1636012249430931</v>
      </c>
      <c r="C34" s="65">
        <v>0.74154266191570628</v>
      </c>
      <c r="D34" s="65">
        <v>0.44870795923653939</v>
      </c>
      <c r="E34" s="65">
        <v>0.84737631505701705</v>
      </c>
      <c r="F34" s="65">
        <v>0.96884910175432792</v>
      </c>
      <c r="G34" s="65">
        <v>0.79036859722658548</v>
      </c>
      <c r="H34" s="65">
        <v>0.43371919426577815</v>
      </c>
      <c r="I34" s="65">
        <v>0.62244422333923066</v>
      </c>
      <c r="J34" s="65">
        <v>0.70146596339225187</v>
      </c>
      <c r="K34" s="65">
        <v>0.7317006662092076</v>
      </c>
      <c r="L34" s="65">
        <v>0.7482473412258801</v>
      </c>
      <c r="M34" s="65">
        <v>0.55398054076621639</v>
      </c>
      <c r="N34" s="65">
        <v>0.55182434701852434</v>
      </c>
      <c r="O34" s="65">
        <v>1.0451939196525515</v>
      </c>
      <c r="P34" s="65">
        <v>1.0519320778011101</v>
      </c>
      <c r="Q34" s="65">
        <v>0.64785201226872136</v>
      </c>
      <c r="R34" s="65">
        <v>0.53565762068927514</v>
      </c>
      <c r="S34" s="65">
        <v>0.50248596268952861</v>
      </c>
      <c r="T34" s="65">
        <v>0.46226737049223698</v>
      </c>
      <c r="U34" s="65">
        <v>0.55215654621163268</v>
      </c>
      <c r="V34" s="65">
        <v>0.57592838809063207</v>
      </c>
      <c r="W34" s="65">
        <v>0.62996491922816178</v>
      </c>
      <c r="X34" s="65">
        <v>0.81337735040261916</v>
      </c>
    </row>
    <row r="35" spans="1:24" x14ac:dyDescent="0.25">
      <c r="A35" s="64" t="s">
        <v>136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2.0871902832031251E-2</v>
      </c>
      <c r="L35" s="65">
        <v>3.4382530273437503E-2</v>
      </c>
      <c r="M35" s="65">
        <v>3.2329461914062503E-2</v>
      </c>
      <c r="N35" s="65">
        <v>2.349353466796875E-2</v>
      </c>
      <c r="O35" s="65">
        <v>1.790565545654297E-2</v>
      </c>
      <c r="P35" s="65">
        <v>2.141861389160156E-3</v>
      </c>
      <c r="Q35" s="65">
        <v>7.1826477813720705E-4</v>
      </c>
      <c r="R35" s="65">
        <v>2.0261450386047363E-4</v>
      </c>
      <c r="S35" s="65">
        <v>2.9999826622009279E-4</v>
      </c>
      <c r="T35" s="65">
        <v>9.7288681745529178E-5</v>
      </c>
      <c r="U35" s="65">
        <v>4.0069449329376223E-4</v>
      </c>
      <c r="V35" s="65">
        <v>4.3810898590087888E-4</v>
      </c>
      <c r="W35" s="65">
        <v>3.4130409240722658E-4</v>
      </c>
      <c r="X35" s="65">
        <v>0</v>
      </c>
    </row>
    <row r="36" spans="1:24" x14ac:dyDescent="0.25">
      <c r="A36" s="66" t="s">
        <v>137</v>
      </c>
      <c r="B36" s="67">
        <v>1.3991369268188476</v>
      </c>
      <c r="C36" s="67">
        <v>1.405398955444336</v>
      </c>
      <c r="D36" s="67">
        <v>1.311569723876953</v>
      </c>
      <c r="E36" s="67">
        <v>2.193628918029785</v>
      </c>
      <c r="F36" s="67">
        <v>2.675673864379883</v>
      </c>
      <c r="G36" s="67">
        <v>2.5446074169921875</v>
      </c>
      <c r="H36" s="67">
        <v>2.5120917573242187</v>
      </c>
      <c r="I36" s="67">
        <v>2.1016622661743165</v>
      </c>
      <c r="J36" s="67">
        <v>2.1026743564453123</v>
      </c>
      <c r="K36" s="67">
        <v>2.0655140220108033</v>
      </c>
      <c r="L36" s="67">
        <v>1.9851623315429687</v>
      </c>
      <c r="M36" s="67">
        <v>1.7104286000175477</v>
      </c>
      <c r="N36" s="67">
        <v>1.2671721884765625</v>
      </c>
      <c r="O36" s="67">
        <v>1.081244450428009</v>
      </c>
      <c r="P36" s="67">
        <v>0.9081488839111328</v>
      </c>
      <c r="Q36" s="67">
        <v>0.69358782673168184</v>
      </c>
      <c r="R36" s="67">
        <v>0.60772197993278509</v>
      </c>
      <c r="S36" s="67">
        <v>0.34246636909961697</v>
      </c>
      <c r="T36" s="67">
        <v>0.35745914199042317</v>
      </c>
      <c r="U36" s="67">
        <v>0.35047664110708238</v>
      </c>
      <c r="V36" s="67">
        <v>0.35417545462036132</v>
      </c>
      <c r="W36" s="67">
        <v>0.40790862640380859</v>
      </c>
      <c r="X36" s="67">
        <v>0</v>
      </c>
    </row>
    <row r="37" spans="1:24" x14ac:dyDescent="0.25">
      <c r="A37" s="68" t="s">
        <v>158</v>
      </c>
      <c r="B37" s="69">
        <v>6.6024883663787284</v>
      </c>
      <c r="C37" s="69">
        <v>6.1878458034351222</v>
      </c>
      <c r="D37" s="69">
        <v>5.4326465058275559</v>
      </c>
      <c r="E37" s="69">
        <v>3.1749018105596956</v>
      </c>
      <c r="F37" s="69">
        <v>3.6584944485501047</v>
      </c>
      <c r="G37" s="69">
        <v>3.3492420450404734</v>
      </c>
      <c r="H37" s="69">
        <v>2.9591276996924014</v>
      </c>
      <c r="I37" s="69">
        <v>2.7353601917967199</v>
      </c>
      <c r="J37" s="69">
        <v>2.8151681906998327</v>
      </c>
      <c r="K37" s="69">
        <v>2.8098829501194538</v>
      </c>
      <c r="L37" s="69">
        <v>2.746798699048651</v>
      </c>
      <c r="M37" s="69">
        <v>2.282762326159415</v>
      </c>
      <c r="N37" s="69">
        <v>1.8353722395193488</v>
      </c>
      <c r="O37" s="69">
        <v>2.1424798702840731</v>
      </c>
      <c r="P37" s="69">
        <v>1.9772789513285052</v>
      </c>
      <c r="Q37" s="69">
        <v>1.3609443909214916</v>
      </c>
      <c r="R37" s="69">
        <v>1.1778585957077001</v>
      </c>
      <c r="S37" s="69">
        <v>0.89599820369992067</v>
      </c>
      <c r="T37" s="69">
        <v>0.87267629214999232</v>
      </c>
      <c r="U37" s="69">
        <v>0.94226901023478282</v>
      </c>
      <c r="V37" s="69">
        <v>0.96219803721816222</v>
      </c>
      <c r="W37" s="69">
        <v>1.0670546736230635</v>
      </c>
      <c r="X37" s="69">
        <v>0.84811737180731528</v>
      </c>
    </row>
    <row r="38" spans="1:24" x14ac:dyDescent="0.25">
      <c r="A38" s="73" t="s">
        <v>159</v>
      </c>
      <c r="B38" s="72">
        <v>5.9896784086532868</v>
      </c>
      <c r="C38" s="72">
        <v>5.6135208951892919</v>
      </c>
      <c r="D38" s="72">
        <v>4.9284154203891717</v>
      </c>
      <c r="E38" s="72">
        <v>2.8802232990125973</v>
      </c>
      <c r="F38" s="72">
        <v>3.3189312863079268</v>
      </c>
      <c r="G38" s="72">
        <v>3.0383821446300421</v>
      </c>
      <c r="H38" s="72">
        <v>2.6844762622454512</v>
      </c>
      <c r="I38" s="72">
        <v>2.4814777355951074</v>
      </c>
      <c r="J38" s="72">
        <v>2.5538783550800277</v>
      </c>
      <c r="K38" s="72">
        <v>2.5490836641041166</v>
      </c>
      <c r="L38" s="72">
        <v>2.4918545777964507</v>
      </c>
      <c r="M38" s="72">
        <v>2.0708877408569291</v>
      </c>
      <c r="N38" s="72">
        <v>1.6650221651083605</v>
      </c>
      <c r="O38" s="72">
        <v>1.9436256011236568</v>
      </c>
      <c r="P38" s="72">
        <v>1.79375780546095</v>
      </c>
      <c r="Q38" s="72">
        <v>1.2346283372781133</v>
      </c>
      <c r="R38" s="72">
        <v>1.06853565014709</v>
      </c>
      <c r="S38" s="72">
        <v>0.81283613042351255</v>
      </c>
      <c r="T38" s="72">
        <v>0.79167884209409078</v>
      </c>
      <c r="U38" s="72">
        <v>0.85481231204984143</v>
      </c>
      <c r="V38" s="72">
        <v>0.8728916263937585</v>
      </c>
      <c r="W38" s="72">
        <v>0.96801599409073891</v>
      </c>
      <c r="X38" s="72">
        <v>0.76939935794301928</v>
      </c>
    </row>
    <row r="39" spans="1:24" x14ac:dyDescent="0.25">
      <c r="A39" s="71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x14ac:dyDescent="0.25">
      <c r="A40" s="74" t="s">
        <v>105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/>
      <c r="B41" s="62">
        <v>2023</v>
      </c>
      <c r="C41" s="62">
        <v>2024</v>
      </c>
      <c r="D41" s="62">
        <v>2025</v>
      </c>
      <c r="E41" s="62">
        <v>2026</v>
      </c>
      <c r="F41" s="62">
        <v>2027</v>
      </c>
      <c r="G41" s="62">
        <v>2028</v>
      </c>
      <c r="H41" s="62">
        <v>2029</v>
      </c>
      <c r="I41" s="62">
        <v>2030</v>
      </c>
      <c r="J41" s="62">
        <v>2031</v>
      </c>
      <c r="K41" s="62">
        <v>2032</v>
      </c>
      <c r="L41" s="62">
        <v>2033</v>
      </c>
      <c r="M41" s="62">
        <v>2034</v>
      </c>
      <c r="N41" s="62">
        <v>2035</v>
      </c>
      <c r="O41" s="62">
        <v>2036</v>
      </c>
      <c r="P41" s="62">
        <v>2037</v>
      </c>
      <c r="Q41" s="62">
        <v>2038</v>
      </c>
      <c r="R41" s="62">
        <v>2039</v>
      </c>
      <c r="S41" s="62">
        <v>2040</v>
      </c>
      <c r="T41" s="62">
        <v>2041</v>
      </c>
      <c r="U41" s="62">
        <v>2042</v>
      </c>
      <c r="V41" s="62">
        <v>2043</v>
      </c>
      <c r="W41" s="62">
        <v>2044</v>
      </c>
      <c r="X41" s="62">
        <v>2045</v>
      </c>
    </row>
    <row r="42" spans="1:24" x14ac:dyDescent="0.25">
      <c r="A42" s="78" t="s">
        <v>130</v>
      </c>
      <c r="B42" s="63">
        <v>1.8066628396167868</v>
      </c>
      <c r="C42" s="63">
        <v>1.8078166860750802</v>
      </c>
      <c r="D42" s="63">
        <v>1.440009707686684</v>
      </c>
      <c r="E42" s="63">
        <v>0.13389657747289349</v>
      </c>
      <c r="F42" s="63">
        <v>1.3971482415894125E-2</v>
      </c>
      <c r="G42" s="63">
        <v>1.4266030821700571E-2</v>
      </c>
      <c r="H42" s="63">
        <v>1.3316748102404543E-2</v>
      </c>
      <c r="I42" s="63">
        <v>1.0413168181640899E-2</v>
      </c>
      <c r="J42" s="63">
        <v>1.1027870862268476E-2</v>
      </c>
      <c r="K42" s="63">
        <v>1.2668261899442833E-2</v>
      </c>
      <c r="L42" s="63">
        <v>1.1145818178669022E-2</v>
      </c>
      <c r="M42" s="63">
        <v>1.0873644801408554E-2</v>
      </c>
      <c r="N42" s="63">
        <v>1.2450110545733006E-2</v>
      </c>
      <c r="O42" s="63">
        <v>1.869310385132416E-2</v>
      </c>
      <c r="P42" s="63">
        <v>2.2631190728392384E-2</v>
      </c>
      <c r="Q42" s="63">
        <v>2.4723625647092965E-2</v>
      </c>
      <c r="R42" s="63">
        <v>2.8374234522001326E-2</v>
      </c>
      <c r="S42" s="63">
        <v>2.5232348480965314E-2</v>
      </c>
      <c r="T42" s="63">
        <v>3.8576882493508907E-2</v>
      </c>
      <c r="U42" s="63">
        <v>2.5130504561612657E-2</v>
      </c>
      <c r="V42" s="63">
        <v>2.3658656329448594E-2</v>
      </c>
      <c r="W42" s="63">
        <v>2.3583287614169765E-2</v>
      </c>
      <c r="X42" s="63">
        <v>2.8885388483355076E-2</v>
      </c>
    </row>
    <row r="43" spans="1:24" x14ac:dyDescent="0.25">
      <c r="A43" s="64" t="s">
        <v>131</v>
      </c>
      <c r="B43" s="65">
        <v>2.2330873750000002</v>
      </c>
      <c r="C43" s="65">
        <v>2.233084125</v>
      </c>
      <c r="D43" s="65">
        <v>2.2330842500000001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0</v>
      </c>
    </row>
    <row r="44" spans="1:24" x14ac:dyDescent="0.25">
      <c r="A44" s="64" t="s">
        <v>132</v>
      </c>
      <c r="B44" s="65">
        <v>1.3704302060546876</v>
      </c>
      <c r="C44" s="65">
        <v>1.411885390991211</v>
      </c>
      <c r="D44" s="65">
        <v>1.2215054362945557</v>
      </c>
      <c r="E44" s="65">
        <v>2.1375947421874999</v>
      </c>
      <c r="F44" s="65">
        <v>2.5568369411621092</v>
      </c>
      <c r="G44" s="65">
        <v>2.6970664074096682</v>
      </c>
      <c r="H44" s="65">
        <v>2.9657052338867187</v>
      </c>
      <c r="I44" s="65">
        <v>2.4495140650024414</v>
      </c>
      <c r="J44" s="65">
        <v>2.3742059549331667</v>
      </c>
      <c r="K44" s="65">
        <v>2.2119099705619814</v>
      </c>
      <c r="L44" s="65">
        <v>2.0808052251548768</v>
      </c>
      <c r="M44" s="65">
        <v>2.0490951295318602</v>
      </c>
      <c r="N44" s="65">
        <v>1.4627622457580567</v>
      </c>
      <c r="O44" s="65">
        <v>0.83902294633483887</v>
      </c>
      <c r="P44" s="65">
        <v>0.82411926385879519</v>
      </c>
      <c r="Q44" s="65">
        <v>0.57726203184890745</v>
      </c>
      <c r="R44" s="65">
        <v>0.57461132066535947</v>
      </c>
      <c r="S44" s="65">
        <v>0.41461289368534088</v>
      </c>
      <c r="T44" s="65">
        <v>0.40984194528961182</v>
      </c>
      <c r="U44" s="65">
        <v>0.42671249426937102</v>
      </c>
      <c r="V44" s="65">
        <v>0.45039874328327179</v>
      </c>
      <c r="W44" s="65">
        <v>0.47859142422103884</v>
      </c>
      <c r="X44" s="65">
        <v>0</v>
      </c>
    </row>
    <row r="45" spans="1:24" x14ac:dyDescent="0.25">
      <c r="A45" s="64" t="s">
        <v>133</v>
      </c>
      <c r="B45" s="76">
        <v>2440490.25</v>
      </c>
      <c r="C45" s="76">
        <v>1453465.5</v>
      </c>
      <c r="D45" s="76">
        <v>1050317</v>
      </c>
      <c r="E45" s="76">
        <v>1966940.25</v>
      </c>
      <c r="F45" s="76">
        <v>1867516.75</v>
      </c>
      <c r="G45" s="76">
        <v>1974705.625</v>
      </c>
      <c r="H45" s="76">
        <v>1326417.5</v>
      </c>
      <c r="I45" s="76">
        <v>1890301.75</v>
      </c>
      <c r="J45" s="76">
        <v>1970252.625</v>
      </c>
      <c r="K45" s="76">
        <v>1847662.625</v>
      </c>
      <c r="L45" s="76">
        <v>1677041.75</v>
      </c>
      <c r="M45" s="76">
        <v>1686579.25</v>
      </c>
      <c r="N45" s="76">
        <v>1610375.5</v>
      </c>
      <c r="O45" s="76">
        <v>1359717.875</v>
      </c>
      <c r="P45" s="76">
        <v>1679319.625</v>
      </c>
      <c r="Q45" s="76">
        <v>1039121.375</v>
      </c>
      <c r="R45" s="76">
        <v>1065455.5</v>
      </c>
      <c r="S45" s="76">
        <v>1326517.5</v>
      </c>
      <c r="T45" s="76">
        <v>1213386</v>
      </c>
      <c r="U45" s="76">
        <v>1517775.25</v>
      </c>
      <c r="V45" s="76">
        <v>1689160.875</v>
      </c>
      <c r="W45" s="76">
        <v>1707814</v>
      </c>
      <c r="X45" s="76">
        <v>1709825.625</v>
      </c>
    </row>
    <row r="46" spans="1:24" x14ac:dyDescent="0.25">
      <c r="A46" s="64" t="s">
        <v>134</v>
      </c>
      <c r="B46" s="65">
        <v>0.48170990481544557</v>
      </c>
      <c r="C46" s="65">
        <v>0.48170990481544557</v>
      </c>
      <c r="D46" s="65">
        <v>0.48170990481544557</v>
      </c>
      <c r="E46" s="65">
        <v>0.48170990481544557</v>
      </c>
      <c r="F46" s="65">
        <v>0.48170990481544557</v>
      </c>
      <c r="G46" s="65">
        <v>0.48170990481544557</v>
      </c>
      <c r="H46" s="65">
        <v>0.48170990481544557</v>
      </c>
      <c r="I46" s="65">
        <v>0.48170990481544557</v>
      </c>
      <c r="J46" s="65">
        <v>0.48170990481544557</v>
      </c>
      <c r="K46" s="65">
        <v>0.48170990481544557</v>
      </c>
      <c r="L46" s="65">
        <v>0.48170990481544557</v>
      </c>
      <c r="M46" s="65">
        <v>0.48170990481544557</v>
      </c>
      <c r="N46" s="65">
        <v>0.48170990481544557</v>
      </c>
      <c r="O46" s="65">
        <v>0.48170990481544557</v>
      </c>
      <c r="P46" s="65">
        <v>0.48170990481544557</v>
      </c>
      <c r="Q46" s="65">
        <v>0.48170990481544557</v>
      </c>
      <c r="R46" s="65">
        <v>0.48170990481544557</v>
      </c>
      <c r="S46" s="65">
        <v>0.48170990481544557</v>
      </c>
      <c r="T46" s="65">
        <v>0.48170990481544557</v>
      </c>
      <c r="U46" s="65">
        <v>0.48170990481544557</v>
      </c>
      <c r="V46" s="65">
        <v>0.48170990481544557</v>
      </c>
      <c r="W46" s="65">
        <v>0.48170990481544557</v>
      </c>
      <c r="X46" s="65">
        <v>0.48170990481544557</v>
      </c>
    </row>
    <row r="47" spans="1:24" x14ac:dyDescent="0.25">
      <c r="A47" s="64" t="s">
        <v>135</v>
      </c>
      <c r="B47" s="65">
        <v>1.175608326030523</v>
      </c>
      <c r="C47" s="65">
        <v>0.700148727657534</v>
      </c>
      <c r="D47" s="65">
        <v>0.50594810209604435</v>
      </c>
      <c r="E47" s="65">
        <v>0.94749460060516877</v>
      </c>
      <c r="F47" s="65">
        <v>0.89960131588375025</v>
      </c>
      <c r="G47" s="65">
        <v>0.95123525865727498</v>
      </c>
      <c r="H47" s="65">
        <v>0.63894844767054126</v>
      </c>
      <c r="I47" s="65">
        <v>0.91057707606497018</v>
      </c>
      <c r="J47" s="65">
        <v>0.94909020445113179</v>
      </c>
      <c r="K47" s="65">
        <v>0.8900373872198063</v>
      </c>
      <c r="L47" s="65">
        <v>0.80784762176402825</v>
      </c>
      <c r="M47" s="65">
        <v>0.81244192998120557</v>
      </c>
      <c r="N47" s="65">
        <v>0.7757338288221256</v>
      </c>
      <c r="O47" s="65">
        <v>0.65498956814210985</v>
      </c>
      <c r="P47" s="65">
        <v>0.8089448967134597</v>
      </c>
      <c r="Q47" s="65">
        <v>0.50055505864294492</v>
      </c>
      <c r="R47" s="65">
        <v>0.513240467490093</v>
      </c>
      <c r="S47" s="65">
        <v>0.63899661866102286</v>
      </c>
      <c r="T47" s="65">
        <v>0.58450005456439424</v>
      </c>
      <c r="U47" s="65">
        <v>0.73112737120873916</v>
      </c>
      <c r="V47" s="65">
        <v>0.8136855243142247</v>
      </c>
      <c r="W47" s="65">
        <v>0.82267091938248538</v>
      </c>
      <c r="X47" s="65">
        <v>0.82363993906975963</v>
      </c>
    </row>
    <row r="48" spans="1:24" x14ac:dyDescent="0.25">
      <c r="A48" s="64" t="s">
        <v>136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1.2001212310791019E-4</v>
      </c>
      <c r="R48" s="65">
        <v>7.9377960205078124E-5</v>
      </c>
      <c r="S48" s="65">
        <v>0</v>
      </c>
      <c r="T48" s="65">
        <v>9.6303215026855468E-5</v>
      </c>
      <c r="U48" s="65">
        <v>1.4175347137451171E-4</v>
      </c>
      <c r="V48" s="65">
        <v>1.7749057006835936E-4</v>
      </c>
      <c r="W48" s="65">
        <v>7.0185482025146489E-5</v>
      </c>
      <c r="X48" s="65">
        <v>0</v>
      </c>
    </row>
    <row r="49" spans="1:24" x14ac:dyDescent="0.25">
      <c r="A49" s="66" t="s">
        <v>137</v>
      </c>
      <c r="B49" s="67">
        <v>1.3704302060546876</v>
      </c>
      <c r="C49" s="67">
        <v>1.411885390991211</v>
      </c>
      <c r="D49" s="67">
        <v>1.2215054362945557</v>
      </c>
      <c r="E49" s="67">
        <v>2.1375947421874999</v>
      </c>
      <c r="F49" s="67">
        <v>2.5568369411621092</v>
      </c>
      <c r="G49" s="67">
        <v>2.6970664074096682</v>
      </c>
      <c r="H49" s="67">
        <v>2.9657052338867187</v>
      </c>
      <c r="I49" s="67">
        <v>2.4495140650024414</v>
      </c>
      <c r="J49" s="67">
        <v>2.3742059549331667</v>
      </c>
      <c r="K49" s="67">
        <v>2.2119099705619814</v>
      </c>
      <c r="L49" s="67">
        <v>2.0808052251548768</v>
      </c>
      <c r="M49" s="67">
        <v>2.0490951295318602</v>
      </c>
      <c r="N49" s="67">
        <v>1.4627622457580567</v>
      </c>
      <c r="O49" s="67">
        <v>0.83902294633483887</v>
      </c>
      <c r="P49" s="67">
        <v>0.82411926385879519</v>
      </c>
      <c r="Q49" s="67">
        <v>0.57738204397201531</v>
      </c>
      <c r="R49" s="67">
        <v>0.57469069862556454</v>
      </c>
      <c r="S49" s="67">
        <v>0.41461289368534088</v>
      </c>
      <c r="T49" s="67">
        <v>0.40993824850463867</v>
      </c>
      <c r="U49" s="67">
        <v>0.42685424774074554</v>
      </c>
      <c r="V49" s="67">
        <v>0.45057623385334017</v>
      </c>
      <c r="W49" s="67">
        <v>0.47866160970306398</v>
      </c>
      <c r="X49" s="67">
        <v>0</v>
      </c>
    </row>
    <row r="50" spans="1:24" x14ac:dyDescent="0.25">
      <c r="A50" s="68" t="s">
        <v>158</v>
      </c>
      <c r="B50" s="69">
        <v>6.585788746701998</v>
      </c>
      <c r="C50" s="69">
        <v>6.1529349297238243</v>
      </c>
      <c r="D50" s="69">
        <v>5.4005474960772846</v>
      </c>
      <c r="E50" s="69">
        <v>3.2189859202655624</v>
      </c>
      <c r="F50" s="69">
        <v>3.4704097394617537</v>
      </c>
      <c r="G50" s="69">
        <v>3.6625676968886438</v>
      </c>
      <c r="H50" s="69">
        <v>3.6179704296596644</v>
      </c>
      <c r="I50" s="69">
        <v>3.3705043092490525</v>
      </c>
      <c r="J50" s="69">
        <v>3.3343240302465667</v>
      </c>
      <c r="K50" s="69">
        <v>3.1146156196812305</v>
      </c>
      <c r="L50" s="69">
        <v>2.899798665097574</v>
      </c>
      <c r="M50" s="69">
        <v>2.8724107043144742</v>
      </c>
      <c r="N50" s="69">
        <v>2.2509461851259154</v>
      </c>
      <c r="O50" s="69">
        <v>1.512705618328273</v>
      </c>
      <c r="P50" s="69">
        <v>1.6556953513006474</v>
      </c>
      <c r="Q50" s="69">
        <v>1.1026607282620533</v>
      </c>
      <c r="R50" s="69">
        <v>1.1163054006376589</v>
      </c>
      <c r="S50" s="69">
        <v>1.0788418608273291</v>
      </c>
      <c r="T50" s="69">
        <v>1.033015185562542</v>
      </c>
      <c r="U50" s="69">
        <v>1.1831121235110975</v>
      </c>
      <c r="V50" s="69">
        <v>1.2879204144970136</v>
      </c>
      <c r="W50" s="69">
        <v>1.324915816699719</v>
      </c>
      <c r="X50" s="69">
        <v>0.85252532755311472</v>
      </c>
    </row>
    <row r="51" spans="1:24" x14ac:dyDescent="0.25">
      <c r="A51" s="73" t="s">
        <v>159</v>
      </c>
      <c r="B51" s="72">
        <v>5.9745287641768519</v>
      </c>
      <c r="C51" s="72">
        <v>5.5818502742215079</v>
      </c>
      <c r="D51" s="72">
        <v>4.8992956802288719</v>
      </c>
      <c r="E51" s="72">
        <v>2.9202157420761141</v>
      </c>
      <c r="F51" s="72">
        <v>3.1483036594936111</v>
      </c>
      <c r="G51" s="72">
        <v>3.3226264761019242</v>
      </c>
      <c r="H51" s="72">
        <v>3.2821685042308029</v>
      </c>
      <c r="I51" s="72">
        <v>3.0576709517861018</v>
      </c>
      <c r="J51" s="72">
        <v>3.0248487453792317</v>
      </c>
      <c r="K51" s="72">
        <v>2.825532570940517</v>
      </c>
      <c r="L51" s="72">
        <v>2.6306538519965428</v>
      </c>
      <c r="M51" s="72">
        <v>2.6058079047935263</v>
      </c>
      <c r="N51" s="72">
        <v>2.0420246149534536</v>
      </c>
      <c r="O51" s="72">
        <v>1.3723038463631343</v>
      </c>
      <c r="P51" s="72">
        <v>1.5020219872696778</v>
      </c>
      <c r="Q51" s="72">
        <v>1.0003172727684109</v>
      </c>
      <c r="R51" s="72">
        <v>1.0126955148774746</v>
      </c>
      <c r="S51" s="72">
        <v>0.97870915351464061</v>
      </c>
      <c r="T51" s="72">
        <v>0.9371358811145547</v>
      </c>
      <c r="U51" s="72">
        <v>1.073301571767415</v>
      </c>
      <c r="V51" s="72">
        <v>1.1683820812254733</v>
      </c>
      <c r="W51" s="72">
        <v>1.2019437551727346</v>
      </c>
      <c r="X51" s="72">
        <v>0.77339818927627235</v>
      </c>
    </row>
    <row r="52" spans="1:24" x14ac:dyDescent="0.25">
      <c r="A52" s="66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5">
      <c r="A53" s="75" t="s">
        <v>124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/>
      <c r="B54" s="62">
        <v>2023</v>
      </c>
      <c r="C54" s="62">
        <v>2024</v>
      </c>
      <c r="D54" s="62">
        <v>2025</v>
      </c>
      <c r="E54" s="62">
        <v>2026</v>
      </c>
      <c r="F54" s="62">
        <v>2027</v>
      </c>
      <c r="G54" s="62">
        <v>2028</v>
      </c>
      <c r="H54" s="62">
        <v>2029</v>
      </c>
      <c r="I54" s="62">
        <v>2030</v>
      </c>
      <c r="J54" s="62">
        <v>2031</v>
      </c>
      <c r="K54" s="62">
        <v>2032</v>
      </c>
      <c r="L54" s="62">
        <v>2033</v>
      </c>
      <c r="M54" s="62">
        <v>2034</v>
      </c>
      <c r="N54" s="62">
        <v>2035</v>
      </c>
      <c r="O54" s="62">
        <v>2036</v>
      </c>
      <c r="P54" s="62">
        <v>2037</v>
      </c>
      <c r="Q54" s="62">
        <v>2038</v>
      </c>
      <c r="R54" s="62">
        <v>2039</v>
      </c>
      <c r="S54" s="62">
        <v>2040</v>
      </c>
      <c r="T54" s="62">
        <v>2041</v>
      </c>
      <c r="U54" s="62">
        <v>2042</v>
      </c>
      <c r="V54" s="62">
        <v>2043</v>
      </c>
      <c r="W54" s="62">
        <v>2044</v>
      </c>
      <c r="X54" s="62">
        <v>2045</v>
      </c>
    </row>
    <row r="55" spans="1:24" x14ac:dyDescent="0.25">
      <c r="A55" s="78" t="s">
        <v>130</v>
      </c>
      <c r="B55" s="63">
        <v>1.8066628396167868</v>
      </c>
      <c r="C55" s="63">
        <v>1.8078166860750802</v>
      </c>
      <c r="D55" s="63">
        <v>1.4398482309743512</v>
      </c>
      <c r="E55" s="63">
        <v>0.13389657747289349</v>
      </c>
      <c r="F55" s="63">
        <v>1.3971482415894125E-2</v>
      </c>
      <c r="G55" s="63">
        <v>1.4266030821700571E-2</v>
      </c>
      <c r="H55" s="63">
        <v>1.3316748102404543E-2</v>
      </c>
      <c r="I55" s="63">
        <v>1.8176921106538478E-2</v>
      </c>
      <c r="J55" s="63">
        <v>1.7820848428521659E-2</v>
      </c>
      <c r="K55" s="63">
        <v>1.9468240247270761E-2</v>
      </c>
      <c r="L55" s="63">
        <v>1.6672040023804686E-2</v>
      </c>
      <c r="M55" s="63">
        <v>1.9955112099813516E-2</v>
      </c>
      <c r="N55" s="63">
        <v>1.7685125844510353E-2</v>
      </c>
      <c r="O55" s="63">
        <v>1.9967093682040957E-2</v>
      </c>
      <c r="P55" s="63">
        <v>3.2360209153588164E-2</v>
      </c>
      <c r="Q55" s="63">
        <v>5.2711739922047418E-2</v>
      </c>
      <c r="R55" s="63">
        <v>6.0586523116424762E-2</v>
      </c>
      <c r="S55" s="63">
        <v>6.0923911676541716E-2</v>
      </c>
      <c r="T55" s="63">
        <v>5.5280090625364681E-2</v>
      </c>
      <c r="U55" s="63">
        <v>4.5211978840130784E-2</v>
      </c>
      <c r="V55" s="63">
        <v>4.1907598646784922E-2</v>
      </c>
      <c r="W55" s="63">
        <v>5.1132282310311639E-2</v>
      </c>
      <c r="X55" s="63">
        <v>6.1209158949886405E-2</v>
      </c>
    </row>
    <row r="56" spans="1:24" x14ac:dyDescent="0.25">
      <c r="A56" s="64" t="s">
        <v>131</v>
      </c>
      <c r="B56" s="65">
        <v>2.2330873750000002</v>
      </c>
      <c r="C56" s="65">
        <v>2.2330842500000001</v>
      </c>
      <c r="D56" s="65">
        <v>2.2259748749999999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</row>
    <row r="57" spans="1:24" x14ac:dyDescent="0.25">
      <c r="A57" s="64" t="s">
        <v>132</v>
      </c>
      <c r="B57" s="65">
        <v>1.3750156279296875</v>
      </c>
      <c r="C57" s="65">
        <v>1.8043292738037109</v>
      </c>
      <c r="D57" s="65">
        <v>1.5359045813484191</v>
      </c>
      <c r="E57" s="65">
        <v>2.6911527678222655</v>
      </c>
      <c r="F57" s="65">
        <v>3.0157394367675781</v>
      </c>
      <c r="G57" s="65">
        <v>2.7632309793090819</v>
      </c>
      <c r="H57" s="65">
        <v>2.7594635283203126</v>
      </c>
      <c r="I57" s="65">
        <v>1.8485455608310699</v>
      </c>
      <c r="J57" s="65">
        <v>1.8210900361328124</v>
      </c>
      <c r="K57" s="65">
        <v>1.6510982856445313</v>
      </c>
      <c r="L57" s="65">
        <v>1.5244629675445556</v>
      </c>
      <c r="M57" s="65">
        <v>1.3451693994140625</v>
      </c>
      <c r="N57" s="65">
        <v>0.96286499341964726</v>
      </c>
      <c r="O57" s="65">
        <v>0.88847891108703614</v>
      </c>
      <c r="P57" s="65">
        <v>0.84718537394523619</v>
      </c>
      <c r="Q57" s="65">
        <v>0.54258010070037843</v>
      </c>
      <c r="R57" s="65">
        <v>0.46737585691070554</v>
      </c>
      <c r="S57" s="65">
        <v>0.36188465045166018</v>
      </c>
      <c r="T57" s="65">
        <v>0.35494664868164061</v>
      </c>
      <c r="U57" s="65">
        <v>0.34663092919921873</v>
      </c>
      <c r="V57" s="65">
        <v>0.32703077368164063</v>
      </c>
      <c r="W57" s="65">
        <v>0.30263917895507814</v>
      </c>
      <c r="X57" s="65">
        <v>0</v>
      </c>
    </row>
    <row r="58" spans="1:24" x14ac:dyDescent="0.25">
      <c r="A58" s="64" t="s">
        <v>133</v>
      </c>
      <c r="B58" s="76">
        <v>2448865</v>
      </c>
      <c r="C58" s="76">
        <v>2077988.625</v>
      </c>
      <c r="D58" s="76">
        <v>1627666.5</v>
      </c>
      <c r="E58" s="76">
        <v>2711359.5</v>
      </c>
      <c r="F58" s="76">
        <v>2459336.25</v>
      </c>
      <c r="G58" s="76">
        <v>2148644.75</v>
      </c>
      <c r="H58" s="76">
        <v>1223262.625</v>
      </c>
      <c r="I58" s="76">
        <v>1074230.25</v>
      </c>
      <c r="J58" s="76">
        <v>1098797.375</v>
      </c>
      <c r="K58" s="76">
        <v>926482.8125</v>
      </c>
      <c r="L58" s="76">
        <v>849827.25</v>
      </c>
      <c r="M58" s="76">
        <v>805850.5</v>
      </c>
      <c r="N58" s="76">
        <v>804415.8125</v>
      </c>
      <c r="O58" s="76">
        <v>700522.875</v>
      </c>
      <c r="P58" s="76">
        <v>560651.5625</v>
      </c>
      <c r="Q58" s="76">
        <v>407978.9375</v>
      </c>
      <c r="R58" s="76">
        <v>335415.1875</v>
      </c>
      <c r="S58" s="76">
        <v>381913.5625</v>
      </c>
      <c r="T58" s="76">
        <v>381382.6875</v>
      </c>
      <c r="U58" s="76">
        <v>604082.875</v>
      </c>
      <c r="V58" s="76">
        <v>859812.9375</v>
      </c>
      <c r="W58" s="76">
        <v>736358.1875</v>
      </c>
      <c r="X58" s="76">
        <v>994909.5625</v>
      </c>
    </row>
    <row r="59" spans="1:24" x14ac:dyDescent="0.25">
      <c r="A59" s="64" t="s">
        <v>134</v>
      </c>
      <c r="B59" s="65">
        <v>0.48170990481544557</v>
      </c>
      <c r="C59" s="65">
        <v>0.48170990481544557</v>
      </c>
      <c r="D59" s="65">
        <v>0.48170990481544557</v>
      </c>
      <c r="E59" s="65">
        <v>0.48170990481544557</v>
      </c>
      <c r="F59" s="65">
        <v>0.48170990481544557</v>
      </c>
      <c r="G59" s="65">
        <v>0.48170990481544557</v>
      </c>
      <c r="H59" s="65">
        <v>0.48170990481544557</v>
      </c>
      <c r="I59" s="65">
        <v>0.48170990481544557</v>
      </c>
      <c r="J59" s="65">
        <v>0.48170990481544557</v>
      </c>
      <c r="K59" s="65">
        <v>0.48170990481544557</v>
      </c>
      <c r="L59" s="65">
        <v>0.48170990481544557</v>
      </c>
      <c r="M59" s="65">
        <v>0.48170990481544557</v>
      </c>
      <c r="N59" s="65">
        <v>0.48170990481544557</v>
      </c>
      <c r="O59" s="65">
        <v>0.48170990481544557</v>
      </c>
      <c r="P59" s="65">
        <v>0.48170990481544557</v>
      </c>
      <c r="Q59" s="65">
        <v>0.48170990481544557</v>
      </c>
      <c r="R59" s="65">
        <v>0.48170990481544557</v>
      </c>
      <c r="S59" s="65">
        <v>0.48170990481544557</v>
      </c>
      <c r="T59" s="65">
        <v>0.48170990481544557</v>
      </c>
      <c r="U59" s="65">
        <v>0.48170990481544557</v>
      </c>
      <c r="V59" s="65">
        <v>0.48170990481544557</v>
      </c>
      <c r="W59" s="65">
        <v>0.48170990481544557</v>
      </c>
      <c r="X59" s="65">
        <v>0.48170990481544557</v>
      </c>
    </row>
    <row r="60" spans="1:24" x14ac:dyDescent="0.25">
      <c r="A60" s="64" t="s">
        <v>135</v>
      </c>
      <c r="B60" s="65">
        <v>1.1796425260558763</v>
      </c>
      <c r="C60" s="65">
        <v>1.0009877027563285</v>
      </c>
      <c r="D60" s="65">
        <v>0.78406307478628945</v>
      </c>
      <c r="E60" s="65">
        <v>1.3060887266654539</v>
      </c>
      <c r="F60" s="65">
        <v>1.184686630896675</v>
      </c>
      <c r="G60" s="65">
        <v>1.0350234580047069</v>
      </c>
      <c r="H60" s="65">
        <v>0.5892577226530421</v>
      </c>
      <c r="I60" s="65">
        <v>0.51746735147737233</v>
      </c>
      <c r="J60" s="65">
        <v>0.52930157892271146</v>
      </c>
      <c r="K60" s="65">
        <v>0.44629594742252132</v>
      </c>
      <c r="L60" s="65">
        <v>0.40937020370707183</v>
      </c>
      <c r="M60" s="65">
        <v>0.38818616765047925</v>
      </c>
      <c r="N60" s="65">
        <v>0.3874950644714143</v>
      </c>
      <c r="O60" s="65">
        <v>0.33744880743729228</v>
      </c>
      <c r="P60" s="65">
        <v>0.27007141080650582</v>
      </c>
      <c r="Q60" s="65">
        <v>0.19652749514983162</v>
      </c>
      <c r="R60" s="65">
        <v>0.16157281804427981</v>
      </c>
      <c r="S60" s="65">
        <v>0.18397154583960271</v>
      </c>
      <c r="T60" s="65">
        <v>0.18371581809388382</v>
      </c>
      <c r="U60" s="65">
        <v>0.29099270421689066</v>
      </c>
      <c r="V60" s="65">
        <v>0.4141804082822137</v>
      </c>
      <c r="W60" s="65">
        <v>0.35471103241069901</v>
      </c>
      <c r="X60" s="65">
        <v>0.47925779065185159</v>
      </c>
    </row>
    <row r="61" spans="1:24" x14ac:dyDescent="0.25">
      <c r="A61" s="64" t="s">
        <v>136</v>
      </c>
      <c r="B61" s="65">
        <v>0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0.29583230859374998</v>
      </c>
      <c r="I61" s="65">
        <v>2.093168359375E-2</v>
      </c>
      <c r="J61" s="65">
        <v>2.4809643066406251E-2</v>
      </c>
      <c r="K61" s="65">
        <v>2.3612508056640624E-2</v>
      </c>
      <c r="L61" s="65">
        <v>2.9311181640625E-2</v>
      </c>
      <c r="M61" s="65">
        <v>2.139091064453125E-2</v>
      </c>
      <c r="N61" s="65">
        <v>3.7683972167968753E-2</v>
      </c>
      <c r="O61" s="65">
        <v>3.2199185302734377E-2</v>
      </c>
      <c r="P61" s="65">
        <v>2.7267955810546876E-2</v>
      </c>
      <c r="Q61" s="65">
        <v>2.3075317626953126E-2</v>
      </c>
      <c r="R61" s="65">
        <v>2.4188311889648439E-2</v>
      </c>
      <c r="S61" s="65">
        <v>5.076326220703125E-2</v>
      </c>
      <c r="T61" s="65">
        <v>4.1838603759765627E-2</v>
      </c>
      <c r="U61" s="65">
        <v>4.4715915222167966E-2</v>
      </c>
      <c r="V61" s="65">
        <v>2.7845640197753905E-2</v>
      </c>
      <c r="W61" s="65">
        <v>1.3556912963867188E-2</v>
      </c>
      <c r="X61" s="65">
        <v>0</v>
      </c>
    </row>
    <row r="62" spans="1:24" x14ac:dyDescent="0.25">
      <c r="A62" s="66" t="s">
        <v>137</v>
      </c>
      <c r="B62" s="67">
        <v>1.3750156279296875</v>
      </c>
      <c r="C62" s="67">
        <v>1.8043292738037109</v>
      </c>
      <c r="D62" s="67">
        <v>1.5359045813484191</v>
      </c>
      <c r="E62" s="67">
        <v>2.6911527678222655</v>
      </c>
      <c r="F62" s="67">
        <v>3.0157394367675781</v>
      </c>
      <c r="G62" s="67">
        <v>2.7632309793090819</v>
      </c>
      <c r="H62" s="67">
        <v>3.0552958369140626</v>
      </c>
      <c r="I62" s="67">
        <v>1.86947724442482</v>
      </c>
      <c r="J62" s="67">
        <v>1.8458996791992186</v>
      </c>
      <c r="K62" s="67">
        <v>1.674710793701172</v>
      </c>
      <c r="L62" s="67">
        <v>1.5537741491851806</v>
      </c>
      <c r="M62" s="67">
        <v>1.3665603100585939</v>
      </c>
      <c r="N62" s="67">
        <v>1.0005489655876161</v>
      </c>
      <c r="O62" s="67">
        <v>0.9206780963897705</v>
      </c>
      <c r="P62" s="67">
        <v>0.87445332975578305</v>
      </c>
      <c r="Q62" s="67">
        <v>0.56565541832733157</v>
      </c>
      <c r="R62" s="67">
        <v>0.49156416880035397</v>
      </c>
      <c r="S62" s="67">
        <v>0.41264791265869144</v>
      </c>
      <c r="T62" s="67">
        <v>0.39678525244140622</v>
      </c>
      <c r="U62" s="67">
        <v>0.39134684442138667</v>
      </c>
      <c r="V62" s="67">
        <v>0.35487641387939456</v>
      </c>
      <c r="W62" s="67">
        <v>0.31619609191894532</v>
      </c>
      <c r="X62" s="67">
        <v>0</v>
      </c>
    </row>
    <row r="63" spans="1:24" x14ac:dyDescent="0.25">
      <c r="A63" s="68" t="s">
        <v>158</v>
      </c>
      <c r="B63" s="69">
        <v>6.5944083686023509</v>
      </c>
      <c r="C63" s="69">
        <v>6.8462179126351188</v>
      </c>
      <c r="D63" s="69">
        <v>5.98579076210906</v>
      </c>
      <c r="E63" s="69">
        <v>4.1311380719606134</v>
      </c>
      <c r="F63" s="69">
        <v>4.2143975500801467</v>
      </c>
      <c r="G63" s="69">
        <v>3.8125204681354892</v>
      </c>
      <c r="H63" s="69">
        <v>3.6578703076695094</v>
      </c>
      <c r="I63" s="69">
        <v>2.4051215170087308</v>
      </c>
      <c r="J63" s="69">
        <v>2.3930221065504518</v>
      </c>
      <c r="K63" s="69">
        <v>2.1404749813709643</v>
      </c>
      <c r="L63" s="69">
        <v>1.9798163929160573</v>
      </c>
      <c r="M63" s="69">
        <v>1.7747015898088867</v>
      </c>
      <c r="N63" s="69">
        <v>1.4057291559035405</v>
      </c>
      <c r="O63" s="69">
        <v>1.2780939975091037</v>
      </c>
      <c r="P63" s="69">
        <v>1.1768849497158771</v>
      </c>
      <c r="Q63" s="69">
        <v>0.81489465339921063</v>
      </c>
      <c r="R63" s="69">
        <v>0.71372350996105849</v>
      </c>
      <c r="S63" s="69">
        <v>0.65754337017483577</v>
      </c>
      <c r="T63" s="69">
        <v>0.63578116116065475</v>
      </c>
      <c r="U63" s="69">
        <v>0.72755152747840823</v>
      </c>
      <c r="V63" s="69">
        <v>0.81096442080839315</v>
      </c>
      <c r="W63" s="69">
        <v>0.72203940663995592</v>
      </c>
      <c r="X63" s="69">
        <v>0.54046694960173802</v>
      </c>
    </row>
    <row r="64" spans="1:24" x14ac:dyDescent="0.25">
      <c r="A64" s="73" t="s">
        <v>159</v>
      </c>
      <c r="B64" s="72">
        <v>5.9823483558705242</v>
      </c>
      <c r="C64" s="72">
        <v>6.2107861970738902</v>
      </c>
      <c r="D64" s="72">
        <v>5.4302195925239074</v>
      </c>
      <c r="E64" s="72">
        <v>3.7477064918115892</v>
      </c>
      <c r="F64" s="72">
        <v>3.8232382414694581</v>
      </c>
      <c r="G64" s="72">
        <v>3.458661380885494</v>
      </c>
      <c r="H64" s="72">
        <v>3.3183650750631641</v>
      </c>
      <c r="I64" s="72">
        <v>2.1818901634075654</v>
      </c>
      <c r="J64" s="72">
        <v>2.1709137597309716</v>
      </c>
      <c r="K64" s="72">
        <v>1.9418067959750183</v>
      </c>
      <c r="L64" s="72">
        <v>1.7960597344075535</v>
      </c>
      <c r="M64" s="72">
        <v>1.6099826617507749</v>
      </c>
      <c r="N64" s="72">
        <v>1.2752564042983534</v>
      </c>
      <c r="O64" s="72">
        <v>1.1594677031302962</v>
      </c>
      <c r="P64" s="72">
        <v>1.0676523731079979</v>
      </c>
      <c r="Q64" s="72">
        <v>0.73926020614396293</v>
      </c>
      <c r="R64" s="72">
        <v>0.64747926238402287</v>
      </c>
      <c r="S64" s="72">
        <v>0.59651348227205836</v>
      </c>
      <c r="T64" s="72">
        <v>0.57677113268752855</v>
      </c>
      <c r="U64" s="72">
        <v>0.66002383245549978</v>
      </c>
      <c r="V64" s="72">
        <v>0.73569475809106211</v>
      </c>
      <c r="W64" s="72">
        <v>0.65502331911266842</v>
      </c>
      <c r="X64" s="72">
        <v>0.49030350967445274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W64"/>
  <sheetViews>
    <sheetView topLeftCell="A31" workbookViewId="0">
      <selection activeCell="C22" sqref="C22"/>
    </sheetView>
  </sheetViews>
  <sheetFormatPr defaultRowHeight="15" x14ac:dyDescent="0.25"/>
  <cols>
    <col min="1" max="1" width="36.42578125" style="31" customWidth="1"/>
    <col min="2" max="23" width="10.42578125" bestFit="1" customWidth="1"/>
  </cols>
  <sheetData>
    <row r="1" spans="1:23" x14ac:dyDescent="0.25">
      <c r="A1" s="77" t="s">
        <v>0</v>
      </c>
    </row>
    <row r="2" spans="1:23" x14ac:dyDescent="0.25">
      <c r="A2"/>
      <c r="B2" s="62">
        <v>2024</v>
      </c>
      <c r="C2" s="62">
        <v>2025</v>
      </c>
      <c r="D2" s="62">
        <v>2026</v>
      </c>
      <c r="E2" s="62">
        <v>2027</v>
      </c>
      <c r="F2" s="62">
        <v>2028</v>
      </c>
      <c r="G2" s="62">
        <v>2029</v>
      </c>
      <c r="H2" s="62">
        <v>2030</v>
      </c>
      <c r="I2" s="62">
        <v>2031</v>
      </c>
      <c r="J2" s="62">
        <v>2032</v>
      </c>
      <c r="K2" s="62">
        <v>2033</v>
      </c>
      <c r="L2" s="62">
        <v>2034</v>
      </c>
      <c r="M2" s="62">
        <v>2035</v>
      </c>
      <c r="N2" s="62">
        <v>2036</v>
      </c>
      <c r="O2" s="62">
        <v>2037</v>
      </c>
      <c r="P2" s="62">
        <v>2038</v>
      </c>
      <c r="Q2" s="62">
        <v>2039</v>
      </c>
      <c r="R2" s="62">
        <v>2040</v>
      </c>
      <c r="S2" s="62">
        <v>2041</v>
      </c>
      <c r="T2" s="62">
        <v>2042</v>
      </c>
      <c r="U2" s="62">
        <v>2043</v>
      </c>
      <c r="V2" s="62">
        <v>2044</v>
      </c>
      <c r="W2" s="62">
        <v>2045</v>
      </c>
    </row>
    <row r="3" spans="1:23" x14ac:dyDescent="0.25">
      <c r="A3" s="78" t="s">
        <v>130</v>
      </c>
      <c r="B3" s="63">
        <v>1.8078166860750802</v>
      </c>
      <c r="C3" s="63">
        <v>1.439774945389523</v>
      </c>
      <c r="D3" s="63">
        <v>0.13389657747289349</v>
      </c>
      <c r="E3" s="63">
        <v>1.3971482415894125E-2</v>
      </c>
      <c r="F3" s="63">
        <v>1.4266030821700571E-2</v>
      </c>
      <c r="G3" s="63">
        <v>1.3316748102404543E-2</v>
      </c>
      <c r="H3" s="63">
        <v>1.1253702283172852E-2</v>
      </c>
      <c r="I3" s="63">
        <v>1.2980566756083866E-2</v>
      </c>
      <c r="J3" s="63">
        <v>1.5950931296441581E-2</v>
      </c>
      <c r="K3" s="63">
        <v>1.5540299375914413E-2</v>
      </c>
      <c r="L3" s="63">
        <v>1.5931955518511055E-2</v>
      </c>
      <c r="M3" s="63">
        <v>1.3290644647264961E-2</v>
      </c>
      <c r="N3" s="63">
        <v>2.261869356649783E-2</v>
      </c>
      <c r="O3" s="63">
        <v>3.5669033869465822E-2</v>
      </c>
      <c r="P3" s="63">
        <v>3.6956080661168275E-2</v>
      </c>
      <c r="Q3" s="63">
        <v>3.5797016172598832E-2</v>
      </c>
      <c r="R3" s="63">
        <v>3.7819518542656638E-2</v>
      </c>
      <c r="S3" s="63">
        <v>3.8045888123359531E-2</v>
      </c>
      <c r="T3" s="63">
        <v>3.0997161402927496E-2</v>
      </c>
      <c r="U3" s="63">
        <v>3.9270521550177497E-2</v>
      </c>
      <c r="V3" s="63">
        <v>3.943213884071773E-2</v>
      </c>
      <c r="W3" s="63">
        <v>4.0124449432988596E-2</v>
      </c>
    </row>
    <row r="4" spans="1:23" x14ac:dyDescent="0.25">
      <c r="A4" s="64" t="s">
        <v>131</v>
      </c>
      <c r="B4" s="65">
        <v>2.2330842500000001</v>
      </c>
      <c r="C4" s="65">
        <v>2.2174713750000001</v>
      </c>
      <c r="D4" s="65">
        <v>0</v>
      </c>
      <c r="E4" s="65">
        <v>0</v>
      </c>
      <c r="F4" s="65">
        <v>0</v>
      </c>
      <c r="G4" s="65">
        <v>0</v>
      </c>
      <c r="H4" s="65">
        <v>0</v>
      </c>
      <c r="I4" s="65">
        <v>0</v>
      </c>
      <c r="J4" s="65">
        <v>0</v>
      </c>
      <c r="K4" s="65">
        <v>0</v>
      </c>
      <c r="L4" s="65">
        <v>0</v>
      </c>
      <c r="M4" s="65">
        <v>0</v>
      </c>
      <c r="N4" s="65">
        <v>0</v>
      </c>
      <c r="O4" s="65">
        <v>0</v>
      </c>
      <c r="P4" s="65">
        <v>0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0</v>
      </c>
      <c r="W4" s="65">
        <v>0</v>
      </c>
    </row>
    <row r="5" spans="1:23" x14ac:dyDescent="0.25">
      <c r="A5" s="64" t="s">
        <v>132</v>
      </c>
      <c r="B5" s="65">
        <v>1.4736955193023682</v>
      </c>
      <c r="C5" s="65">
        <v>1.3034128636436462</v>
      </c>
      <c r="D5" s="65">
        <v>2.371502901184082</v>
      </c>
      <c r="E5" s="65">
        <v>3.001785942504883</v>
      </c>
      <c r="F5" s="65">
        <v>3.0330365887451172</v>
      </c>
      <c r="G5" s="65">
        <v>3.056370831542969</v>
      </c>
      <c r="H5" s="65">
        <v>2.4985435656433106</v>
      </c>
      <c r="I5" s="65">
        <v>2.1874201841888428</v>
      </c>
      <c r="J5" s="65">
        <v>2.1080787053146364</v>
      </c>
      <c r="K5" s="65">
        <v>1.9913470105667115</v>
      </c>
      <c r="L5" s="65">
        <v>1.9307202586059571</v>
      </c>
      <c r="M5" s="65">
        <v>1.4808643991088868</v>
      </c>
      <c r="N5" s="65">
        <v>0.94813490286636348</v>
      </c>
      <c r="O5" s="65">
        <v>0.74114294502830502</v>
      </c>
      <c r="P5" s="65">
        <v>0.51773759257888796</v>
      </c>
      <c r="Q5" s="65">
        <v>0.54574007492065435</v>
      </c>
      <c r="R5" s="65">
        <v>0.41478725067520139</v>
      </c>
      <c r="S5" s="65">
        <v>0.42396666314315795</v>
      </c>
      <c r="T5" s="65">
        <v>0.41362574483489989</v>
      </c>
      <c r="U5" s="65">
        <v>0.44289463464355466</v>
      </c>
      <c r="V5" s="65">
        <v>0.42470102411317823</v>
      </c>
      <c r="W5" s="65">
        <v>0</v>
      </c>
    </row>
    <row r="6" spans="1:23" x14ac:dyDescent="0.25">
      <c r="A6" s="64" t="s">
        <v>133</v>
      </c>
      <c r="B6" s="76">
        <v>1549700.125</v>
      </c>
      <c r="C6" s="76">
        <v>1083594.25</v>
      </c>
      <c r="D6" s="76">
        <v>2071854.5</v>
      </c>
      <c r="E6" s="76">
        <v>2106297.5</v>
      </c>
      <c r="F6" s="76">
        <v>2192795.5</v>
      </c>
      <c r="G6" s="76">
        <v>1344605.625</v>
      </c>
      <c r="H6" s="76">
        <v>1978906</v>
      </c>
      <c r="I6" s="76">
        <v>1731687</v>
      </c>
      <c r="J6" s="76">
        <v>1758327.125</v>
      </c>
      <c r="K6" s="76">
        <v>1598891.875</v>
      </c>
      <c r="L6" s="76">
        <v>1549193.125</v>
      </c>
      <c r="M6" s="76">
        <v>1718232.5</v>
      </c>
      <c r="N6" s="76">
        <v>1943128.875</v>
      </c>
      <c r="O6" s="76">
        <v>1729324.75</v>
      </c>
      <c r="P6" s="76">
        <v>1076529.125</v>
      </c>
      <c r="Q6" s="76">
        <v>1222629.375</v>
      </c>
      <c r="R6" s="76">
        <v>1623071.375</v>
      </c>
      <c r="S6" s="76">
        <v>1552335.25</v>
      </c>
      <c r="T6" s="76">
        <v>1869312.125</v>
      </c>
      <c r="U6" s="76">
        <v>1914203.625</v>
      </c>
      <c r="V6" s="76">
        <v>1586336</v>
      </c>
      <c r="W6" s="76">
        <v>2021075.875</v>
      </c>
    </row>
    <row r="7" spans="1:23" x14ac:dyDescent="0.25">
      <c r="A7" s="64" t="s">
        <v>134</v>
      </c>
      <c r="B7" s="65">
        <v>0.23826885226652059</v>
      </c>
      <c r="C7" s="65">
        <v>0.23021311047687879</v>
      </c>
      <c r="D7" s="65">
        <v>0.21501959899788625</v>
      </c>
      <c r="E7" s="65">
        <v>0.17861613989749006</v>
      </c>
      <c r="F7" s="65">
        <v>0.15950983790014783</v>
      </c>
      <c r="G7" s="65">
        <v>0.1484410596666742</v>
      </c>
      <c r="H7" s="65">
        <v>0.138455318028887</v>
      </c>
      <c r="I7" s="65">
        <v>0.1338097857360217</v>
      </c>
      <c r="J7" s="65">
        <v>0.13352413997272017</v>
      </c>
      <c r="K7" s="65">
        <v>0.13176001002722032</v>
      </c>
      <c r="L7" s="65">
        <v>0.13033705073976132</v>
      </c>
      <c r="M7" s="65">
        <v>0.12948718738890466</v>
      </c>
      <c r="N7" s="65">
        <v>0.12650764248681279</v>
      </c>
      <c r="O7" s="65">
        <v>0.12559131343899568</v>
      </c>
      <c r="P7" s="65">
        <v>0.12244115219340485</v>
      </c>
      <c r="Q7" s="65">
        <v>0.11626049137605875</v>
      </c>
      <c r="R7" s="65">
        <v>0.11298201243567307</v>
      </c>
      <c r="S7" s="65">
        <v>0.11002757130016644</v>
      </c>
      <c r="T7" s="65">
        <v>0.10595800695045597</v>
      </c>
      <c r="U7" s="65">
        <v>0.10150075836492302</v>
      </c>
      <c r="V7" s="65">
        <v>9.9269373577360917E-2</v>
      </c>
      <c r="W7" s="65">
        <v>9.8253754565150897E-2</v>
      </c>
    </row>
    <row r="8" spans="1:23" x14ac:dyDescent="0.25">
      <c r="A8" s="64" t="s">
        <v>135</v>
      </c>
      <c r="B8" s="65">
        <v>0.36924527014103353</v>
      </c>
      <c r="C8" s="65">
        <v>0.24945760278736059</v>
      </c>
      <c r="D8" s="65">
        <v>0.44548932377196609</v>
      </c>
      <c r="E8" s="65">
        <v>0.3762187289257336</v>
      </c>
      <c r="F8" s="65">
        <v>0.34977245475317364</v>
      </c>
      <c r="G8" s="65">
        <v>0.19959468380877077</v>
      </c>
      <c r="H8" s="65">
        <v>0.27399005957927264</v>
      </c>
      <c r="I8" s="65">
        <v>0.23171666643185421</v>
      </c>
      <c r="J8" s="65">
        <v>0.23477911715633065</v>
      </c>
      <c r="K8" s="65">
        <v>0.21067000948244108</v>
      </c>
      <c r="L8" s="65">
        <v>0.20191726293881437</v>
      </c>
      <c r="M8" s="65">
        <v>0.22248909370520611</v>
      </c>
      <c r="N8" s="65">
        <v>0.24582065302430273</v>
      </c>
      <c r="O8" s="65">
        <v>0.21718816671506286</v>
      </c>
      <c r="P8" s="65">
        <v>0.13181146643475794</v>
      </c>
      <c r="Q8" s="65">
        <v>0.14214349190830361</v>
      </c>
      <c r="R8" s="65">
        <v>0.18337787027423499</v>
      </c>
      <c r="S8" s="65">
        <v>0.17079967740113669</v>
      </c>
      <c r="T8" s="65">
        <v>0.19806858713332162</v>
      </c>
      <c r="U8" s="65">
        <v>0.19429311960238471</v>
      </c>
      <c r="V8" s="65">
        <v>0.1574745810032164</v>
      </c>
      <c r="W8" s="65">
        <v>0.19857829297979759</v>
      </c>
    </row>
    <row r="9" spans="1:23" x14ac:dyDescent="0.25">
      <c r="A9" s="64" t="s">
        <v>136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1.3815788574218751E-3</v>
      </c>
      <c r="O9" s="65">
        <v>0</v>
      </c>
      <c r="P9" s="65">
        <v>1.2013592529296881E-4</v>
      </c>
      <c r="Q9" s="65">
        <v>5.3745727539062498E-5</v>
      </c>
      <c r="R9" s="65">
        <v>0</v>
      </c>
      <c r="S9" s="65">
        <v>3.793789672851562E-5</v>
      </c>
      <c r="T9" s="65">
        <v>8.5360267639160152E-5</v>
      </c>
      <c r="U9" s="65">
        <v>7.5875793457031254E-5</v>
      </c>
      <c r="V9" s="65">
        <v>0.10262023767852783</v>
      </c>
      <c r="W9" s="65">
        <v>0.13426649609374999</v>
      </c>
    </row>
    <row r="10" spans="1:23" x14ac:dyDescent="0.25">
      <c r="A10" s="66" t="s">
        <v>137</v>
      </c>
      <c r="B10" s="67">
        <v>1.4736955193023682</v>
      </c>
      <c r="C10" s="67">
        <v>1.3034128636436462</v>
      </c>
      <c r="D10" s="67">
        <v>2.371502901184082</v>
      </c>
      <c r="E10" s="67">
        <v>3.001785942504883</v>
      </c>
      <c r="F10" s="67">
        <v>3.0330365887451172</v>
      </c>
      <c r="G10" s="67">
        <v>3.056370831542969</v>
      </c>
      <c r="H10" s="67">
        <v>2.4985435656433106</v>
      </c>
      <c r="I10" s="67">
        <v>2.1874201841888428</v>
      </c>
      <c r="J10" s="67">
        <v>2.1080787053146364</v>
      </c>
      <c r="K10" s="67">
        <v>1.9913470105667115</v>
      </c>
      <c r="L10" s="67">
        <v>1.9307202586059571</v>
      </c>
      <c r="M10" s="67">
        <v>1.4808643991088868</v>
      </c>
      <c r="N10" s="67">
        <v>0.94951648172378533</v>
      </c>
      <c r="O10" s="67">
        <v>0.74114294502830502</v>
      </c>
      <c r="P10" s="67">
        <v>0.51785772850418088</v>
      </c>
      <c r="Q10" s="67">
        <v>0.54579382064819337</v>
      </c>
      <c r="R10" s="67">
        <v>0.41478725067520139</v>
      </c>
      <c r="S10" s="67">
        <v>0.42400460103988646</v>
      </c>
      <c r="T10" s="67">
        <v>0.41371110510253906</v>
      </c>
      <c r="U10" s="67">
        <v>0.44297051043701169</v>
      </c>
      <c r="V10" s="67">
        <v>0.52732126179170602</v>
      </c>
      <c r="W10" s="67">
        <v>0.13426649609374999</v>
      </c>
    </row>
    <row r="11" spans="1:23" x14ac:dyDescent="0.25">
      <c r="A11" s="68" t="s">
        <v>158</v>
      </c>
      <c r="B11" s="69">
        <v>5.8838417255184821</v>
      </c>
      <c r="C11" s="69">
        <v>5.2101167868205298</v>
      </c>
      <c r="D11" s="69">
        <v>2.9508888024289415</v>
      </c>
      <c r="E11" s="69">
        <v>3.3919761538465107</v>
      </c>
      <c r="F11" s="69">
        <v>3.3970750743199911</v>
      </c>
      <c r="G11" s="69">
        <v>3.2692822634541443</v>
      </c>
      <c r="H11" s="69">
        <v>2.7837873275057561</v>
      </c>
      <c r="I11" s="69">
        <v>2.432117417376781</v>
      </c>
      <c r="J11" s="69">
        <v>2.3588087537674083</v>
      </c>
      <c r="K11" s="69">
        <v>2.2175573194250671</v>
      </c>
      <c r="L11" s="69">
        <v>2.1485694770632824</v>
      </c>
      <c r="M11" s="69">
        <v>1.7166441374613579</v>
      </c>
      <c r="N11" s="69">
        <v>1.2179558283145859</v>
      </c>
      <c r="O11" s="69">
        <v>0.99400014561283379</v>
      </c>
      <c r="P11" s="69">
        <v>0.68662527560010711</v>
      </c>
      <c r="Q11" s="69">
        <v>0.72373432872909571</v>
      </c>
      <c r="R11" s="69">
        <v>0.63598463949209305</v>
      </c>
      <c r="S11" s="69">
        <v>0.63285016656438275</v>
      </c>
      <c r="T11" s="69">
        <v>0.64277685363878823</v>
      </c>
      <c r="U11" s="69">
        <v>0.67653415158957386</v>
      </c>
      <c r="V11" s="69">
        <v>0.72422798163564017</v>
      </c>
      <c r="W11" s="69">
        <v>0.37296923850653618</v>
      </c>
    </row>
    <row r="12" spans="1:23" x14ac:dyDescent="0.25">
      <c r="A12" s="73" t="s">
        <v>159</v>
      </c>
      <c r="B12" s="72">
        <v>5.3377329557644844</v>
      </c>
      <c r="C12" s="72">
        <v>4.7265397972517826</v>
      </c>
      <c r="D12" s="72">
        <v>2.6770020582314995</v>
      </c>
      <c r="E12" s="72">
        <v>3.0771498871272471</v>
      </c>
      <c r="F12" s="72">
        <v>3.0817755512969813</v>
      </c>
      <c r="G12" s="72">
        <v>2.9658438301716479</v>
      </c>
      <c r="H12" s="72">
        <v>2.5254101067033092</v>
      </c>
      <c r="I12" s="72">
        <v>2.2063804392829551</v>
      </c>
      <c r="J12" s="72">
        <v>2.1398759192864865</v>
      </c>
      <c r="K12" s="72">
        <v>2.0117347368226297</v>
      </c>
      <c r="L12" s="72">
        <v>1.9491500010496539</v>
      </c>
      <c r="M12" s="72">
        <v>1.557313811842882</v>
      </c>
      <c r="N12" s="72">
        <v>1.1049112581095677</v>
      </c>
      <c r="O12" s="72">
        <v>0.90174202209777865</v>
      </c>
      <c r="P12" s="72">
        <v>0.62289615064528314</v>
      </c>
      <c r="Q12" s="72">
        <v>0.65656092700810476</v>
      </c>
      <c r="R12" s="72">
        <v>0.57695572517763449</v>
      </c>
      <c r="S12" s="72">
        <v>0.57411217835470962</v>
      </c>
      <c r="T12" s="72">
        <v>0.58311751996830408</v>
      </c>
      <c r="U12" s="72">
        <v>0.61374163430978756</v>
      </c>
      <c r="V12" s="72">
        <v>0.65700876152012821</v>
      </c>
      <c r="W12" s="72">
        <v>0.33835209863455201</v>
      </c>
    </row>
    <row r="13" spans="1:23" x14ac:dyDescent="0.25">
      <c r="A13" s="71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1:23" x14ac:dyDescent="0.25">
      <c r="A14" s="74" t="s">
        <v>103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/>
      <c r="B15" s="62">
        <v>2024</v>
      </c>
      <c r="C15" s="62">
        <v>2025</v>
      </c>
      <c r="D15" s="62">
        <v>2026</v>
      </c>
      <c r="E15" s="62">
        <v>2027</v>
      </c>
      <c r="F15" s="62">
        <v>2028</v>
      </c>
      <c r="G15" s="62">
        <v>2029</v>
      </c>
      <c r="H15" s="62">
        <v>2030</v>
      </c>
      <c r="I15" s="62">
        <v>2031</v>
      </c>
      <c r="J15" s="62">
        <v>2032</v>
      </c>
      <c r="K15" s="62">
        <v>2033</v>
      </c>
      <c r="L15" s="62">
        <v>2034</v>
      </c>
      <c r="M15" s="62">
        <v>2035</v>
      </c>
      <c r="N15" s="62">
        <v>2036</v>
      </c>
      <c r="O15" s="62">
        <v>2037</v>
      </c>
      <c r="P15" s="62">
        <v>2038</v>
      </c>
      <c r="Q15" s="62">
        <v>2039</v>
      </c>
      <c r="R15" s="62">
        <v>2040</v>
      </c>
      <c r="S15" s="62">
        <v>2041</v>
      </c>
      <c r="T15" s="62">
        <v>2042</v>
      </c>
      <c r="U15" s="62">
        <v>2043</v>
      </c>
      <c r="V15" s="62">
        <v>2044</v>
      </c>
      <c r="W15" s="62">
        <v>2045</v>
      </c>
    </row>
    <row r="16" spans="1:23" x14ac:dyDescent="0.25">
      <c r="A16" s="78" t="s">
        <v>130</v>
      </c>
      <c r="B16" s="63">
        <v>1.8078166860750802</v>
      </c>
      <c r="C16" s="63">
        <v>1.4397543260554868</v>
      </c>
      <c r="D16" s="63">
        <v>0.13389657747289349</v>
      </c>
      <c r="E16" s="63">
        <v>1.3971482415894125E-2</v>
      </c>
      <c r="F16" s="63">
        <v>1.4266030821700571E-2</v>
      </c>
      <c r="G16" s="63">
        <v>1.3316748102404543E-2</v>
      </c>
      <c r="H16" s="63">
        <v>1.1253702283172852E-2</v>
      </c>
      <c r="I16" s="63">
        <v>1.1027870862268476E-2</v>
      </c>
      <c r="J16" s="63">
        <v>1.3970081742117831E-2</v>
      </c>
      <c r="K16" s="63">
        <v>1.1145818178669022E-2</v>
      </c>
      <c r="L16" s="63">
        <v>1.3958704178405508E-2</v>
      </c>
      <c r="M16" s="63">
        <v>1.2450110545733006E-2</v>
      </c>
      <c r="N16" s="63">
        <v>1.6882034305044001E-2</v>
      </c>
      <c r="O16" s="63">
        <v>2.5897918552618318E-2</v>
      </c>
      <c r="P16" s="63">
        <v>1.3338535224299999E-2</v>
      </c>
      <c r="Q16" s="63">
        <v>2.7381758716236715E-2</v>
      </c>
      <c r="R16" s="63">
        <v>3.6997850140914605E-2</v>
      </c>
      <c r="S16" s="63">
        <v>4.2722745153905783E-2</v>
      </c>
      <c r="T16" s="63">
        <v>3.4014743820572103E-2</v>
      </c>
      <c r="U16" s="63">
        <v>3.6719297876531873E-2</v>
      </c>
      <c r="V16" s="63">
        <v>4.1806657932688514E-2</v>
      </c>
      <c r="W16" s="63">
        <v>3.6193805531735151E-2</v>
      </c>
    </row>
    <row r="17" spans="1:23" x14ac:dyDescent="0.25">
      <c r="A17" s="64" t="s">
        <v>131</v>
      </c>
      <c r="B17" s="65">
        <v>2.2330842500000001</v>
      </c>
      <c r="C17" s="65">
        <v>2.2171910000000001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</row>
    <row r="18" spans="1:23" x14ac:dyDescent="0.25">
      <c r="A18" s="64" t="s">
        <v>132</v>
      </c>
      <c r="B18" s="65">
        <v>1.476723355758667</v>
      </c>
      <c r="C18" s="65">
        <v>1.468985189163208</v>
      </c>
      <c r="D18" s="65">
        <v>2.2241992625732423</v>
      </c>
      <c r="E18" s="65">
        <v>2.5484364224853517</v>
      </c>
      <c r="F18" s="65">
        <v>2.6001467114868162</v>
      </c>
      <c r="G18" s="65">
        <v>3.0087562248535158</v>
      </c>
      <c r="H18" s="65">
        <v>2.4253818225841521</v>
      </c>
      <c r="I18" s="65">
        <v>2.4335389871120454</v>
      </c>
      <c r="J18" s="65">
        <v>2.1481767353134154</v>
      </c>
      <c r="K18" s="65">
        <v>2.0018203027343748</v>
      </c>
      <c r="L18" s="65">
        <v>1.9007434587402343</v>
      </c>
      <c r="M18" s="65">
        <v>1.5112865784912108</v>
      </c>
      <c r="N18" s="65">
        <v>1.0048432075653075</v>
      </c>
      <c r="O18" s="65">
        <v>0.73317275757884981</v>
      </c>
      <c r="P18" s="65">
        <v>0.75610420390319821</v>
      </c>
      <c r="Q18" s="65">
        <v>0.62486730419158931</v>
      </c>
      <c r="R18" s="65">
        <v>0.3597929427394867</v>
      </c>
      <c r="S18" s="65">
        <v>0.33010396417999266</v>
      </c>
      <c r="T18" s="65">
        <v>0.35489223595666886</v>
      </c>
      <c r="U18" s="65">
        <v>0.37940424626541136</v>
      </c>
      <c r="V18" s="65">
        <v>0.39398586265158653</v>
      </c>
      <c r="W18" s="65">
        <v>0</v>
      </c>
    </row>
    <row r="19" spans="1:23" x14ac:dyDescent="0.25">
      <c r="A19" s="64" t="s">
        <v>133</v>
      </c>
      <c r="B19" s="76">
        <v>1555605.625</v>
      </c>
      <c r="C19" s="76">
        <v>1034791.25</v>
      </c>
      <c r="D19" s="76">
        <v>2005075.5</v>
      </c>
      <c r="E19" s="76">
        <v>1859964.5</v>
      </c>
      <c r="F19" s="76">
        <v>1755246.125</v>
      </c>
      <c r="G19" s="76">
        <v>1280885.5</v>
      </c>
      <c r="H19" s="76">
        <v>1856055.375</v>
      </c>
      <c r="I19" s="76">
        <v>2036314.25</v>
      </c>
      <c r="J19" s="76">
        <v>1751325.125</v>
      </c>
      <c r="K19" s="76">
        <v>1624252.875</v>
      </c>
      <c r="L19" s="76">
        <v>1516714.75</v>
      </c>
      <c r="M19" s="76">
        <v>1773494.25</v>
      </c>
      <c r="N19" s="76">
        <v>2091925.875</v>
      </c>
      <c r="O19" s="76">
        <v>1589675</v>
      </c>
      <c r="P19" s="76">
        <v>1890908</v>
      </c>
      <c r="Q19" s="76">
        <v>1406505.125</v>
      </c>
      <c r="R19" s="76">
        <v>1238415</v>
      </c>
      <c r="S19" s="76">
        <v>1043526.6875</v>
      </c>
      <c r="T19" s="76">
        <v>1347487.75</v>
      </c>
      <c r="U19" s="76">
        <v>1513652.625</v>
      </c>
      <c r="V19" s="76">
        <v>1429367.75</v>
      </c>
      <c r="W19" s="76">
        <v>2072825.125</v>
      </c>
    </row>
    <row r="20" spans="1:23" x14ac:dyDescent="0.25">
      <c r="A20" s="64" t="s">
        <v>134</v>
      </c>
      <c r="B20" s="65">
        <v>0.23826885226652059</v>
      </c>
      <c r="C20" s="65">
        <v>0.23021311047687879</v>
      </c>
      <c r="D20" s="65">
        <v>0.21501959899788625</v>
      </c>
      <c r="E20" s="65">
        <v>0.17861613989749006</v>
      </c>
      <c r="F20" s="65">
        <v>0.15950983790014783</v>
      </c>
      <c r="G20" s="65">
        <v>0.1484410596666742</v>
      </c>
      <c r="H20" s="65">
        <v>0.138455318028887</v>
      </c>
      <c r="I20" s="65">
        <v>0.1338097857360217</v>
      </c>
      <c r="J20" s="65">
        <v>0.13352413997272017</v>
      </c>
      <c r="K20" s="65">
        <v>0.13176001002722032</v>
      </c>
      <c r="L20" s="65">
        <v>0.13033705073976132</v>
      </c>
      <c r="M20" s="65">
        <v>0.12948718738890466</v>
      </c>
      <c r="N20" s="65">
        <v>0.12650764248681279</v>
      </c>
      <c r="O20" s="65">
        <v>0.12559131343899568</v>
      </c>
      <c r="P20" s="65">
        <v>0.12244115219340485</v>
      </c>
      <c r="Q20" s="65">
        <v>0.11626049137605875</v>
      </c>
      <c r="R20" s="65">
        <v>0.11298201243567307</v>
      </c>
      <c r="S20" s="65">
        <v>0.11002757130016644</v>
      </c>
      <c r="T20" s="65">
        <v>0.10595800695045597</v>
      </c>
      <c r="U20" s="65">
        <v>0.10150075836492302</v>
      </c>
      <c r="V20" s="65">
        <v>9.9269373577360917E-2</v>
      </c>
      <c r="W20" s="65">
        <v>9.8253754565150897E-2</v>
      </c>
    </row>
    <row r="21" spans="1:23" x14ac:dyDescent="0.25">
      <c r="A21" s="64" t="s">
        <v>135</v>
      </c>
      <c r="B21" s="65">
        <v>0.37065236684809338</v>
      </c>
      <c r="C21" s="65">
        <v>0.23822251235675751</v>
      </c>
      <c r="D21" s="65">
        <v>0.43113052997048629</v>
      </c>
      <c r="E21" s="65">
        <v>0.33221967933636515</v>
      </c>
      <c r="F21" s="65">
        <v>0.27997902487361265</v>
      </c>
      <c r="G21" s="65">
        <v>0.19013600093167782</v>
      </c>
      <c r="H21" s="65">
        <v>0.2569807372248501</v>
      </c>
      <c r="I21" s="65">
        <v>0.27247877348370775</v>
      </c>
      <c r="J21" s="65">
        <v>0.23384418112824165</v>
      </c>
      <c r="K21" s="65">
        <v>0.21401157509674143</v>
      </c>
      <c r="L21" s="65">
        <v>0.19768412732849439</v>
      </c>
      <c r="M21" s="65">
        <v>0.22964478228289495</v>
      </c>
      <c r="N21" s="65">
        <v>0.26464461070341305</v>
      </c>
      <c r="O21" s="65">
        <v>0.19964937119113546</v>
      </c>
      <c r="P21" s="65">
        <v>0.23152495421172675</v>
      </c>
      <c r="Q21" s="65">
        <v>0.16352097695544493</v>
      </c>
      <c r="R21" s="65">
        <v>0.13991861893052407</v>
      </c>
      <c r="S21" s="65">
        <v>0.11481670701253274</v>
      </c>
      <c r="T21" s="65">
        <v>0.14277711638015428</v>
      </c>
      <c r="U21" s="65">
        <v>0.15363688933855643</v>
      </c>
      <c r="V21" s="65">
        <v>0.14189244115418181</v>
      </c>
      <c r="W21" s="65">
        <v>0.20366285108822824</v>
      </c>
    </row>
    <row r="22" spans="1:23" x14ac:dyDescent="0.25">
      <c r="A22" s="64" t="s">
        <v>136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8.7257611083984372E-4</v>
      </c>
      <c r="O22" s="65">
        <v>1.3278263854980468E-4</v>
      </c>
      <c r="P22" s="65">
        <v>1.8020388793945309E-4</v>
      </c>
      <c r="Q22" s="65">
        <v>0</v>
      </c>
      <c r="R22" s="65">
        <v>0</v>
      </c>
      <c r="S22" s="65">
        <v>5.1202045440673829E-5</v>
      </c>
      <c r="T22" s="65">
        <v>2.0814239501953122E-4</v>
      </c>
      <c r="U22" s="65">
        <v>9.7990165710449217E-5</v>
      </c>
      <c r="V22" s="65">
        <v>2.2813611412048339E-4</v>
      </c>
      <c r="W22" s="65">
        <v>0</v>
      </c>
    </row>
    <row r="23" spans="1:23" x14ac:dyDescent="0.25">
      <c r="A23" s="66" t="s">
        <v>137</v>
      </c>
      <c r="B23" s="67">
        <v>1.476723355758667</v>
      </c>
      <c r="C23" s="67">
        <v>1.468985189163208</v>
      </c>
      <c r="D23" s="67">
        <v>2.2241992625732423</v>
      </c>
      <c r="E23" s="67">
        <v>2.5484364224853517</v>
      </c>
      <c r="F23" s="67">
        <v>2.6001467114868162</v>
      </c>
      <c r="G23" s="67">
        <v>3.0087562248535158</v>
      </c>
      <c r="H23" s="67">
        <v>2.4253818225841521</v>
      </c>
      <c r="I23" s="67">
        <v>2.4335389871120454</v>
      </c>
      <c r="J23" s="67">
        <v>2.1481767353134154</v>
      </c>
      <c r="K23" s="67">
        <v>2.0018203027343748</v>
      </c>
      <c r="L23" s="67">
        <v>1.9007434587402343</v>
      </c>
      <c r="M23" s="67">
        <v>1.5112865784912108</v>
      </c>
      <c r="N23" s="67">
        <v>1.0057157836761474</v>
      </c>
      <c r="O23" s="67">
        <v>0.73330554021739958</v>
      </c>
      <c r="P23" s="67">
        <v>0.7562844077911377</v>
      </c>
      <c r="Q23" s="67">
        <v>0.62486730419158931</v>
      </c>
      <c r="R23" s="67">
        <v>0.3597929427394867</v>
      </c>
      <c r="S23" s="67">
        <v>0.33015516622543334</v>
      </c>
      <c r="T23" s="67">
        <v>0.35510037835168839</v>
      </c>
      <c r="U23" s="67">
        <v>0.3795022364311218</v>
      </c>
      <c r="V23" s="67">
        <v>0.39421399876570701</v>
      </c>
      <c r="W23" s="67">
        <v>0</v>
      </c>
    </row>
    <row r="24" spans="1:23" x14ac:dyDescent="0.25">
      <c r="A24" s="68" t="s">
        <v>158</v>
      </c>
      <c r="B24" s="69">
        <v>5.88827665868184</v>
      </c>
      <c r="C24" s="69">
        <v>5.3641530275754521</v>
      </c>
      <c r="D24" s="69">
        <v>2.789226370016622</v>
      </c>
      <c r="E24" s="69">
        <v>2.894627584237611</v>
      </c>
      <c r="F24" s="69">
        <v>2.8943917671821291</v>
      </c>
      <c r="G24" s="69">
        <v>3.2122089738875981</v>
      </c>
      <c r="H24" s="69">
        <v>2.6936162620921751</v>
      </c>
      <c r="I24" s="69">
        <v>2.7170456314580216</v>
      </c>
      <c r="J24" s="69">
        <v>2.395990998183775</v>
      </c>
      <c r="K24" s="69">
        <v>2.2269776960097856</v>
      </c>
      <c r="L24" s="69">
        <v>2.1123862902471342</v>
      </c>
      <c r="M24" s="69">
        <v>1.7533814713198388</v>
      </c>
      <c r="N24" s="69">
        <v>1.2872424286846045</v>
      </c>
      <c r="O24" s="69">
        <v>0.9588528299611534</v>
      </c>
      <c r="P24" s="69">
        <v>1.0011478972271644</v>
      </c>
      <c r="Q24" s="69">
        <v>0.81577003986327101</v>
      </c>
      <c r="R24" s="69">
        <v>0.53670941181092535</v>
      </c>
      <c r="S24" s="69">
        <v>0.48769461839187184</v>
      </c>
      <c r="T24" s="69">
        <v>0.53189223855241474</v>
      </c>
      <c r="U24" s="69">
        <v>0.56985842364621009</v>
      </c>
      <c r="V24" s="69">
        <v>0.57791309785257738</v>
      </c>
      <c r="W24" s="69">
        <v>0.23985665661996339</v>
      </c>
    </row>
    <row r="25" spans="1:23" x14ac:dyDescent="0.25">
      <c r="A25" s="73" t="s">
        <v>159</v>
      </c>
      <c r="B25" s="72">
        <v>5.3417562606062852</v>
      </c>
      <c r="C25" s="72">
        <v>4.8662791643210364</v>
      </c>
      <c r="D25" s="72">
        <v>2.5303443244835293</v>
      </c>
      <c r="E25" s="72">
        <v>2.6259627250065973</v>
      </c>
      <c r="F25" s="72">
        <v>2.6257487953111198</v>
      </c>
      <c r="G25" s="72">
        <v>2.9140677979762208</v>
      </c>
      <c r="H25" s="72">
        <v>2.44360826872609</v>
      </c>
      <c r="I25" s="72">
        <v>2.4648630411742452</v>
      </c>
      <c r="J25" s="72">
        <v>2.1736070936873482</v>
      </c>
      <c r="K25" s="72">
        <v>2.0202807611546372</v>
      </c>
      <c r="L25" s="72">
        <v>1.9163251567178465</v>
      </c>
      <c r="M25" s="72">
        <v>1.5906413700592881</v>
      </c>
      <c r="N25" s="72">
        <v>1.1677670226662429</v>
      </c>
      <c r="O25" s="72">
        <v>0.869856904548309</v>
      </c>
      <c r="P25" s="72">
        <v>0.90822635514602512</v>
      </c>
      <c r="Q25" s="72">
        <v>0.74005434361336153</v>
      </c>
      <c r="R25" s="72">
        <v>0.4868947277536943</v>
      </c>
      <c r="S25" s="72">
        <v>0.44242924238583026</v>
      </c>
      <c r="T25" s="72">
        <v>0.48252466043117237</v>
      </c>
      <c r="U25" s="72">
        <v>0.51696701405548706</v>
      </c>
      <c r="V25" s="72">
        <v>0.52427409367539046</v>
      </c>
      <c r="W25" s="72">
        <v>0.2175943610357815</v>
      </c>
    </row>
    <row r="26" spans="1:23" x14ac:dyDescent="0.25">
      <c r="A26" s="71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</row>
    <row r="27" spans="1:23" x14ac:dyDescent="0.25">
      <c r="A27" s="74" t="s">
        <v>104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/>
      <c r="B28" s="62">
        <v>2024</v>
      </c>
      <c r="C28" s="62">
        <v>2025</v>
      </c>
      <c r="D28" s="62">
        <v>2026</v>
      </c>
      <c r="E28" s="62">
        <v>2027</v>
      </c>
      <c r="F28" s="62">
        <v>2028</v>
      </c>
      <c r="G28" s="62">
        <v>2029</v>
      </c>
      <c r="H28" s="62">
        <v>2030</v>
      </c>
      <c r="I28" s="62">
        <v>2031</v>
      </c>
      <c r="J28" s="62">
        <v>2032</v>
      </c>
      <c r="K28" s="62">
        <v>2033</v>
      </c>
      <c r="L28" s="62">
        <v>2034</v>
      </c>
      <c r="M28" s="62">
        <v>2035</v>
      </c>
      <c r="N28" s="62">
        <v>2036</v>
      </c>
      <c r="O28" s="62">
        <v>2037</v>
      </c>
      <c r="P28" s="62">
        <v>2038</v>
      </c>
      <c r="Q28" s="62">
        <v>2039</v>
      </c>
      <c r="R28" s="62">
        <v>2040</v>
      </c>
      <c r="S28" s="62">
        <v>2041</v>
      </c>
      <c r="T28" s="62">
        <v>2042</v>
      </c>
      <c r="U28" s="62">
        <v>2043</v>
      </c>
      <c r="V28" s="62">
        <v>2044</v>
      </c>
      <c r="W28" s="62">
        <v>2045</v>
      </c>
    </row>
    <row r="29" spans="1:23" x14ac:dyDescent="0.25">
      <c r="A29" s="78" t="s">
        <v>130</v>
      </c>
      <c r="B29" s="63">
        <v>1.8078166860750802</v>
      </c>
      <c r="C29" s="63">
        <v>1.4392814477140627</v>
      </c>
      <c r="D29" s="63">
        <v>0.13389657747289349</v>
      </c>
      <c r="E29" s="63">
        <v>1.3971482415894125E-2</v>
      </c>
      <c r="F29" s="63">
        <v>1.4266030821700571E-2</v>
      </c>
      <c r="G29" s="63">
        <v>1.3316748102404543E-2</v>
      </c>
      <c r="H29" s="63">
        <v>1.1253702283172852E-2</v>
      </c>
      <c r="I29" s="63">
        <v>1.1027870862268476E-2</v>
      </c>
      <c r="J29" s="63">
        <v>1.2668261899442833E-2</v>
      </c>
      <c r="K29" s="63">
        <v>1.3389026279801992E-2</v>
      </c>
      <c r="L29" s="63">
        <v>1.8353185375650897E-2</v>
      </c>
      <c r="M29" s="63">
        <v>1.6375704024261913E-2</v>
      </c>
      <c r="N29" s="63">
        <v>1.6041500203512051E-2</v>
      </c>
      <c r="O29" s="63">
        <v>1.7197989616262382E-2</v>
      </c>
      <c r="P29" s="63">
        <v>1.9504551921088437E-2</v>
      </c>
      <c r="Q29" s="63">
        <v>3.4478995085639841E-2</v>
      </c>
      <c r="R29" s="63">
        <v>5.1045871910775156E-2</v>
      </c>
      <c r="S29" s="63">
        <v>5.2949779667332109E-2</v>
      </c>
      <c r="T29" s="63">
        <v>3.9635822916067806E-2</v>
      </c>
      <c r="U29" s="63">
        <v>3.2094194507168751E-2</v>
      </c>
      <c r="V29" s="63">
        <v>2.9181127991093202E-2</v>
      </c>
      <c r="W29" s="63">
        <v>3.4740021404696092E-2</v>
      </c>
    </row>
    <row r="30" spans="1:23" x14ac:dyDescent="0.25">
      <c r="A30" s="64" t="s">
        <v>131</v>
      </c>
      <c r="B30" s="65">
        <v>2.2330874999999999</v>
      </c>
      <c r="C30" s="65">
        <v>2.2330873750000002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</row>
    <row r="31" spans="1:23" x14ac:dyDescent="0.25">
      <c r="A31" s="64" t="s">
        <v>132</v>
      </c>
      <c r="B31" s="65">
        <v>1.405398955444336</v>
      </c>
      <c r="C31" s="65">
        <v>1.311569723876953</v>
      </c>
      <c r="D31" s="65">
        <v>2.193628918029785</v>
      </c>
      <c r="E31" s="65">
        <v>2.675673864379883</v>
      </c>
      <c r="F31" s="65">
        <v>2.5446074169921875</v>
      </c>
      <c r="G31" s="65">
        <v>2.5120917573242187</v>
      </c>
      <c r="H31" s="65">
        <v>2.1016622661743165</v>
      </c>
      <c r="I31" s="65">
        <v>2.1026743564453123</v>
      </c>
      <c r="J31" s="65">
        <v>2.0446421191787718</v>
      </c>
      <c r="K31" s="65">
        <v>1.9507798012695312</v>
      </c>
      <c r="L31" s="65">
        <v>1.6780991381034851</v>
      </c>
      <c r="M31" s="65">
        <v>1.2436786538085938</v>
      </c>
      <c r="N31" s="65">
        <v>1.0633387949714661</v>
      </c>
      <c r="O31" s="65">
        <v>0.90600702252197263</v>
      </c>
      <c r="P31" s="65">
        <v>0.69286956195354465</v>
      </c>
      <c r="Q31" s="65">
        <v>0.6075193654289246</v>
      </c>
      <c r="R31" s="65">
        <v>0.3421663708333969</v>
      </c>
      <c r="S31" s="65">
        <v>0.35736185330867765</v>
      </c>
      <c r="T31" s="65">
        <v>0.3500759466137886</v>
      </c>
      <c r="U31" s="65">
        <v>0.35373734563446046</v>
      </c>
      <c r="V31" s="65">
        <v>0.40756732231140136</v>
      </c>
      <c r="W31" s="65">
        <v>0</v>
      </c>
    </row>
    <row r="32" spans="1:23" x14ac:dyDescent="0.25">
      <c r="A32" s="64" t="s">
        <v>133</v>
      </c>
      <c r="B32" s="76">
        <v>1539396.75</v>
      </c>
      <c r="C32" s="76">
        <v>931490</v>
      </c>
      <c r="D32" s="76">
        <v>1759100.875</v>
      </c>
      <c r="E32" s="76">
        <v>2011270.875</v>
      </c>
      <c r="F32" s="76">
        <v>1640756.375</v>
      </c>
      <c r="G32" s="76">
        <v>900374.25</v>
      </c>
      <c r="H32" s="76">
        <v>1292155.75</v>
      </c>
      <c r="I32" s="76">
        <v>1456200</v>
      </c>
      <c r="J32" s="76">
        <v>1518965.375</v>
      </c>
      <c r="K32" s="76">
        <v>1553315.25</v>
      </c>
      <c r="L32" s="76">
        <v>1150029.375</v>
      </c>
      <c r="M32" s="76">
        <v>1145553.25</v>
      </c>
      <c r="N32" s="76">
        <v>2169758</v>
      </c>
      <c r="O32" s="76">
        <v>2183746</v>
      </c>
      <c r="P32" s="76">
        <v>1344900.75</v>
      </c>
      <c r="Q32" s="76">
        <v>1111992.125</v>
      </c>
      <c r="R32" s="76">
        <v>1043129.8125</v>
      </c>
      <c r="S32" s="76">
        <v>959638.5</v>
      </c>
      <c r="T32" s="76">
        <v>1146242.875</v>
      </c>
      <c r="U32" s="76">
        <v>1195591.75</v>
      </c>
      <c r="V32" s="76">
        <v>1307768.25</v>
      </c>
      <c r="W32" s="76">
        <v>1688521.125</v>
      </c>
    </row>
    <row r="33" spans="1:23" x14ac:dyDescent="0.25">
      <c r="A33" s="64" t="s">
        <v>134</v>
      </c>
      <c r="B33" s="65">
        <v>0.23826885226652059</v>
      </c>
      <c r="C33" s="65">
        <v>0.23021311047687879</v>
      </c>
      <c r="D33" s="65">
        <v>0.21501959899788625</v>
      </c>
      <c r="E33" s="65">
        <v>0.17861613989749006</v>
      </c>
      <c r="F33" s="65">
        <v>0.15950983790014783</v>
      </c>
      <c r="G33" s="65">
        <v>0.1484410596666742</v>
      </c>
      <c r="H33" s="65">
        <v>0.138455318028887</v>
      </c>
      <c r="I33" s="65">
        <v>0.1338097857360217</v>
      </c>
      <c r="J33" s="65">
        <v>0.13352413997272017</v>
      </c>
      <c r="K33" s="65">
        <v>0.13176001002722032</v>
      </c>
      <c r="L33" s="65">
        <v>0.13033705073976132</v>
      </c>
      <c r="M33" s="65">
        <v>0.12948718738890466</v>
      </c>
      <c r="N33" s="65">
        <v>0.12650764248681279</v>
      </c>
      <c r="O33" s="65">
        <v>0.12559131343899568</v>
      </c>
      <c r="P33" s="65">
        <v>0.12244115219340485</v>
      </c>
      <c r="Q33" s="65">
        <v>0.11626049137605875</v>
      </c>
      <c r="R33" s="65">
        <v>0.11298201243567307</v>
      </c>
      <c r="S33" s="65">
        <v>0.11002757130016644</v>
      </c>
      <c r="T33" s="65">
        <v>0.10595800695045597</v>
      </c>
      <c r="U33" s="65">
        <v>0.10150075836492302</v>
      </c>
      <c r="V33" s="65">
        <v>9.9269373577360917E-2</v>
      </c>
      <c r="W33" s="65">
        <v>9.8253754565150897E-2</v>
      </c>
    </row>
    <row r="34" spans="1:23" x14ac:dyDescent="0.25">
      <c r="A34" s="64" t="s">
        <v>135</v>
      </c>
      <c r="B34" s="65">
        <v>0.36679029680531194</v>
      </c>
      <c r="C34" s="65">
        <v>0.21444121027810781</v>
      </c>
      <c r="D34" s="65">
        <v>0.37824116473933084</v>
      </c>
      <c r="E34" s="65">
        <v>0.35924543998074726</v>
      </c>
      <c r="F34" s="65">
        <v>0.26171678340988419</v>
      </c>
      <c r="G34" s="65">
        <v>0.13365250776658705</v>
      </c>
      <c r="H34" s="65">
        <v>0.178905835309105</v>
      </c>
      <c r="I34" s="65">
        <v>0.19485380998879478</v>
      </c>
      <c r="J34" s="65">
        <v>0.2028185453452154</v>
      </c>
      <c r="K34" s="65">
        <v>0.20466483291543425</v>
      </c>
      <c r="L34" s="65">
        <v>0.14989143700159099</v>
      </c>
      <c r="M34" s="65">
        <v>0.14833446834671876</v>
      </c>
      <c r="N34" s="65">
        <v>0.27449096934690193</v>
      </c>
      <c r="O34" s="65">
        <v>0.27425952835715306</v>
      </c>
      <c r="P34" s="65">
        <v>0.16467119741577432</v>
      </c>
      <c r="Q34" s="65">
        <v>0.12928075085880775</v>
      </c>
      <c r="R34" s="65">
        <v>0.11785490544789633</v>
      </c>
      <c r="S34" s="65">
        <v>0.10558669348113478</v>
      </c>
      <c r="T34" s="65">
        <v>0.12145361051616065</v>
      </c>
      <c r="U34" s="65">
        <v>0.12135346931984545</v>
      </c>
      <c r="V34" s="65">
        <v>0.12982133496186155</v>
      </c>
      <c r="W34" s="65">
        <v>0.16590354019382247</v>
      </c>
    </row>
    <row r="35" spans="1:23" x14ac:dyDescent="0.25">
      <c r="A35" s="64" t="s">
        <v>136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2.0871902832031251E-2</v>
      </c>
      <c r="K35" s="65">
        <v>3.4382530273437503E-2</v>
      </c>
      <c r="L35" s="65">
        <v>3.2329461914062503E-2</v>
      </c>
      <c r="M35" s="65">
        <v>2.349353466796875E-2</v>
      </c>
      <c r="N35" s="65">
        <v>1.790565545654297E-2</v>
      </c>
      <c r="O35" s="65">
        <v>2.141861389160156E-3</v>
      </c>
      <c r="P35" s="65">
        <v>7.1826477813720705E-4</v>
      </c>
      <c r="Q35" s="65">
        <v>2.0261450386047363E-4</v>
      </c>
      <c r="R35" s="65">
        <v>2.9999826622009279E-4</v>
      </c>
      <c r="S35" s="65">
        <v>9.7288681745529178E-5</v>
      </c>
      <c r="T35" s="65">
        <v>4.0069449329376223E-4</v>
      </c>
      <c r="U35" s="65">
        <v>4.3810898590087888E-4</v>
      </c>
      <c r="V35" s="65">
        <v>3.4130409240722658E-4</v>
      </c>
      <c r="W35" s="65">
        <v>0</v>
      </c>
    </row>
    <row r="36" spans="1:23" x14ac:dyDescent="0.25">
      <c r="A36" s="66" t="s">
        <v>137</v>
      </c>
      <c r="B36" s="67">
        <v>1.405398955444336</v>
      </c>
      <c r="C36" s="67">
        <v>1.311569723876953</v>
      </c>
      <c r="D36" s="67">
        <v>2.193628918029785</v>
      </c>
      <c r="E36" s="67">
        <v>2.675673864379883</v>
      </c>
      <c r="F36" s="67">
        <v>2.5446074169921875</v>
      </c>
      <c r="G36" s="67">
        <v>2.5120917573242187</v>
      </c>
      <c r="H36" s="67">
        <v>2.1016622661743165</v>
      </c>
      <c r="I36" s="67">
        <v>2.1026743564453123</v>
      </c>
      <c r="J36" s="67">
        <v>2.0655140220108033</v>
      </c>
      <c r="K36" s="67">
        <v>1.9851623315429687</v>
      </c>
      <c r="L36" s="67">
        <v>1.7104286000175477</v>
      </c>
      <c r="M36" s="67">
        <v>1.2671721884765625</v>
      </c>
      <c r="N36" s="67">
        <v>1.081244450428009</v>
      </c>
      <c r="O36" s="67">
        <v>0.9081488839111328</v>
      </c>
      <c r="P36" s="67">
        <v>0.69358782673168184</v>
      </c>
      <c r="Q36" s="67">
        <v>0.60772197993278509</v>
      </c>
      <c r="R36" s="67">
        <v>0.34246636909961697</v>
      </c>
      <c r="S36" s="67">
        <v>0.35745914199042317</v>
      </c>
      <c r="T36" s="67">
        <v>0.35047664110708238</v>
      </c>
      <c r="U36" s="67">
        <v>0.35417545462036132</v>
      </c>
      <c r="V36" s="67">
        <v>0.40790862640380859</v>
      </c>
      <c r="W36" s="67">
        <v>0</v>
      </c>
    </row>
    <row r="37" spans="1:23" x14ac:dyDescent="0.25">
      <c r="A37" s="68" t="s">
        <v>158</v>
      </c>
      <c r="B37" s="69">
        <v>5.8130934383247279</v>
      </c>
      <c r="C37" s="69">
        <v>5.1983797568691239</v>
      </c>
      <c r="D37" s="69">
        <v>2.7057666602420092</v>
      </c>
      <c r="E37" s="69">
        <v>3.0488907867765245</v>
      </c>
      <c r="F37" s="69">
        <v>2.8205902312237723</v>
      </c>
      <c r="G37" s="69">
        <v>2.6590610131932104</v>
      </c>
      <c r="H37" s="69">
        <v>2.2918218037665943</v>
      </c>
      <c r="I37" s="69">
        <v>2.3085560372963756</v>
      </c>
      <c r="J37" s="69">
        <v>2.2810008292554613</v>
      </c>
      <c r="K37" s="69">
        <v>2.2032161907382051</v>
      </c>
      <c r="L37" s="69">
        <v>1.8786732223947895</v>
      </c>
      <c r="M37" s="69">
        <v>1.4318823608475431</v>
      </c>
      <c r="N37" s="69">
        <v>1.3717769199784231</v>
      </c>
      <c r="O37" s="69">
        <v>1.1996064018845483</v>
      </c>
      <c r="P37" s="69">
        <v>0.8777635760685446</v>
      </c>
      <c r="Q37" s="69">
        <v>0.77148172587723274</v>
      </c>
      <c r="R37" s="69">
        <v>0.5113671464582884</v>
      </c>
      <c r="S37" s="69">
        <v>0.51599561513889003</v>
      </c>
      <c r="T37" s="69">
        <v>0.5115660745393108</v>
      </c>
      <c r="U37" s="69">
        <v>0.50762311844737562</v>
      </c>
      <c r="V37" s="69">
        <v>0.56691108935676326</v>
      </c>
      <c r="W37" s="69">
        <v>0.20064356159851857</v>
      </c>
    </row>
    <row r="38" spans="1:23" x14ac:dyDescent="0.25">
      <c r="A38" s="73" t="s">
        <v>159</v>
      </c>
      <c r="B38" s="72">
        <v>5.2735511708466181</v>
      </c>
      <c r="C38" s="72">
        <v>4.715892139735316</v>
      </c>
      <c r="D38" s="72">
        <v>2.4546309276716474</v>
      </c>
      <c r="E38" s="72">
        <v>2.7659079884018616</v>
      </c>
      <c r="F38" s="72">
        <v>2.5587971489127379</v>
      </c>
      <c r="G38" s="72">
        <v>2.4122602652536829</v>
      </c>
      <c r="H38" s="72">
        <v>2.079106363049998</v>
      </c>
      <c r="I38" s="72">
        <v>2.0942874086947127</v>
      </c>
      <c r="J38" s="72">
        <v>2.0692897372881158</v>
      </c>
      <c r="K38" s="72">
        <v>1.9987246799948386</v>
      </c>
      <c r="L38" s="72">
        <v>1.7043041672582171</v>
      </c>
      <c r="M38" s="72">
        <v>1.2989821995254784</v>
      </c>
      <c r="N38" s="72">
        <v>1.2444554451506258</v>
      </c>
      <c r="O38" s="72">
        <v>1.0882649336936339</v>
      </c>
      <c r="P38" s="72">
        <v>0.79629394975574264</v>
      </c>
      <c r="Q38" s="72">
        <v>0.69987664948993744</v>
      </c>
      <c r="R38" s="72">
        <v>0.46390460475976236</v>
      </c>
      <c r="S38" s="72">
        <v>0.46810348211977398</v>
      </c>
      <c r="T38" s="72">
        <v>0.46408506933094468</v>
      </c>
      <c r="U38" s="72">
        <v>0.46050807870868249</v>
      </c>
      <c r="V38" s="72">
        <v>0.51429323659811532</v>
      </c>
      <c r="W38" s="72">
        <v>0.18202082942875206</v>
      </c>
    </row>
    <row r="39" spans="1:23" x14ac:dyDescent="0.25">
      <c r="A39" s="71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 spans="1:23" x14ac:dyDescent="0.25">
      <c r="A40" s="74" t="s">
        <v>105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/>
      <c r="B41" s="62">
        <v>2024</v>
      </c>
      <c r="C41" s="62">
        <v>2025</v>
      </c>
      <c r="D41" s="62">
        <v>2026</v>
      </c>
      <c r="E41" s="62">
        <v>2027</v>
      </c>
      <c r="F41" s="62">
        <v>2028</v>
      </c>
      <c r="G41" s="62">
        <v>2029</v>
      </c>
      <c r="H41" s="62">
        <v>2030</v>
      </c>
      <c r="I41" s="62">
        <v>2031</v>
      </c>
      <c r="J41" s="62">
        <v>2032</v>
      </c>
      <c r="K41" s="62">
        <v>2033</v>
      </c>
      <c r="L41" s="62">
        <v>2034</v>
      </c>
      <c r="M41" s="62">
        <v>2035</v>
      </c>
      <c r="N41" s="62">
        <v>2036</v>
      </c>
      <c r="O41" s="62">
        <v>2037</v>
      </c>
      <c r="P41" s="62">
        <v>2038</v>
      </c>
      <c r="Q41" s="62">
        <v>2039</v>
      </c>
      <c r="R41" s="62">
        <v>2040</v>
      </c>
      <c r="S41" s="62">
        <v>2041</v>
      </c>
      <c r="T41" s="62">
        <v>2042</v>
      </c>
      <c r="U41" s="62">
        <v>2043</v>
      </c>
      <c r="V41" s="62">
        <v>2044</v>
      </c>
      <c r="W41" s="62">
        <v>2045</v>
      </c>
    </row>
    <row r="42" spans="1:23" x14ac:dyDescent="0.25">
      <c r="A42" s="78" t="s">
        <v>130</v>
      </c>
      <c r="B42" s="63">
        <v>1.8078166860750802</v>
      </c>
      <c r="C42" s="63">
        <v>1.440009707686684</v>
      </c>
      <c r="D42" s="63">
        <v>0.13389657747289349</v>
      </c>
      <c r="E42" s="63">
        <v>1.3971482415894125E-2</v>
      </c>
      <c r="F42" s="63">
        <v>1.4266030821700571E-2</v>
      </c>
      <c r="G42" s="63">
        <v>1.3316748102404543E-2</v>
      </c>
      <c r="H42" s="63">
        <v>1.0413168181640899E-2</v>
      </c>
      <c r="I42" s="63">
        <v>1.1027870862268476E-2</v>
      </c>
      <c r="J42" s="63">
        <v>1.2668261899442833E-2</v>
      </c>
      <c r="K42" s="63">
        <v>1.1145818178669022E-2</v>
      </c>
      <c r="L42" s="63">
        <v>1.0873644801408554E-2</v>
      </c>
      <c r="M42" s="63">
        <v>1.2450110545733006E-2</v>
      </c>
      <c r="N42" s="63">
        <v>1.869310385132416E-2</v>
      </c>
      <c r="O42" s="63">
        <v>2.2631190728392384E-2</v>
      </c>
      <c r="P42" s="63">
        <v>2.4723625647092965E-2</v>
      </c>
      <c r="Q42" s="63">
        <v>2.8374234522001326E-2</v>
      </c>
      <c r="R42" s="63">
        <v>2.5232348480965314E-2</v>
      </c>
      <c r="S42" s="63">
        <v>3.8576882493508907E-2</v>
      </c>
      <c r="T42" s="63">
        <v>2.5130504561612657E-2</v>
      </c>
      <c r="U42" s="63">
        <v>2.3658656329448594E-2</v>
      </c>
      <c r="V42" s="63">
        <v>2.3583287614169765E-2</v>
      </c>
      <c r="W42" s="63">
        <v>2.8885388483355076E-2</v>
      </c>
    </row>
    <row r="43" spans="1:23" x14ac:dyDescent="0.25">
      <c r="A43" s="64" t="s">
        <v>131</v>
      </c>
      <c r="B43" s="65">
        <v>2.233084125</v>
      </c>
      <c r="C43" s="65">
        <v>2.2330842500000001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</row>
    <row r="44" spans="1:23" x14ac:dyDescent="0.25">
      <c r="A44" s="64" t="s">
        <v>132</v>
      </c>
      <c r="B44" s="65">
        <v>1.411885390991211</v>
      </c>
      <c r="C44" s="65">
        <v>1.2215054362945557</v>
      </c>
      <c r="D44" s="65">
        <v>2.1375947421874999</v>
      </c>
      <c r="E44" s="65">
        <v>2.5568369411621092</v>
      </c>
      <c r="F44" s="65">
        <v>2.6970664074096682</v>
      </c>
      <c r="G44" s="65">
        <v>2.9657052338867187</v>
      </c>
      <c r="H44" s="65">
        <v>2.4495140650024414</v>
      </c>
      <c r="I44" s="65">
        <v>2.3742059549331667</v>
      </c>
      <c r="J44" s="65">
        <v>2.2119099705619814</v>
      </c>
      <c r="K44" s="65">
        <v>2.0808052251548768</v>
      </c>
      <c r="L44" s="65">
        <v>2.0490951295318602</v>
      </c>
      <c r="M44" s="65">
        <v>1.4627622457580567</v>
      </c>
      <c r="N44" s="65">
        <v>0.83902294633483887</v>
      </c>
      <c r="O44" s="65">
        <v>0.82411926385879519</v>
      </c>
      <c r="P44" s="65">
        <v>0.57726203184890745</v>
      </c>
      <c r="Q44" s="65">
        <v>0.57461132066535947</v>
      </c>
      <c r="R44" s="65">
        <v>0.41461289368534088</v>
      </c>
      <c r="S44" s="65">
        <v>0.40984194528961182</v>
      </c>
      <c r="T44" s="65">
        <v>0.42671249426937102</v>
      </c>
      <c r="U44" s="65">
        <v>0.45039874328327179</v>
      </c>
      <c r="V44" s="65">
        <v>0.47859142422103884</v>
      </c>
      <c r="W44" s="65">
        <v>0</v>
      </c>
    </row>
    <row r="45" spans="1:23" x14ac:dyDescent="0.25">
      <c r="A45" s="64" t="s">
        <v>133</v>
      </c>
      <c r="B45" s="76">
        <v>1453465.5</v>
      </c>
      <c r="C45" s="76">
        <v>1050317</v>
      </c>
      <c r="D45" s="76">
        <v>1966940.25</v>
      </c>
      <c r="E45" s="76">
        <v>1867516.75</v>
      </c>
      <c r="F45" s="76">
        <v>1974705.625</v>
      </c>
      <c r="G45" s="76">
        <v>1326417.5</v>
      </c>
      <c r="H45" s="76">
        <v>1890301.75</v>
      </c>
      <c r="I45" s="76">
        <v>1970252.625</v>
      </c>
      <c r="J45" s="76">
        <v>1847662.625</v>
      </c>
      <c r="K45" s="76">
        <v>1677041.75</v>
      </c>
      <c r="L45" s="76">
        <v>1686579.25</v>
      </c>
      <c r="M45" s="76">
        <v>1610375.5</v>
      </c>
      <c r="N45" s="76">
        <v>1359717.875</v>
      </c>
      <c r="O45" s="76">
        <v>1679319.625</v>
      </c>
      <c r="P45" s="76">
        <v>1039121.375</v>
      </c>
      <c r="Q45" s="76">
        <v>1065455.5</v>
      </c>
      <c r="R45" s="76">
        <v>1326517.5</v>
      </c>
      <c r="S45" s="76">
        <v>1213386</v>
      </c>
      <c r="T45" s="76">
        <v>1517775.25</v>
      </c>
      <c r="U45" s="76">
        <v>1689160.875</v>
      </c>
      <c r="V45" s="76">
        <v>1707814</v>
      </c>
      <c r="W45" s="76">
        <v>1709825.625</v>
      </c>
    </row>
    <row r="46" spans="1:23" x14ac:dyDescent="0.25">
      <c r="A46" s="64" t="s">
        <v>134</v>
      </c>
      <c r="B46" s="65">
        <v>0.238268852266521</v>
      </c>
      <c r="C46" s="65">
        <v>0.23021311047687879</v>
      </c>
      <c r="D46" s="65">
        <v>0.21501959899788625</v>
      </c>
      <c r="E46" s="65">
        <v>0.17861613989749006</v>
      </c>
      <c r="F46" s="65">
        <v>0.15950983790014783</v>
      </c>
      <c r="G46" s="65">
        <v>0.1484410596666742</v>
      </c>
      <c r="H46" s="65">
        <v>0.138455318028887</v>
      </c>
      <c r="I46" s="65">
        <v>0.1338097857360217</v>
      </c>
      <c r="J46" s="65">
        <v>0.13352413997272017</v>
      </c>
      <c r="K46" s="65">
        <v>0.13176001002722032</v>
      </c>
      <c r="L46" s="65">
        <v>0.13033705073976132</v>
      </c>
      <c r="M46" s="65">
        <v>0.12948718738890466</v>
      </c>
      <c r="N46" s="65">
        <v>0.12650764248681279</v>
      </c>
      <c r="O46" s="65">
        <v>0.12559131343899568</v>
      </c>
      <c r="P46" s="65">
        <v>0.12244115219340485</v>
      </c>
      <c r="Q46" s="65">
        <v>0.11626049137605875</v>
      </c>
      <c r="R46" s="65">
        <v>0.11298201243567307</v>
      </c>
      <c r="S46" s="65">
        <v>0.11002757130016644</v>
      </c>
      <c r="T46" s="65">
        <v>0.10595800695045597</v>
      </c>
      <c r="U46" s="65">
        <v>0.10150075836492302</v>
      </c>
      <c r="V46" s="65">
        <v>9.9269373577360917E-2</v>
      </c>
      <c r="W46" s="65">
        <v>9.8253754565150897E-2</v>
      </c>
    </row>
    <row r="47" spans="1:23" x14ac:dyDescent="0.25">
      <c r="A47" s="64" t="s">
        <v>135</v>
      </c>
      <c r="B47" s="65">
        <v>0.34631555649398449</v>
      </c>
      <c r="C47" s="65">
        <v>0.24179674355674388</v>
      </c>
      <c r="D47" s="65">
        <v>0.42293070380780212</v>
      </c>
      <c r="E47" s="65">
        <v>0.333568633078906</v>
      </c>
      <c r="F47" s="65">
        <v>0.31498497414426013</v>
      </c>
      <c r="G47" s="65">
        <v>0.19689481926042082</v>
      </c>
      <c r="H47" s="65">
        <v>0.26172232996681166</v>
      </c>
      <c r="I47" s="65">
        <v>0.26363908159708427</v>
      </c>
      <c r="J47" s="65">
        <v>0.24670756296286356</v>
      </c>
      <c r="K47" s="65">
        <v>0.22096703779606711</v>
      </c>
      <c r="L47" s="65">
        <v>0.21982376528387859</v>
      </c>
      <c r="M47" s="65">
        <v>0.20852299413500103</v>
      </c>
      <c r="N47" s="65">
        <v>0.17201470281342879</v>
      </c>
      <c r="O47" s="65">
        <v>0.21090795738763171</v>
      </c>
      <c r="P47" s="65">
        <v>0.12723121842379512</v>
      </c>
      <c r="Q47" s="65">
        <v>0.12387037996932436</v>
      </c>
      <c r="R47" s="65">
        <v>0.14987261668113797</v>
      </c>
      <c r="S47" s="65">
        <v>0.13350591462962377</v>
      </c>
      <c r="T47" s="65">
        <v>0.16082044048873007</v>
      </c>
      <c r="U47" s="65">
        <v>0.17145110981285694</v>
      </c>
      <c r="V47" s="65">
        <v>0.16953362596664706</v>
      </c>
      <c r="W47" s="65">
        <v>0.16799678730795573</v>
      </c>
    </row>
    <row r="48" spans="1:23" x14ac:dyDescent="0.25">
      <c r="A48" s="64" t="s">
        <v>136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1.2001212310791019E-4</v>
      </c>
      <c r="Q48" s="65">
        <v>7.9377960205078124E-5</v>
      </c>
      <c r="R48" s="65">
        <v>0</v>
      </c>
      <c r="S48" s="65">
        <v>9.6303215026855468E-5</v>
      </c>
      <c r="T48" s="65">
        <v>1.4175347137451171E-4</v>
      </c>
      <c r="U48" s="65">
        <v>1.7749057006835936E-4</v>
      </c>
      <c r="V48" s="65">
        <v>7.0185482025146489E-5</v>
      </c>
      <c r="W48" s="65">
        <v>0</v>
      </c>
    </row>
    <row r="49" spans="1:23" x14ac:dyDescent="0.25">
      <c r="A49" s="66" t="s">
        <v>137</v>
      </c>
      <c r="B49" s="67">
        <v>1.411885390991211</v>
      </c>
      <c r="C49" s="67">
        <v>1.2215054362945557</v>
      </c>
      <c r="D49" s="67">
        <v>2.1375947421874999</v>
      </c>
      <c r="E49" s="67">
        <v>2.5568369411621092</v>
      </c>
      <c r="F49" s="67">
        <v>2.6970664074096682</v>
      </c>
      <c r="G49" s="67">
        <v>2.9657052338867187</v>
      </c>
      <c r="H49" s="67">
        <v>2.4495140650024414</v>
      </c>
      <c r="I49" s="67">
        <v>2.3742059549331667</v>
      </c>
      <c r="J49" s="67">
        <v>2.2119099705619814</v>
      </c>
      <c r="K49" s="67">
        <v>2.0808052251548768</v>
      </c>
      <c r="L49" s="67">
        <v>2.0490951295318602</v>
      </c>
      <c r="M49" s="67">
        <v>1.4627622457580567</v>
      </c>
      <c r="N49" s="67">
        <v>0.83902294633483887</v>
      </c>
      <c r="O49" s="67">
        <v>0.82411926385879519</v>
      </c>
      <c r="P49" s="67">
        <v>0.57738204397201531</v>
      </c>
      <c r="Q49" s="67">
        <v>0.57469069862556454</v>
      </c>
      <c r="R49" s="67">
        <v>0.41461289368534088</v>
      </c>
      <c r="S49" s="67">
        <v>0.40993824850463867</v>
      </c>
      <c r="T49" s="67">
        <v>0.42685424774074554</v>
      </c>
      <c r="U49" s="67">
        <v>0.45057623385334017</v>
      </c>
      <c r="V49" s="67">
        <v>0.47866160970306398</v>
      </c>
      <c r="W49" s="67">
        <v>0</v>
      </c>
    </row>
    <row r="50" spans="1:23" x14ac:dyDescent="0.25">
      <c r="A50" s="68" t="s">
        <v>158</v>
      </c>
      <c r="B50" s="69">
        <v>5.7991017585602753</v>
      </c>
      <c r="C50" s="69">
        <v>5.1363961375379841</v>
      </c>
      <c r="D50" s="69">
        <v>2.6944220234681957</v>
      </c>
      <c r="E50" s="69">
        <v>2.9043770566569092</v>
      </c>
      <c r="F50" s="69">
        <v>3.0263174123756289</v>
      </c>
      <c r="G50" s="69">
        <v>3.175916801249544</v>
      </c>
      <c r="H50" s="69">
        <v>2.7216495631508941</v>
      </c>
      <c r="I50" s="69">
        <v>2.6488729073925192</v>
      </c>
      <c r="J50" s="69">
        <v>2.4712857954242877</v>
      </c>
      <c r="K50" s="69">
        <v>2.3129180811296131</v>
      </c>
      <c r="L50" s="69">
        <v>2.279792539617147</v>
      </c>
      <c r="M50" s="69">
        <v>1.6837353504387909</v>
      </c>
      <c r="N50" s="69">
        <v>1.0297307529995918</v>
      </c>
      <c r="O50" s="69">
        <v>1.0576584119748194</v>
      </c>
      <c r="P50" s="69">
        <v>0.72933688804290342</v>
      </c>
      <c r="Q50" s="69">
        <v>0.72693531311689019</v>
      </c>
      <c r="R50" s="69">
        <v>0.58971785884744421</v>
      </c>
      <c r="S50" s="69">
        <v>0.58202104562777135</v>
      </c>
      <c r="T50" s="69">
        <v>0.61280519279108814</v>
      </c>
      <c r="U50" s="69">
        <v>0.64568599999564558</v>
      </c>
      <c r="V50" s="69">
        <v>0.67177852328388077</v>
      </c>
      <c r="W50" s="69">
        <v>0.19688217579131079</v>
      </c>
    </row>
    <row r="51" spans="1:23" x14ac:dyDescent="0.25">
      <c r="A51" s="73" t="s">
        <v>159</v>
      </c>
      <c r="B51" s="72">
        <v>5.2608581288395033</v>
      </c>
      <c r="C51" s="72">
        <v>4.6596615300323965</v>
      </c>
      <c r="D51" s="72">
        <v>2.4443392433599951</v>
      </c>
      <c r="E51" s="72">
        <v>2.6348073001432981</v>
      </c>
      <c r="F51" s="72">
        <v>2.7454297617459851</v>
      </c>
      <c r="G51" s="72">
        <v>2.8811440833415678</v>
      </c>
      <c r="H51" s="72">
        <v>2.469039658947044</v>
      </c>
      <c r="I51" s="72">
        <v>2.4030177684928824</v>
      </c>
      <c r="J51" s="72">
        <v>2.2419134043219824</v>
      </c>
      <c r="K51" s="72">
        <v>2.098244589429568</v>
      </c>
      <c r="L51" s="72">
        <v>2.0681935950525814</v>
      </c>
      <c r="M51" s="72">
        <v>1.5274594538878146</v>
      </c>
      <c r="N51" s="72">
        <v>0.93415629315993476</v>
      </c>
      <c r="O51" s="72">
        <v>0.95949184646737651</v>
      </c>
      <c r="P51" s="72">
        <v>0.66164348477920132</v>
      </c>
      <c r="Q51" s="72">
        <v>0.659464812029946</v>
      </c>
      <c r="R51" s="72">
        <v>0.53498319577851872</v>
      </c>
      <c r="S51" s="72">
        <v>0.52800076227782977</v>
      </c>
      <c r="T51" s="72">
        <v>0.5559276788221833</v>
      </c>
      <c r="U51" s="72">
        <v>0.5857566539060497</v>
      </c>
      <c r="V51" s="72">
        <v>0.60942739964528736</v>
      </c>
      <c r="W51" s="72">
        <v>0.17860855664524028</v>
      </c>
    </row>
    <row r="52" spans="1:23" x14ac:dyDescent="0.25">
      <c r="A52" s="66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1:23" x14ac:dyDescent="0.25">
      <c r="A53" s="75" t="s">
        <v>124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/>
      <c r="B54" s="62">
        <v>2024</v>
      </c>
      <c r="C54" s="62">
        <v>2025</v>
      </c>
      <c r="D54" s="62">
        <v>2026</v>
      </c>
      <c r="E54" s="62">
        <v>2027</v>
      </c>
      <c r="F54" s="62">
        <v>2028</v>
      </c>
      <c r="G54" s="62">
        <v>2029</v>
      </c>
      <c r="H54" s="62">
        <v>2030</v>
      </c>
      <c r="I54" s="62">
        <v>2031</v>
      </c>
      <c r="J54" s="62">
        <v>2032</v>
      </c>
      <c r="K54" s="62">
        <v>2033</v>
      </c>
      <c r="L54" s="62">
        <v>2034</v>
      </c>
      <c r="M54" s="62">
        <v>2035</v>
      </c>
      <c r="N54" s="62">
        <v>2036</v>
      </c>
      <c r="O54" s="62">
        <v>2037</v>
      </c>
      <c r="P54" s="62">
        <v>2038</v>
      </c>
      <c r="Q54" s="62">
        <v>2039</v>
      </c>
      <c r="R54" s="62">
        <v>2040</v>
      </c>
      <c r="S54" s="62">
        <v>2041</v>
      </c>
      <c r="T54" s="62">
        <v>2042</v>
      </c>
      <c r="U54" s="62">
        <v>2043</v>
      </c>
      <c r="V54" s="62">
        <v>2044</v>
      </c>
      <c r="W54" s="62">
        <v>2045</v>
      </c>
    </row>
    <row r="55" spans="1:23" x14ac:dyDescent="0.25">
      <c r="A55" s="78" t="s">
        <v>130</v>
      </c>
      <c r="B55" s="63">
        <v>1.8078166860750802</v>
      </c>
      <c r="C55" s="63">
        <v>1.4398482309743512</v>
      </c>
      <c r="D55" s="63">
        <v>0.13389657747289349</v>
      </c>
      <c r="E55" s="63">
        <v>1.3971482415894125E-2</v>
      </c>
      <c r="F55" s="63">
        <v>1.4266030821700571E-2</v>
      </c>
      <c r="G55" s="63">
        <v>1.3316748102404543E-2</v>
      </c>
      <c r="H55" s="63">
        <v>1.8176921106538478E-2</v>
      </c>
      <c r="I55" s="63">
        <v>1.7820848428521659E-2</v>
      </c>
      <c r="J55" s="63">
        <v>1.9468240247270761E-2</v>
      </c>
      <c r="K55" s="63">
        <v>1.6672040023804686E-2</v>
      </c>
      <c r="L55" s="63">
        <v>1.9955112099813516E-2</v>
      </c>
      <c r="M55" s="63">
        <v>1.7685125844510353E-2</v>
      </c>
      <c r="N55" s="63">
        <v>1.9967093682040957E-2</v>
      </c>
      <c r="O55" s="63">
        <v>3.2360209153588164E-2</v>
      </c>
      <c r="P55" s="63">
        <v>5.2711739922047418E-2</v>
      </c>
      <c r="Q55" s="63">
        <v>6.0586523116424762E-2</v>
      </c>
      <c r="R55" s="63">
        <v>6.0923911676541716E-2</v>
      </c>
      <c r="S55" s="63">
        <v>5.5280090625364681E-2</v>
      </c>
      <c r="T55" s="63">
        <v>4.5211978840130784E-2</v>
      </c>
      <c r="U55" s="63">
        <v>4.1907598646784922E-2</v>
      </c>
      <c r="V55" s="63">
        <v>5.1132282310311639E-2</v>
      </c>
      <c r="W55" s="63">
        <v>6.1209158949886405E-2</v>
      </c>
    </row>
    <row r="56" spans="1:23" x14ac:dyDescent="0.25">
      <c r="A56" s="64" t="s">
        <v>131</v>
      </c>
      <c r="B56" s="65">
        <v>2.2330842500000001</v>
      </c>
      <c r="C56" s="65">
        <v>2.2259748749999999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  <c r="V56" s="65">
        <v>0</v>
      </c>
      <c r="W56" s="65">
        <v>0</v>
      </c>
    </row>
    <row r="57" spans="1:23" x14ac:dyDescent="0.25">
      <c r="A57" s="64" t="s">
        <v>132</v>
      </c>
      <c r="B57" s="65">
        <v>1.8043292738037109</v>
      </c>
      <c r="C57" s="65">
        <v>1.5359045813484191</v>
      </c>
      <c r="D57" s="65">
        <v>2.6911527678222655</v>
      </c>
      <c r="E57" s="65">
        <v>3.0157394367675781</v>
      </c>
      <c r="F57" s="65">
        <v>2.7632309793090819</v>
      </c>
      <c r="G57" s="65">
        <v>2.7594635283203126</v>
      </c>
      <c r="H57" s="65">
        <v>1.8485455608310699</v>
      </c>
      <c r="I57" s="65">
        <v>1.8210900361328124</v>
      </c>
      <c r="J57" s="65">
        <v>1.6510982856445313</v>
      </c>
      <c r="K57" s="65">
        <v>1.5244629675445556</v>
      </c>
      <c r="L57" s="65">
        <v>1.3451693994140625</v>
      </c>
      <c r="M57" s="65">
        <v>0.96286499341964726</v>
      </c>
      <c r="N57" s="65">
        <v>0.88847891108703614</v>
      </c>
      <c r="O57" s="65">
        <v>0.84718537394523619</v>
      </c>
      <c r="P57" s="65">
        <v>0.54258010070037843</v>
      </c>
      <c r="Q57" s="65">
        <v>0.46737585691070554</v>
      </c>
      <c r="R57" s="65">
        <v>0.36188465045166018</v>
      </c>
      <c r="S57" s="65">
        <v>0.35494664868164061</v>
      </c>
      <c r="T57" s="65">
        <v>0.34663092919921873</v>
      </c>
      <c r="U57" s="65">
        <v>0.32703077368164063</v>
      </c>
      <c r="V57" s="65">
        <v>0.30263917895507814</v>
      </c>
      <c r="W57" s="65">
        <v>0</v>
      </c>
    </row>
    <row r="58" spans="1:23" x14ac:dyDescent="0.25">
      <c r="A58" s="64" t="s">
        <v>133</v>
      </c>
      <c r="B58" s="76">
        <v>2077988.625</v>
      </c>
      <c r="C58" s="76">
        <v>1627666.5</v>
      </c>
      <c r="D58" s="76">
        <v>2711359.5</v>
      </c>
      <c r="E58" s="76">
        <v>2459336.25</v>
      </c>
      <c r="F58" s="76">
        <v>2148644.75</v>
      </c>
      <c r="G58" s="76">
        <v>1223262.625</v>
      </c>
      <c r="H58" s="76">
        <v>1074230.25</v>
      </c>
      <c r="I58" s="76">
        <v>1098797.375</v>
      </c>
      <c r="J58" s="76">
        <v>926482.8125</v>
      </c>
      <c r="K58" s="76">
        <v>849827.25</v>
      </c>
      <c r="L58" s="76">
        <v>805850.5</v>
      </c>
      <c r="M58" s="76">
        <v>804415.8125</v>
      </c>
      <c r="N58" s="76">
        <v>700522.875</v>
      </c>
      <c r="O58" s="76">
        <v>560651.5625</v>
      </c>
      <c r="P58" s="76">
        <v>407978.9375</v>
      </c>
      <c r="Q58" s="76">
        <v>335415.1875</v>
      </c>
      <c r="R58" s="76">
        <v>381913.5625</v>
      </c>
      <c r="S58" s="76">
        <v>381382.6875</v>
      </c>
      <c r="T58" s="76">
        <v>604082.875</v>
      </c>
      <c r="U58" s="76">
        <v>859812.9375</v>
      </c>
      <c r="V58" s="76">
        <v>736358.1875</v>
      </c>
      <c r="W58" s="76">
        <v>994909.5625</v>
      </c>
    </row>
    <row r="59" spans="1:23" x14ac:dyDescent="0.25">
      <c r="A59" s="64" t="s">
        <v>134</v>
      </c>
      <c r="B59" s="65">
        <v>0.23826885226652059</v>
      </c>
      <c r="C59" s="65">
        <v>0.23021311047687879</v>
      </c>
      <c r="D59" s="65">
        <v>0.21501959899788625</v>
      </c>
      <c r="E59" s="65">
        <v>0.17861613989749006</v>
      </c>
      <c r="F59" s="65">
        <v>0.15950983790014783</v>
      </c>
      <c r="G59" s="65">
        <v>0.1484410596666742</v>
      </c>
      <c r="H59" s="65">
        <v>0.138455318028887</v>
      </c>
      <c r="I59" s="65">
        <v>0.1338097857360217</v>
      </c>
      <c r="J59" s="65">
        <v>0.13352413997272017</v>
      </c>
      <c r="K59" s="65">
        <v>0.13176001002722032</v>
      </c>
      <c r="L59" s="65">
        <v>0.13033705073976132</v>
      </c>
      <c r="M59" s="65">
        <v>0.12948718738890466</v>
      </c>
      <c r="N59" s="65">
        <v>0.12650764248681279</v>
      </c>
      <c r="O59" s="65">
        <v>0.12559131343899568</v>
      </c>
      <c r="P59" s="65">
        <v>0.12244115219340485</v>
      </c>
      <c r="Q59" s="65">
        <v>0.11626049137605875</v>
      </c>
      <c r="R59" s="65">
        <v>0.11298201243567307</v>
      </c>
      <c r="S59" s="65">
        <v>0.11002757130016644</v>
      </c>
      <c r="T59" s="65">
        <v>0.10595800695045597</v>
      </c>
      <c r="U59" s="65">
        <v>0.10150075836492302</v>
      </c>
      <c r="V59" s="65">
        <v>9.9269373577360917E-2</v>
      </c>
      <c r="W59" s="65">
        <v>9.8253754565150897E-2</v>
      </c>
    </row>
    <row r="60" spans="1:23" x14ac:dyDescent="0.25">
      <c r="A60" s="64" t="s">
        <v>135</v>
      </c>
      <c r="B60" s="65">
        <v>0.49511996470163522</v>
      </c>
      <c r="C60" s="65">
        <v>0.37471016778401461</v>
      </c>
      <c r="D60" s="65">
        <v>0.58299543242910934</v>
      </c>
      <c r="E60" s="65">
        <v>0.43927714768496862</v>
      </c>
      <c r="F60" s="65">
        <v>0.34272997577750369</v>
      </c>
      <c r="G60" s="65">
        <v>0.18158240030563752</v>
      </c>
      <c r="H60" s="65">
        <v>0.14873289090000077</v>
      </c>
      <c r="I60" s="65">
        <v>0.14702984131605309</v>
      </c>
      <c r="J60" s="65">
        <v>0.12370782073856945</v>
      </c>
      <c r="K60" s="65">
        <v>0.11197324698140507</v>
      </c>
      <c r="L60" s="65">
        <v>0.10503217750716203</v>
      </c>
      <c r="M60" s="65">
        <v>0.10416154105178549</v>
      </c>
      <c r="N60" s="65">
        <v>8.8621497424334242E-2</v>
      </c>
      <c r="O60" s="65">
        <v>7.0412966116000189E-2</v>
      </c>
      <c r="P60" s="65">
        <v>4.9953411178141102E-2</v>
      </c>
      <c r="Q60" s="65">
        <v>3.899553451374288E-2</v>
      </c>
      <c r="R60" s="65">
        <v>4.3149362867727206E-2</v>
      </c>
      <c r="S60" s="65">
        <v>4.1962610841555344E-2</v>
      </c>
      <c r="T60" s="65">
        <v>6.4007417467901423E-2</v>
      </c>
      <c r="U60" s="65">
        <v>8.727166520822216E-2</v>
      </c>
      <c r="V60" s="65">
        <v>7.309781600168587E-2</v>
      </c>
      <c r="W60" s="65">
        <v>9.7753599968396651E-2</v>
      </c>
    </row>
    <row r="61" spans="1:23" x14ac:dyDescent="0.25">
      <c r="A61" s="64" t="s">
        <v>136</v>
      </c>
      <c r="B61" s="65">
        <v>0</v>
      </c>
      <c r="C61" s="65">
        <v>0</v>
      </c>
      <c r="D61" s="65">
        <v>0</v>
      </c>
      <c r="E61" s="65">
        <v>0</v>
      </c>
      <c r="F61" s="65">
        <v>0</v>
      </c>
      <c r="G61" s="65">
        <v>0.29583230859374998</v>
      </c>
      <c r="H61" s="65">
        <v>2.093168359375E-2</v>
      </c>
      <c r="I61" s="65">
        <v>2.4809643066406251E-2</v>
      </c>
      <c r="J61" s="65">
        <v>2.3612508056640624E-2</v>
      </c>
      <c r="K61" s="65">
        <v>2.9311181640625E-2</v>
      </c>
      <c r="L61" s="65">
        <v>2.139091064453125E-2</v>
      </c>
      <c r="M61" s="65">
        <v>3.7683972167968753E-2</v>
      </c>
      <c r="N61" s="65">
        <v>3.2199185302734377E-2</v>
      </c>
      <c r="O61" s="65">
        <v>2.7267955810546876E-2</v>
      </c>
      <c r="P61" s="65">
        <v>2.3075317626953126E-2</v>
      </c>
      <c r="Q61" s="65">
        <v>2.4188311889648439E-2</v>
      </c>
      <c r="R61" s="65">
        <v>5.076326220703125E-2</v>
      </c>
      <c r="S61" s="65">
        <v>4.1838603759765627E-2</v>
      </c>
      <c r="T61" s="65">
        <v>4.4715915222167966E-2</v>
      </c>
      <c r="U61" s="65">
        <v>2.7845640197753905E-2</v>
      </c>
      <c r="V61" s="65">
        <v>1.3556912963867188E-2</v>
      </c>
      <c r="W61" s="65">
        <v>0</v>
      </c>
    </row>
    <row r="62" spans="1:23" x14ac:dyDescent="0.25">
      <c r="A62" s="66" t="s">
        <v>137</v>
      </c>
      <c r="B62" s="67">
        <v>1.8043292738037109</v>
      </c>
      <c r="C62" s="67">
        <v>1.5359045813484191</v>
      </c>
      <c r="D62" s="67">
        <v>2.6911527678222655</v>
      </c>
      <c r="E62" s="67">
        <v>3.0157394367675781</v>
      </c>
      <c r="F62" s="67">
        <v>2.7632309793090819</v>
      </c>
      <c r="G62" s="67">
        <v>3.0552958369140626</v>
      </c>
      <c r="H62" s="67">
        <v>1.86947724442482</v>
      </c>
      <c r="I62" s="67">
        <v>1.8458996791992186</v>
      </c>
      <c r="J62" s="67">
        <v>1.674710793701172</v>
      </c>
      <c r="K62" s="67">
        <v>1.5537741491851806</v>
      </c>
      <c r="L62" s="67">
        <v>1.3665603100585939</v>
      </c>
      <c r="M62" s="67">
        <v>1.0005489655876161</v>
      </c>
      <c r="N62" s="67">
        <v>0.9206780963897705</v>
      </c>
      <c r="O62" s="67">
        <v>0.87445332975578305</v>
      </c>
      <c r="P62" s="67">
        <v>0.56565541832733157</v>
      </c>
      <c r="Q62" s="67">
        <v>0.49156416880035397</v>
      </c>
      <c r="R62" s="67">
        <v>0.41264791265869144</v>
      </c>
      <c r="S62" s="67">
        <v>0.39678525244140622</v>
      </c>
      <c r="T62" s="67">
        <v>0.39134684442138667</v>
      </c>
      <c r="U62" s="67">
        <v>0.35487641387939456</v>
      </c>
      <c r="V62" s="67">
        <v>0.31619609191894532</v>
      </c>
      <c r="W62" s="67">
        <v>0</v>
      </c>
    </row>
    <row r="63" spans="1:23" x14ac:dyDescent="0.25">
      <c r="A63" s="68" t="s">
        <v>158</v>
      </c>
      <c r="B63" s="69">
        <v>6.3403501745804256</v>
      </c>
      <c r="C63" s="69">
        <v>5.5764378551067848</v>
      </c>
      <c r="D63" s="69">
        <v>3.4080447777242684</v>
      </c>
      <c r="E63" s="69">
        <v>3.468988066868441</v>
      </c>
      <c r="F63" s="69">
        <v>3.1202269859082858</v>
      </c>
      <c r="G63" s="69">
        <v>3.2501949853221048</v>
      </c>
      <c r="H63" s="69">
        <v>2.0363870564313595</v>
      </c>
      <c r="I63" s="69">
        <v>2.0107503689437936</v>
      </c>
      <c r="J63" s="69">
        <v>1.8178868546870124</v>
      </c>
      <c r="K63" s="69">
        <v>1.6824194361903904</v>
      </c>
      <c r="L63" s="69">
        <v>1.4915475996655696</v>
      </c>
      <c r="M63" s="69">
        <v>1.1223956324839117</v>
      </c>
      <c r="N63" s="69">
        <v>1.0292666874961458</v>
      </c>
      <c r="O63" s="69">
        <v>0.97722650502537145</v>
      </c>
      <c r="P63" s="69">
        <v>0.66832056942752016</v>
      </c>
      <c r="Q63" s="69">
        <v>0.59114622643052162</v>
      </c>
      <c r="R63" s="69">
        <v>0.51672118720296034</v>
      </c>
      <c r="S63" s="69">
        <v>0.49402795390832621</v>
      </c>
      <c r="T63" s="69">
        <v>0.50056624072941891</v>
      </c>
      <c r="U63" s="69">
        <v>0.48405567773440161</v>
      </c>
      <c r="V63" s="69">
        <v>0.44042619023094282</v>
      </c>
      <c r="W63" s="69">
        <v>0.15896275891828304</v>
      </c>
    </row>
    <row r="64" spans="1:23" x14ac:dyDescent="0.25">
      <c r="A64" s="73" t="s">
        <v>159</v>
      </c>
      <c r="B64" s="72">
        <v>5.7518705731267437</v>
      </c>
      <c r="C64" s="72">
        <v>5.0588607755850488</v>
      </c>
      <c r="D64" s="72">
        <v>3.0917271016797905</v>
      </c>
      <c r="E64" s="72">
        <v>3.1470139394420467</v>
      </c>
      <c r="F64" s="72">
        <v>2.8306231182112085</v>
      </c>
      <c r="G64" s="72">
        <v>2.9485281377594337</v>
      </c>
      <c r="H64" s="72">
        <v>1.8473797917886829</v>
      </c>
      <c r="I64" s="72">
        <v>1.8241225734502753</v>
      </c>
      <c r="J64" s="72">
        <v>1.6491596862692373</v>
      </c>
      <c r="K64" s="72">
        <v>1.5262656762203792</v>
      </c>
      <c r="L64" s="72">
        <v>1.3531096092026098</v>
      </c>
      <c r="M64" s="72">
        <v>1.0182204818549174</v>
      </c>
      <c r="N64" s="72">
        <v>0.93373529989619108</v>
      </c>
      <c r="O64" s="72">
        <v>0.88652522696144165</v>
      </c>
      <c r="P64" s="72">
        <v>0.60629039577610488</v>
      </c>
      <c r="Q64" s="72">
        <v>0.5362789894243728</v>
      </c>
      <c r="R64" s="72">
        <v>0.46876171021271756</v>
      </c>
      <c r="S64" s="72">
        <v>0.4481747493663249</v>
      </c>
      <c r="T64" s="72">
        <v>0.45410618509611789</v>
      </c>
      <c r="U64" s="72">
        <v>0.43912805000548316</v>
      </c>
      <c r="V64" s="72">
        <v>0.39954803338465789</v>
      </c>
      <c r="W64" s="72">
        <v>0.14420863044928262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3:P57"/>
  <sheetViews>
    <sheetView zoomScaleNormal="100" workbookViewId="0">
      <selection activeCell="V36" sqref="V36"/>
    </sheetView>
  </sheetViews>
  <sheetFormatPr defaultRowHeight="15" x14ac:dyDescent="0.25"/>
  <cols>
    <col min="2" max="2" width="16.28515625" customWidth="1"/>
    <col min="3" max="3" width="13.140625" customWidth="1"/>
    <col min="4" max="4" width="13.7109375" bestFit="1" customWidth="1"/>
    <col min="5" max="5" width="17" customWidth="1"/>
    <col min="6" max="6" width="14.140625" customWidth="1"/>
    <col min="7" max="7" width="13.7109375" bestFit="1" customWidth="1"/>
    <col min="8" max="8" width="16" customWidth="1"/>
    <col min="9" max="9" width="12.5703125" bestFit="1" customWidth="1"/>
    <col min="10" max="10" width="13.7109375" bestFit="1" customWidth="1"/>
    <col min="11" max="11" width="14.85546875" bestFit="1" customWidth="1"/>
    <col min="12" max="12" width="12.5703125" bestFit="1" customWidth="1"/>
    <col min="13" max="13" width="13.7109375" bestFit="1" customWidth="1"/>
    <col min="14" max="15" width="12.5703125" bestFit="1" customWidth="1"/>
    <col min="16" max="16" width="13.7109375" bestFit="1" customWidth="1"/>
  </cols>
  <sheetData>
    <row r="33" spans="1:16" x14ac:dyDescent="0.25">
      <c r="A33" s="59" t="s">
        <v>129</v>
      </c>
    </row>
    <row r="34" spans="1:16" x14ac:dyDescent="0.25">
      <c r="A34" s="60"/>
      <c r="B34" s="107" t="s">
        <v>0</v>
      </c>
      <c r="C34" s="107"/>
      <c r="D34" s="107"/>
      <c r="E34" s="107" t="s">
        <v>103</v>
      </c>
      <c r="F34" s="107"/>
      <c r="G34" s="107"/>
      <c r="H34" s="107" t="s">
        <v>104</v>
      </c>
      <c r="I34" s="107"/>
      <c r="J34" s="107"/>
      <c r="K34" s="107" t="s">
        <v>105</v>
      </c>
      <c r="L34" s="107"/>
      <c r="M34" s="107"/>
      <c r="N34" s="107" t="s">
        <v>114</v>
      </c>
      <c r="O34" s="107"/>
      <c r="P34" s="107"/>
    </row>
    <row r="35" spans="1:16" x14ac:dyDescent="0.25">
      <c r="A35" s="60"/>
      <c r="B35" s="61" t="s">
        <v>115</v>
      </c>
      <c r="C35" s="61" t="s">
        <v>116</v>
      </c>
      <c r="D35" s="61" t="s">
        <v>102</v>
      </c>
      <c r="E35" s="61" t="s">
        <v>115</v>
      </c>
      <c r="F35" s="61" t="s">
        <v>116</v>
      </c>
      <c r="G35" s="61" t="s">
        <v>102</v>
      </c>
      <c r="H35" s="61" t="s">
        <v>115</v>
      </c>
      <c r="I35" s="61" t="s">
        <v>116</v>
      </c>
      <c r="J35" s="61" t="s">
        <v>102</v>
      </c>
      <c r="K35" s="61" t="s">
        <v>115</v>
      </c>
      <c r="L35" s="61" t="s">
        <v>116</v>
      </c>
      <c r="M35" s="61" t="s">
        <v>102</v>
      </c>
      <c r="N35" s="61" t="s">
        <v>117</v>
      </c>
      <c r="O35" s="61" t="s">
        <v>118</v>
      </c>
      <c r="P35" s="61" t="s">
        <v>102</v>
      </c>
    </row>
    <row r="36" spans="1:16" x14ac:dyDescent="0.25">
      <c r="A36" s="60">
        <v>2024</v>
      </c>
      <c r="B36" s="57">
        <v>5679978.1399965901</v>
      </c>
      <c r="C36" s="57">
        <v>5600863.6100593833</v>
      </c>
      <c r="D36" s="57">
        <v>11280841.750055972</v>
      </c>
      <c r="E36" s="57">
        <v>5685305.6513121976</v>
      </c>
      <c r="F36" s="57">
        <v>5598641.2235721415</v>
      </c>
      <c r="G36" s="57">
        <v>11283946.874884339</v>
      </c>
      <c r="H36" s="57">
        <v>5613520.8951892918</v>
      </c>
      <c r="I36" s="57">
        <v>5604589.0699780285</v>
      </c>
      <c r="J36" s="57">
        <v>11218109.965167321</v>
      </c>
      <c r="K36" s="57">
        <v>5581850.2742215078</v>
      </c>
      <c r="L36" s="57">
        <v>5606166.9668676993</v>
      </c>
      <c r="M36" s="57">
        <v>11188017.241089206</v>
      </c>
      <c r="N36" s="58">
        <v>6210786.1970738899</v>
      </c>
      <c r="O36" s="58">
        <v>5541455.179398099</v>
      </c>
      <c r="P36" s="58">
        <v>11752241.376471989</v>
      </c>
    </row>
    <row r="37" spans="1:16" x14ac:dyDescent="0.25">
      <c r="A37" s="60">
        <v>2025</v>
      </c>
      <c r="B37" s="57">
        <v>4973766.2891171305</v>
      </c>
      <c r="C37" s="57">
        <v>5518468.1040623644</v>
      </c>
      <c r="D37" s="57">
        <v>10492234.393179495</v>
      </c>
      <c r="E37" s="57">
        <v>5102371.0506986715</v>
      </c>
      <c r="F37" s="57">
        <v>5508001.8309889045</v>
      </c>
      <c r="G37" s="57">
        <v>10610372.881687576</v>
      </c>
      <c r="H37" s="57">
        <v>4928415.4203891717</v>
      </c>
      <c r="I37" s="57">
        <v>5530933.3773721075</v>
      </c>
      <c r="J37" s="57">
        <v>10459348.79776128</v>
      </c>
      <c r="K37" s="57">
        <v>4899295.6802288722</v>
      </c>
      <c r="L37" s="57">
        <v>5529795.2876191596</v>
      </c>
      <c r="M37" s="57">
        <v>10429090.967848033</v>
      </c>
      <c r="N37" s="58">
        <v>5430219.5925239073</v>
      </c>
      <c r="O37" s="58">
        <v>5471919.5448849602</v>
      </c>
      <c r="P37" s="58">
        <v>10902139.137408867</v>
      </c>
    </row>
    <row r="38" spans="1:16" x14ac:dyDescent="0.25">
      <c r="A38" s="60">
        <v>2026</v>
      </c>
      <c r="B38" s="57">
        <v>3178261.2425454287</v>
      </c>
      <c r="C38" s="57">
        <v>5510927.7360120099</v>
      </c>
      <c r="D38" s="57">
        <v>8689188.9785574377</v>
      </c>
      <c r="E38" s="57">
        <v>3015447.1681522541</v>
      </c>
      <c r="F38" s="57">
        <v>5493143.0280589852</v>
      </c>
      <c r="G38" s="57">
        <v>8508590.1962112393</v>
      </c>
      <c r="H38" s="57">
        <v>2880223.2990125972</v>
      </c>
      <c r="I38" s="57">
        <v>5533961.7458082838</v>
      </c>
      <c r="J38" s="57">
        <v>8414185.0448208805</v>
      </c>
      <c r="K38" s="57">
        <v>2920215.7420761143</v>
      </c>
      <c r="L38" s="57">
        <v>5532112.6746277278</v>
      </c>
      <c r="M38" s="57">
        <v>8452328.4167038426</v>
      </c>
      <c r="N38" s="58">
        <v>3747706.4918115893</v>
      </c>
      <c r="O38" s="58">
        <v>5511962.0442860378</v>
      </c>
      <c r="P38" s="58">
        <v>9259668.5360976271</v>
      </c>
    </row>
    <row r="39" spans="1:16" x14ac:dyDescent="0.25">
      <c r="A39" s="60">
        <v>2027</v>
      </c>
      <c r="B39" s="57">
        <v>3656301.9070267552</v>
      </c>
      <c r="C39" s="57">
        <v>5417755.3836429296</v>
      </c>
      <c r="D39" s="57">
        <v>9074057.2906696852</v>
      </c>
      <c r="E39" s="57">
        <v>3137382.5017078365</v>
      </c>
      <c r="F39" s="57">
        <v>5391248.3769197175</v>
      </c>
      <c r="G39" s="57">
        <v>8528630.8786275536</v>
      </c>
      <c r="H39" s="57">
        <v>3318931.2863079268</v>
      </c>
      <c r="I39" s="57">
        <v>5454373.7637154534</v>
      </c>
      <c r="J39" s="57">
        <v>8773305.0500233807</v>
      </c>
      <c r="K39" s="57">
        <v>3148303.6594936112</v>
      </c>
      <c r="L39" s="57">
        <v>5451518.0743544772</v>
      </c>
      <c r="M39" s="57">
        <v>8599821.7338480875</v>
      </c>
      <c r="N39" s="58">
        <v>3823238.2414694582</v>
      </c>
      <c r="O39" s="58">
        <v>5450311.8227046253</v>
      </c>
      <c r="P39" s="58">
        <v>9273550.064174084</v>
      </c>
    </row>
    <row r="40" spans="1:16" x14ac:dyDescent="0.25">
      <c r="A40" s="60">
        <v>2028</v>
      </c>
      <c r="B40" s="57">
        <v>3722718.8604317238</v>
      </c>
      <c r="C40" s="57">
        <v>5239171.7801098842</v>
      </c>
      <c r="D40" s="57">
        <v>8961890.6405416075</v>
      </c>
      <c r="E40" s="57">
        <v>3138798.5802561515</v>
      </c>
      <c r="F40" s="57">
        <v>5203600.311401492</v>
      </c>
      <c r="G40" s="57">
        <v>8342398.891657643</v>
      </c>
      <c r="H40" s="57">
        <v>3038382.1446300419</v>
      </c>
      <c r="I40" s="57">
        <v>5292998.5522211837</v>
      </c>
      <c r="J40" s="57">
        <v>8331380.6968512256</v>
      </c>
      <c r="K40" s="57">
        <v>3322626.4761019242</v>
      </c>
      <c r="L40" s="57">
        <v>5288798.0470169028</v>
      </c>
      <c r="M40" s="57">
        <v>8611424.5231188275</v>
      </c>
      <c r="N40" s="58">
        <v>3458661.3808854939</v>
      </c>
      <c r="O40" s="58">
        <v>5308488.5055847643</v>
      </c>
      <c r="P40" s="58">
        <v>8767149.8864702582</v>
      </c>
    </row>
    <row r="41" spans="1:16" x14ac:dyDescent="0.25">
      <c r="A41" s="60">
        <v>2029</v>
      </c>
      <c r="B41" s="57">
        <v>3372367.1850655884</v>
      </c>
      <c r="C41" s="57">
        <v>5083513.7766708685</v>
      </c>
      <c r="D41" s="57">
        <v>8455880.9617364574</v>
      </c>
      <c r="E41" s="57">
        <v>3301326.2334710169</v>
      </c>
      <c r="F41" s="57">
        <v>5038156.3446754841</v>
      </c>
      <c r="G41" s="57">
        <v>8339482.5781465005</v>
      </c>
      <c r="H41" s="57">
        <v>2684476.2622454511</v>
      </c>
      <c r="I41" s="57">
        <v>5157241.0225950247</v>
      </c>
      <c r="J41" s="57">
        <v>7841717.2848404758</v>
      </c>
      <c r="K41" s="57">
        <v>3282168.5042308029</v>
      </c>
      <c r="L41" s="57">
        <v>5152200.3133658571</v>
      </c>
      <c r="M41" s="57">
        <v>8434368.8175966591</v>
      </c>
      <c r="N41" s="58">
        <v>3318365.0750631643</v>
      </c>
      <c r="O41" s="58">
        <v>5206014.6430279566</v>
      </c>
      <c r="P41" s="58">
        <v>8524379.7180911209</v>
      </c>
    </row>
    <row r="42" spans="1:16" x14ac:dyDescent="0.25">
      <c r="A42" s="60">
        <v>2030</v>
      </c>
      <c r="B42" s="57">
        <v>3141632.3565038866</v>
      </c>
      <c r="C42" s="57">
        <v>4861784.8091808707</v>
      </c>
      <c r="D42" s="57">
        <v>8003417.1656847578</v>
      </c>
      <c r="E42" s="57">
        <v>3021575.3975017644</v>
      </c>
      <c r="F42" s="57">
        <v>4805414.9821120799</v>
      </c>
      <c r="G42" s="57">
        <v>7826990.3796138447</v>
      </c>
      <c r="H42" s="57">
        <v>2481477.7355951075</v>
      </c>
      <c r="I42" s="57">
        <v>4959348.3407229651</v>
      </c>
      <c r="J42" s="57">
        <v>7440826.0763180722</v>
      </c>
      <c r="K42" s="57">
        <v>3057670.9517861018</v>
      </c>
      <c r="L42" s="57">
        <v>4952883.2797297249</v>
      </c>
      <c r="M42" s="57">
        <v>8010554.2315158267</v>
      </c>
      <c r="N42" s="58">
        <v>2181890.1634075656</v>
      </c>
      <c r="O42" s="58">
        <v>5049874.6511707148</v>
      </c>
      <c r="P42" s="58">
        <v>7231764.8145782799</v>
      </c>
    </row>
    <row r="43" spans="1:16" x14ac:dyDescent="0.25">
      <c r="A43" s="60">
        <v>2031</v>
      </c>
      <c r="B43" s="57">
        <v>2752917.7742459737</v>
      </c>
      <c r="C43" s="57">
        <v>4699683.4424508922</v>
      </c>
      <c r="D43" s="57">
        <v>7452601.2166968659</v>
      </c>
      <c r="E43" s="57">
        <v>3107543.712301428</v>
      </c>
      <c r="F43" s="57">
        <v>4631242.0327894315</v>
      </c>
      <c r="G43" s="57">
        <v>7738785.745090859</v>
      </c>
      <c r="H43" s="57">
        <v>2553878.3550800276</v>
      </c>
      <c r="I43" s="57">
        <v>4824507.6160563016</v>
      </c>
      <c r="J43" s="57">
        <v>7378385.9711363297</v>
      </c>
      <c r="K43" s="57">
        <v>3024848.7453792319</v>
      </c>
      <c r="L43" s="57">
        <v>4816218.413387116</v>
      </c>
      <c r="M43" s="57">
        <v>7841067.1587663479</v>
      </c>
      <c r="N43" s="58">
        <v>2170913.7597309714</v>
      </c>
      <c r="O43" s="58">
        <v>4993819.5310723409</v>
      </c>
      <c r="P43" s="58">
        <v>7164733.2908033123</v>
      </c>
    </row>
    <row r="44" spans="1:16" x14ac:dyDescent="0.25">
      <c r="A44" s="60">
        <v>2032</v>
      </c>
      <c r="B44" s="57">
        <v>2695276.7795140208</v>
      </c>
      <c r="C44" s="57">
        <v>4460804.5570831234</v>
      </c>
      <c r="D44" s="57">
        <v>7156081.3365971446</v>
      </c>
      <c r="E44" s="57">
        <v>2726796.2398555242</v>
      </c>
      <c r="F44" s="57">
        <v>4379252.2989916727</v>
      </c>
      <c r="G44" s="57">
        <v>7106048.5388471968</v>
      </c>
      <c r="H44" s="57">
        <v>2549083.6641041166</v>
      </c>
      <c r="I44" s="57">
        <v>4613969.6104098763</v>
      </c>
      <c r="J44" s="57">
        <v>7163053.2745139934</v>
      </c>
      <c r="K44" s="57">
        <v>2825532.5709405169</v>
      </c>
      <c r="L44" s="57">
        <v>4605124.5105597237</v>
      </c>
      <c r="M44" s="57">
        <v>7430657.0815002406</v>
      </c>
      <c r="N44" s="58">
        <v>1941806.7959750183</v>
      </c>
      <c r="O44" s="58">
        <v>4846668.3186205132</v>
      </c>
      <c r="P44" s="58">
        <v>6788475.1145955315</v>
      </c>
    </row>
    <row r="45" spans="1:16" x14ac:dyDescent="0.25">
      <c r="A45" s="60">
        <v>2033</v>
      </c>
      <c r="B45" s="57">
        <v>2519333.8136453014</v>
      </c>
      <c r="C45" s="57">
        <v>4213460.9422309855</v>
      </c>
      <c r="D45" s="57">
        <v>6732794.7558762869</v>
      </c>
      <c r="E45" s="57">
        <v>2535931.1767755002</v>
      </c>
      <c r="F45" s="57">
        <v>4117575.24537306</v>
      </c>
      <c r="G45" s="57">
        <v>6653506.4221485602</v>
      </c>
      <c r="H45" s="57">
        <v>2491854.5777964508</v>
      </c>
      <c r="I45" s="57">
        <v>4394918.7079173103</v>
      </c>
      <c r="J45" s="57">
        <v>6886773.2857137611</v>
      </c>
      <c r="K45" s="57">
        <v>2630653.8519965429</v>
      </c>
      <c r="L45" s="57">
        <v>4384879.2892460115</v>
      </c>
      <c r="M45" s="57">
        <v>7015533.1412425544</v>
      </c>
      <c r="N45" s="58">
        <v>1796059.7344075534</v>
      </c>
      <c r="O45" s="58">
        <v>4711141.0958548887</v>
      </c>
      <c r="P45" s="58">
        <v>6507200.8302624421</v>
      </c>
    </row>
    <row r="46" spans="1:16" x14ac:dyDescent="0.25">
      <c r="A46" s="60">
        <v>2034</v>
      </c>
      <c r="B46" s="57">
        <v>2442971.0844955058</v>
      </c>
      <c r="C46" s="57">
        <v>4016065.5060661435</v>
      </c>
      <c r="D46" s="57">
        <v>6459036.5905616488</v>
      </c>
      <c r="E46" s="57">
        <v>2399793.4274173463</v>
      </c>
      <c r="F46" s="57">
        <v>3904693.7507865364</v>
      </c>
      <c r="G46" s="57">
        <v>6304487.1782038826</v>
      </c>
      <c r="H46" s="57">
        <v>2070887.740856929</v>
      </c>
      <c r="I46" s="57">
        <v>4227848.1740544355</v>
      </c>
      <c r="J46" s="57">
        <v>6298735.9149113642</v>
      </c>
      <c r="K46" s="57">
        <v>2605807.9047935265</v>
      </c>
      <c r="L46" s="57">
        <v>4216174.3393492419</v>
      </c>
      <c r="M46" s="57">
        <v>6821982.2441427689</v>
      </c>
      <c r="N46" s="58">
        <v>1609982.6617507748</v>
      </c>
      <c r="O46" s="58">
        <v>4650426.1185467402</v>
      </c>
      <c r="P46" s="58">
        <v>6260408.780297515</v>
      </c>
    </row>
    <row r="47" spans="1:16" x14ac:dyDescent="0.25">
      <c r="A47" s="60">
        <v>2035</v>
      </c>
      <c r="B47" s="57">
        <v>2106342.6458699242</v>
      </c>
      <c r="C47" s="57">
        <v>3820059.2309580729</v>
      </c>
      <c r="D47" s="57">
        <v>5926401.8768279972</v>
      </c>
      <c r="E47" s="57">
        <v>2157328.0554939797</v>
      </c>
      <c r="F47" s="57">
        <v>3692608.4635326839</v>
      </c>
      <c r="G47" s="57">
        <v>5849936.5190266632</v>
      </c>
      <c r="H47" s="57">
        <v>1665022.1651083606</v>
      </c>
      <c r="I47" s="57">
        <v>4062393.4711554302</v>
      </c>
      <c r="J47" s="57">
        <v>5727415.6362637905</v>
      </c>
      <c r="K47" s="57">
        <v>2042024.6149534537</v>
      </c>
      <c r="L47" s="57">
        <v>4049077.8776741037</v>
      </c>
      <c r="M47" s="57">
        <v>6091102.4926275574</v>
      </c>
      <c r="N47" s="58">
        <v>1275256.4042983535</v>
      </c>
      <c r="O47" s="58">
        <v>4602116.22041992</v>
      </c>
      <c r="P47" s="58">
        <v>5877372.6247182731</v>
      </c>
    </row>
    <row r="48" spans="1:16" x14ac:dyDescent="0.25">
      <c r="A48" s="60">
        <v>2036</v>
      </c>
      <c r="B48" s="57">
        <v>1731053.7673707153</v>
      </c>
      <c r="C48" s="57">
        <v>3651831.4974849811</v>
      </c>
      <c r="D48" s="57">
        <v>5382885.2648556959</v>
      </c>
      <c r="E48" s="57">
        <v>1841857.0088802669</v>
      </c>
      <c r="F48" s="57">
        <v>3507869.9300497612</v>
      </c>
      <c r="G48" s="57">
        <v>5349726.9389300281</v>
      </c>
      <c r="H48" s="57">
        <v>1943625.6011236568</v>
      </c>
      <c r="I48" s="57">
        <v>3925712.5339403707</v>
      </c>
      <c r="J48" s="57">
        <v>5869338.1350640273</v>
      </c>
      <c r="K48" s="57">
        <v>1372303.8463631342</v>
      </c>
      <c r="L48" s="57">
        <v>3910713.6304348051</v>
      </c>
      <c r="M48" s="57">
        <v>5283017.4767979393</v>
      </c>
      <c r="N48" s="58">
        <v>1159467.7031302962</v>
      </c>
      <c r="O48" s="58">
        <v>4582981.0540328193</v>
      </c>
      <c r="P48" s="58">
        <v>5742448.7571631158</v>
      </c>
    </row>
    <row r="49" spans="1:16" x14ac:dyDescent="0.25">
      <c r="A49" s="60">
        <v>2037</v>
      </c>
      <c r="B49" s="57">
        <v>1460427.0908263742</v>
      </c>
      <c r="C49" s="57">
        <v>3431870.4894365417</v>
      </c>
      <c r="D49" s="57">
        <v>4892297.5802629162</v>
      </c>
      <c r="E49" s="57">
        <v>1383425.9647442789</v>
      </c>
      <c r="F49" s="57">
        <v>3270788.9488696484</v>
      </c>
      <c r="G49" s="57">
        <v>4654214.9136139276</v>
      </c>
      <c r="H49" s="57">
        <v>1793757.8054609499</v>
      </c>
      <c r="I49" s="57">
        <v>3734413.2018674733</v>
      </c>
      <c r="J49" s="57">
        <v>5528171.0073284227</v>
      </c>
      <c r="K49" s="57">
        <v>1502021.9872696779</v>
      </c>
      <c r="L49" s="57">
        <v>3717897.5642909715</v>
      </c>
      <c r="M49" s="57">
        <v>5219919.5515606496</v>
      </c>
      <c r="N49" s="58">
        <v>1067652.3731079979</v>
      </c>
      <c r="O49" s="58">
        <v>4509527.8942654999</v>
      </c>
      <c r="P49" s="58">
        <v>5577180.2673734976</v>
      </c>
    </row>
    <row r="50" spans="1:16" x14ac:dyDescent="0.25">
      <c r="A50" s="60">
        <v>2038</v>
      </c>
      <c r="B50" s="57">
        <v>973761.99309266743</v>
      </c>
      <c r="C50" s="57">
        <v>3258446.8198398934</v>
      </c>
      <c r="D50" s="57">
        <v>4232208.8129325612</v>
      </c>
      <c r="E50" s="57">
        <v>1524517.1855594597</v>
      </c>
      <c r="F50" s="57">
        <v>3079860.9701909153</v>
      </c>
      <c r="G50" s="57">
        <v>4604378.1557503752</v>
      </c>
      <c r="H50" s="57">
        <v>1234628.3372781132</v>
      </c>
      <c r="I50" s="57">
        <v>3589391.0213539163</v>
      </c>
      <c r="J50" s="57">
        <v>4824019.35863203</v>
      </c>
      <c r="K50" s="57">
        <v>1000317.2727684109</v>
      </c>
      <c r="L50" s="57">
        <v>3571379.918047708</v>
      </c>
      <c r="M50" s="57">
        <v>4571697.1908161193</v>
      </c>
      <c r="N50" s="58">
        <v>739260.20614396292</v>
      </c>
      <c r="O50" s="58">
        <v>4473914.6339742821</v>
      </c>
      <c r="P50" s="58">
        <v>5213174.8401182452</v>
      </c>
    </row>
    <row r="51" spans="1:16" x14ac:dyDescent="0.25">
      <c r="A51" s="60">
        <v>2039</v>
      </c>
      <c r="B51" s="57">
        <v>1061899.5201762703</v>
      </c>
      <c r="C51" s="57">
        <v>3096888.343576286</v>
      </c>
      <c r="D51" s="57">
        <v>4158787.863752556</v>
      </c>
      <c r="E51" s="57">
        <v>1206353.305759036</v>
      </c>
      <c r="F51" s="57">
        <v>2900581.3847862943</v>
      </c>
      <c r="G51" s="57">
        <v>4106934.6905453303</v>
      </c>
      <c r="H51" s="57">
        <v>1068535.65014709</v>
      </c>
      <c r="I51" s="57">
        <v>3457545.1493642661</v>
      </c>
      <c r="J51" s="57">
        <v>4526080.7995113563</v>
      </c>
      <c r="K51" s="57">
        <v>1012695.5148774745</v>
      </c>
      <c r="L51" s="57">
        <v>3437978.1089694803</v>
      </c>
      <c r="M51" s="57">
        <v>4450673.6238469547</v>
      </c>
      <c r="N51" s="58">
        <v>647479.26238402282</v>
      </c>
      <c r="O51" s="58">
        <v>4443046.1990476325</v>
      </c>
      <c r="P51" s="58">
        <v>5090525.4614316551</v>
      </c>
    </row>
    <row r="52" spans="1:16" x14ac:dyDescent="0.25">
      <c r="A52" s="60">
        <v>2040</v>
      </c>
      <c r="B52" s="57">
        <v>1119880.2628079026</v>
      </c>
      <c r="C52" s="57">
        <v>2949148.4078211458</v>
      </c>
      <c r="D52" s="57">
        <v>4069028.6706290487</v>
      </c>
      <c r="E52" s="57">
        <v>901150.01043920685</v>
      </c>
      <c r="F52" s="57">
        <v>2734943.0634019403</v>
      </c>
      <c r="G52" s="57">
        <v>3636093.0738411471</v>
      </c>
      <c r="H52" s="57">
        <v>812836.13042351254</v>
      </c>
      <c r="I52" s="57">
        <v>3339813.1404760191</v>
      </c>
      <c r="J52" s="57">
        <v>4152649.2708995314</v>
      </c>
      <c r="K52" s="57">
        <v>978709.15351464064</v>
      </c>
      <c r="L52" s="57">
        <v>3318656.6444662795</v>
      </c>
      <c r="M52" s="57">
        <v>4297365.7979809204</v>
      </c>
      <c r="N52" s="58">
        <v>596513.48227205838</v>
      </c>
      <c r="O52" s="58">
        <v>4425486.6778891552</v>
      </c>
      <c r="P52" s="58">
        <v>5022000.1601612139</v>
      </c>
    </row>
    <row r="53" spans="1:16" x14ac:dyDescent="0.25">
      <c r="A53" s="60">
        <v>2041</v>
      </c>
      <c r="B53" s="57">
        <v>1097535.7772615592</v>
      </c>
      <c r="C53" s="57">
        <v>2769589.6579834926</v>
      </c>
      <c r="D53" s="57">
        <v>3867125.435245052</v>
      </c>
      <c r="E53" s="57">
        <v>794290.41047216568</v>
      </c>
      <c r="F53" s="57">
        <v>2537451.4617598387</v>
      </c>
      <c r="G53" s="57">
        <v>3331741.8722320045</v>
      </c>
      <c r="H53" s="57">
        <v>791678.84209409077</v>
      </c>
      <c r="I53" s="57">
        <v>3187581.809060032</v>
      </c>
      <c r="J53" s="57">
        <v>3979260.6511541228</v>
      </c>
      <c r="K53" s="57">
        <v>937135.88111455471</v>
      </c>
      <c r="L53" s="57">
        <v>3164956.0084125968</v>
      </c>
      <c r="M53" s="57">
        <v>4102091.8895271514</v>
      </c>
      <c r="N53" s="58">
        <v>576771.1326875285</v>
      </c>
      <c r="O53" s="58">
        <v>4364855.2670544013</v>
      </c>
      <c r="P53" s="58">
        <v>4941626.39974193</v>
      </c>
    </row>
    <row r="54" spans="1:16" x14ac:dyDescent="0.25">
      <c r="A54" s="60">
        <v>2042</v>
      </c>
      <c r="B54" s="57">
        <v>1220322.0673747617</v>
      </c>
      <c r="C54" s="57">
        <v>2603066.6031062026</v>
      </c>
      <c r="D54" s="57">
        <v>3823388.6704809642</v>
      </c>
      <c r="E54" s="57">
        <v>941851.54885784211</v>
      </c>
      <c r="F54" s="57">
        <v>2352694.3017326486</v>
      </c>
      <c r="G54" s="57">
        <v>3294545.8505904907</v>
      </c>
      <c r="H54" s="57">
        <v>854812.31204984139</v>
      </c>
      <c r="I54" s="57">
        <v>3041909.6579163661</v>
      </c>
      <c r="J54" s="57">
        <v>3896721.9699662076</v>
      </c>
      <c r="K54" s="57">
        <v>1073301.5717674149</v>
      </c>
      <c r="L54" s="57">
        <v>3018142.7045364073</v>
      </c>
      <c r="M54" s="57">
        <v>4091444.2763038222</v>
      </c>
      <c r="N54" s="58">
        <v>660023.8324554998</v>
      </c>
      <c r="O54" s="58">
        <v>4304858.6713646939</v>
      </c>
      <c r="P54" s="58">
        <v>4964882.5038201939</v>
      </c>
    </row>
    <row r="55" spans="1:16" x14ac:dyDescent="0.25">
      <c r="A55" s="60">
        <v>2043</v>
      </c>
      <c r="B55" s="57">
        <v>1273988.8147282985</v>
      </c>
      <c r="C55" s="57">
        <v>2515587.9582144567</v>
      </c>
      <c r="D55" s="57">
        <v>3789576.7729427554</v>
      </c>
      <c r="E55" s="57">
        <v>1039056.129725889</v>
      </c>
      <c r="F55" s="57">
        <v>2247008.9919881029</v>
      </c>
      <c r="G55" s="57">
        <v>3286065.1217139917</v>
      </c>
      <c r="H55" s="57">
        <v>872891.62639375846</v>
      </c>
      <c r="I55" s="57">
        <v>2985154.5892682355</v>
      </c>
      <c r="J55" s="57">
        <v>3858046.2156619942</v>
      </c>
      <c r="K55" s="57">
        <v>1168382.0812254732</v>
      </c>
      <c r="L55" s="57">
        <v>2959708.4971510218</v>
      </c>
      <c r="M55" s="57">
        <v>4128090.5783764953</v>
      </c>
      <c r="N55" s="58">
        <v>735694.75809106207</v>
      </c>
      <c r="O55" s="58">
        <v>4308985.8832331989</v>
      </c>
      <c r="P55" s="58">
        <v>5044680.6413242612</v>
      </c>
    </row>
    <row r="56" spans="1:16" x14ac:dyDescent="0.25">
      <c r="A56" s="60">
        <v>2044</v>
      </c>
      <c r="B56" s="57">
        <v>1207379.0157527255</v>
      </c>
      <c r="C56" s="57">
        <v>2388171.4136040802</v>
      </c>
      <c r="D56" s="57">
        <v>3595550.429356806</v>
      </c>
      <c r="E56" s="57">
        <v>1020185.106196934</v>
      </c>
      <c r="F56" s="57">
        <v>2101846.1026574615</v>
      </c>
      <c r="G56" s="57">
        <v>3122031.2088543954</v>
      </c>
      <c r="H56" s="57">
        <v>968015.99409073894</v>
      </c>
      <c r="I56" s="57">
        <v>2885103.6522183032</v>
      </c>
      <c r="J56" s="57">
        <v>3853119.6463090423</v>
      </c>
      <c r="K56" s="57">
        <v>1201943.7551727346</v>
      </c>
      <c r="L56" s="57">
        <v>2858147.3129065689</v>
      </c>
      <c r="M56" s="57">
        <v>4060091.0680793035</v>
      </c>
      <c r="N56" s="58">
        <v>655023.3191126684</v>
      </c>
      <c r="O56" s="58">
        <v>4285127.8100094246</v>
      </c>
      <c r="P56" s="58">
        <v>4940151.1291220933</v>
      </c>
    </row>
    <row r="57" spans="1:16" x14ac:dyDescent="0.25">
      <c r="A57" s="60">
        <v>2045</v>
      </c>
      <c r="B57" s="57">
        <v>1041415.0072926743</v>
      </c>
      <c r="C57" s="57">
        <v>2271472.6041273815</v>
      </c>
      <c r="D57" s="57">
        <v>3312887.6114200559</v>
      </c>
      <c r="E57" s="57">
        <v>938659.05709630728</v>
      </c>
      <c r="F57" s="57">
        <v>1969644.8582305682</v>
      </c>
      <c r="G57" s="57">
        <v>2908303.9153268756</v>
      </c>
      <c r="H57" s="57">
        <v>769399.35794301925</v>
      </c>
      <c r="I57" s="57">
        <v>2787181.9221431334</v>
      </c>
      <c r="J57" s="57">
        <v>3556581.2800861527</v>
      </c>
      <c r="K57" s="57">
        <v>773398.18927627231</v>
      </c>
      <c r="L57" s="57">
        <v>2758921.9055130901</v>
      </c>
      <c r="M57" s="57">
        <v>3532320.0947893625</v>
      </c>
      <c r="N57" s="58">
        <v>490303.50967445277</v>
      </c>
      <c r="O57" s="58">
        <v>4230361.4802863896</v>
      </c>
      <c r="P57" s="58">
        <v>4720664.9899608428</v>
      </c>
    </row>
  </sheetData>
  <mergeCells count="5">
    <mergeCell ref="B34:D34"/>
    <mergeCell ref="E34:G34"/>
    <mergeCell ref="H34:J34"/>
    <mergeCell ref="K34:M34"/>
    <mergeCell ref="N34:P3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3:P57"/>
  <sheetViews>
    <sheetView workbookViewId="0">
      <selection activeCell="AC22" sqref="AC22"/>
    </sheetView>
  </sheetViews>
  <sheetFormatPr defaultRowHeight="15" x14ac:dyDescent="0.25"/>
  <cols>
    <col min="1" max="1" width="11.140625" customWidth="1"/>
    <col min="2" max="2" width="15.85546875" customWidth="1"/>
    <col min="3" max="3" width="13.140625" customWidth="1"/>
    <col min="4" max="4" width="12.85546875" customWidth="1"/>
    <col min="5" max="5" width="14.7109375" bestFit="1" customWidth="1"/>
    <col min="6" max="6" width="11.7109375" bestFit="1" customWidth="1"/>
    <col min="7" max="7" width="11.85546875" customWidth="1"/>
    <col min="8" max="8" width="14.7109375" bestFit="1" customWidth="1"/>
    <col min="9" max="9" width="11.7109375" bestFit="1" customWidth="1"/>
    <col min="10" max="10" width="12" customWidth="1"/>
    <col min="11" max="11" width="14.7109375" bestFit="1" customWidth="1"/>
    <col min="12" max="12" width="11.7109375" bestFit="1" customWidth="1"/>
    <col min="13" max="13" width="11.42578125" customWidth="1"/>
    <col min="14" max="14" width="11.7109375" bestFit="1" customWidth="1"/>
    <col min="15" max="15" width="11.85546875" customWidth="1"/>
    <col min="16" max="16" width="11.7109375" customWidth="1"/>
  </cols>
  <sheetData>
    <row r="33" spans="1:16" x14ac:dyDescent="0.25">
      <c r="A33" s="59" t="s">
        <v>129</v>
      </c>
    </row>
    <row r="34" spans="1:16" x14ac:dyDescent="0.25">
      <c r="A34" s="60"/>
      <c r="B34" s="107" t="s">
        <v>0</v>
      </c>
      <c r="C34" s="107"/>
      <c r="D34" s="107"/>
      <c r="E34" s="107" t="s">
        <v>103</v>
      </c>
      <c r="F34" s="107"/>
      <c r="G34" s="107"/>
      <c r="H34" s="107" t="s">
        <v>104</v>
      </c>
      <c r="I34" s="107"/>
      <c r="J34" s="107"/>
      <c r="K34" s="107" t="s">
        <v>105</v>
      </c>
      <c r="L34" s="107"/>
      <c r="M34" s="107"/>
      <c r="N34" s="107" t="s">
        <v>114</v>
      </c>
      <c r="O34" s="107"/>
      <c r="P34" s="107"/>
    </row>
    <row r="35" spans="1:16" x14ac:dyDescent="0.25">
      <c r="A35" s="60"/>
      <c r="B35" s="61" t="s">
        <v>115</v>
      </c>
      <c r="C35" s="61" t="s">
        <v>116</v>
      </c>
      <c r="D35" s="61" t="s">
        <v>102</v>
      </c>
      <c r="E35" s="61" t="s">
        <v>115</v>
      </c>
      <c r="F35" s="61" t="s">
        <v>116</v>
      </c>
      <c r="G35" s="61" t="s">
        <v>102</v>
      </c>
      <c r="H35" s="61" t="s">
        <v>115</v>
      </c>
      <c r="I35" s="61" t="s">
        <v>116</v>
      </c>
      <c r="J35" s="61" t="s">
        <v>102</v>
      </c>
      <c r="K35" s="61" t="s">
        <v>115</v>
      </c>
      <c r="L35" s="61" t="s">
        <v>116</v>
      </c>
      <c r="M35" s="61" t="s">
        <v>102</v>
      </c>
      <c r="N35" s="61" t="s">
        <v>117</v>
      </c>
      <c r="O35" s="61" t="s">
        <v>118</v>
      </c>
      <c r="P35" s="61" t="s">
        <v>102</v>
      </c>
    </row>
    <row r="36" spans="1:16" x14ac:dyDescent="0.25">
      <c r="A36" s="60">
        <v>2024</v>
      </c>
      <c r="B36" s="57">
        <v>5337732.9557644846</v>
      </c>
      <c r="C36" s="57">
        <v>5600863.6100593833</v>
      </c>
      <c r="D36" s="57">
        <v>10938596.565823868</v>
      </c>
      <c r="E36" s="57">
        <v>5341756.2606062852</v>
      </c>
      <c r="F36" s="57">
        <v>5598641.2235721415</v>
      </c>
      <c r="G36" s="57">
        <v>10940397.484178428</v>
      </c>
      <c r="H36" s="57">
        <v>5273551.1708466178</v>
      </c>
      <c r="I36" s="57">
        <v>5604589.0699780285</v>
      </c>
      <c r="J36" s="57">
        <v>10878140.240824647</v>
      </c>
      <c r="K36" s="57">
        <v>5260858.128839503</v>
      </c>
      <c r="L36" s="57">
        <v>5606166.9668676993</v>
      </c>
      <c r="M36" s="57">
        <v>10867025.095707202</v>
      </c>
      <c r="N36" s="58">
        <v>5751870.5731267435</v>
      </c>
      <c r="O36" s="58">
        <v>5541455.179398099</v>
      </c>
      <c r="P36" s="58">
        <v>11293325.752524842</v>
      </c>
    </row>
    <row r="37" spans="1:16" x14ac:dyDescent="0.25">
      <c r="A37" s="60">
        <v>2025</v>
      </c>
      <c r="B37" s="57">
        <v>4726539.7972517824</v>
      </c>
      <c r="C37" s="57">
        <v>5518468.1040623644</v>
      </c>
      <c r="D37" s="57">
        <v>10245007.901314147</v>
      </c>
      <c r="E37" s="57">
        <v>4866279.1643210361</v>
      </c>
      <c r="F37" s="57">
        <v>5508001.8309889045</v>
      </c>
      <c r="G37" s="57">
        <v>10374280.995309941</v>
      </c>
      <c r="H37" s="57">
        <v>4715892.1397353159</v>
      </c>
      <c r="I37" s="57">
        <v>5530933.3773721075</v>
      </c>
      <c r="J37" s="57">
        <v>10246825.517107423</v>
      </c>
      <c r="K37" s="57">
        <v>4659661.5300323963</v>
      </c>
      <c r="L37" s="57">
        <v>5529795.2876191596</v>
      </c>
      <c r="M37" s="57">
        <v>10189456.817651555</v>
      </c>
      <c r="N37" s="58">
        <v>5058860.7755850488</v>
      </c>
      <c r="O37" s="58">
        <v>5471919.5448849602</v>
      </c>
      <c r="P37" s="58">
        <v>10530780.320470009</v>
      </c>
    </row>
    <row r="38" spans="1:16" x14ac:dyDescent="0.25">
      <c r="A38" s="60">
        <v>2026</v>
      </c>
      <c r="B38" s="57">
        <v>2677002.0582314995</v>
      </c>
      <c r="C38" s="57">
        <v>5510927.7360120099</v>
      </c>
      <c r="D38" s="57">
        <v>8187929.7942435089</v>
      </c>
      <c r="E38" s="57">
        <v>2530344.3244835292</v>
      </c>
      <c r="F38" s="57">
        <v>5493143.0280589852</v>
      </c>
      <c r="G38" s="57">
        <v>8023487.352542514</v>
      </c>
      <c r="H38" s="57">
        <v>2454630.9276716472</v>
      </c>
      <c r="I38" s="57">
        <v>5533961.7458082838</v>
      </c>
      <c r="J38" s="57">
        <v>7988592.6734799314</v>
      </c>
      <c r="K38" s="57">
        <v>2444339.2433599951</v>
      </c>
      <c r="L38" s="57">
        <v>5532112.6746277278</v>
      </c>
      <c r="M38" s="57">
        <v>7976451.9179877229</v>
      </c>
      <c r="N38" s="58">
        <v>3091727.1016797903</v>
      </c>
      <c r="O38" s="58">
        <v>5511962.0442860378</v>
      </c>
      <c r="P38" s="58">
        <v>8603689.1459658276</v>
      </c>
    </row>
    <row r="39" spans="1:16" x14ac:dyDescent="0.25">
      <c r="A39" s="60">
        <v>2027</v>
      </c>
      <c r="B39" s="57">
        <v>3077149.8871272472</v>
      </c>
      <c r="C39" s="57">
        <v>5417755.3836429296</v>
      </c>
      <c r="D39" s="57">
        <v>8494905.2707701772</v>
      </c>
      <c r="E39" s="57">
        <v>2625962.7250065971</v>
      </c>
      <c r="F39" s="57">
        <v>5391248.3769197175</v>
      </c>
      <c r="G39" s="57">
        <v>8017211.1019263146</v>
      </c>
      <c r="H39" s="57">
        <v>2765907.9884018614</v>
      </c>
      <c r="I39" s="57">
        <v>5454373.7637154534</v>
      </c>
      <c r="J39" s="57">
        <v>8220281.7521173153</v>
      </c>
      <c r="K39" s="57">
        <v>2634807.3001432982</v>
      </c>
      <c r="L39" s="57">
        <v>5451518.0743544772</v>
      </c>
      <c r="M39" s="57">
        <v>8086325.374497775</v>
      </c>
      <c r="N39" s="58">
        <v>3147013.9394420465</v>
      </c>
      <c r="O39" s="58">
        <v>5450311.8227046253</v>
      </c>
      <c r="P39" s="58">
        <v>8597325.7621466722</v>
      </c>
    </row>
    <row r="40" spans="1:16" x14ac:dyDescent="0.25">
      <c r="A40" s="60">
        <v>2028</v>
      </c>
      <c r="B40" s="57">
        <v>3081775.5512969815</v>
      </c>
      <c r="C40" s="57">
        <v>5239171.7801098842</v>
      </c>
      <c r="D40" s="57">
        <v>8320947.3314068653</v>
      </c>
      <c r="E40" s="57">
        <v>2625748.7953111199</v>
      </c>
      <c r="F40" s="57">
        <v>5203600.311401492</v>
      </c>
      <c r="G40" s="57">
        <v>7829349.1067126114</v>
      </c>
      <c r="H40" s="57">
        <v>2558797.1489127381</v>
      </c>
      <c r="I40" s="57">
        <v>5292998.5522211837</v>
      </c>
      <c r="J40" s="57">
        <v>7851795.7011339217</v>
      </c>
      <c r="K40" s="57">
        <v>2745429.7617459851</v>
      </c>
      <c r="L40" s="57">
        <v>5288798.0470169028</v>
      </c>
      <c r="M40" s="57">
        <v>8034227.8087628875</v>
      </c>
      <c r="N40" s="58">
        <v>2830623.1182112084</v>
      </c>
      <c r="O40" s="58">
        <v>5308488.5055847643</v>
      </c>
      <c r="P40" s="58">
        <v>8139111.6237959731</v>
      </c>
    </row>
    <row r="41" spans="1:16" x14ac:dyDescent="0.25">
      <c r="A41" s="60">
        <v>2029</v>
      </c>
      <c r="B41" s="57">
        <v>2965843.8301716479</v>
      </c>
      <c r="C41" s="57">
        <v>5083513.7766708685</v>
      </c>
      <c r="D41" s="57">
        <v>8049357.606842516</v>
      </c>
      <c r="E41" s="57">
        <v>2914067.797976221</v>
      </c>
      <c r="F41" s="57">
        <v>5038156.3446754841</v>
      </c>
      <c r="G41" s="57">
        <v>7952224.1426517051</v>
      </c>
      <c r="H41" s="57">
        <v>2412260.2652536831</v>
      </c>
      <c r="I41" s="57">
        <v>5157241.0225950247</v>
      </c>
      <c r="J41" s="57">
        <v>7569501.2878487073</v>
      </c>
      <c r="K41" s="57">
        <v>2881144.0833415678</v>
      </c>
      <c r="L41" s="57">
        <v>5152200.3133658571</v>
      </c>
      <c r="M41" s="57">
        <v>8033344.3967074249</v>
      </c>
      <c r="N41" s="58">
        <v>2948528.1377594336</v>
      </c>
      <c r="O41" s="58">
        <v>5206014.6430279566</v>
      </c>
      <c r="P41" s="58">
        <v>8154542.7807873897</v>
      </c>
    </row>
    <row r="42" spans="1:16" x14ac:dyDescent="0.25">
      <c r="A42" s="60">
        <v>2030</v>
      </c>
      <c r="B42" s="57">
        <v>2525410.1067033093</v>
      </c>
      <c r="C42" s="57">
        <v>4861784.8091808707</v>
      </c>
      <c r="D42" s="57">
        <v>7387194.91588418</v>
      </c>
      <c r="E42" s="57">
        <v>2443608.26872609</v>
      </c>
      <c r="F42" s="57">
        <v>4805414.9821120799</v>
      </c>
      <c r="G42" s="57">
        <v>7249023.2508381698</v>
      </c>
      <c r="H42" s="57">
        <v>2079106.3630499979</v>
      </c>
      <c r="I42" s="57">
        <v>4959348.3407229651</v>
      </c>
      <c r="J42" s="57">
        <v>7038454.703772963</v>
      </c>
      <c r="K42" s="57">
        <v>2469039.6589470441</v>
      </c>
      <c r="L42" s="57">
        <v>4952883.2797297249</v>
      </c>
      <c r="M42" s="57">
        <v>7421922.9386767689</v>
      </c>
      <c r="N42" s="58">
        <v>1847379.791788683</v>
      </c>
      <c r="O42" s="58">
        <v>5049874.6511707148</v>
      </c>
      <c r="P42" s="58">
        <v>6897254.442959398</v>
      </c>
    </row>
    <row r="43" spans="1:16" x14ac:dyDescent="0.25">
      <c r="A43" s="60">
        <v>2031</v>
      </c>
      <c r="B43" s="57">
        <v>2206380.4392829551</v>
      </c>
      <c r="C43" s="57">
        <v>4699683.4424508922</v>
      </c>
      <c r="D43" s="57">
        <v>6906063.8817338478</v>
      </c>
      <c r="E43" s="57">
        <v>2464863.0411742451</v>
      </c>
      <c r="F43" s="57">
        <v>4631242.0327894315</v>
      </c>
      <c r="G43" s="57">
        <v>7096105.0739636766</v>
      </c>
      <c r="H43" s="57">
        <v>2094287.4086947127</v>
      </c>
      <c r="I43" s="57">
        <v>4824507.6160563016</v>
      </c>
      <c r="J43" s="57">
        <v>6918795.0247510141</v>
      </c>
      <c r="K43" s="57">
        <v>2403017.7684928826</v>
      </c>
      <c r="L43" s="57">
        <v>4816218.413387116</v>
      </c>
      <c r="M43" s="57">
        <v>7219236.1818799991</v>
      </c>
      <c r="N43" s="58">
        <v>1824122.5734502752</v>
      </c>
      <c r="O43" s="58">
        <v>4993819.5310723409</v>
      </c>
      <c r="P43" s="58">
        <v>6817942.1045226157</v>
      </c>
    </row>
    <row r="44" spans="1:16" x14ac:dyDescent="0.25">
      <c r="A44" s="60">
        <v>2032</v>
      </c>
      <c r="B44" s="57">
        <v>2139875.9192864867</v>
      </c>
      <c r="C44" s="57">
        <v>4460804.5570831234</v>
      </c>
      <c r="D44" s="57">
        <v>6600680.4763696101</v>
      </c>
      <c r="E44" s="57">
        <v>2173607.0936873481</v>
      </c>
      <c r="F44" s="57">
        <v>4379252.2989916727</v>
      </c>
      <c r="G44" s="57">
        <v>6552859.3926790208</v>
      </c>
      <c r="H44" s="57">
        <v>2069289.7372881158</v>
      </c>
      <c r="I44" s="57">
        <v>4613969.6104098763</v>
      </c>
      <c r="J44" s="57">
        <v>6683259.3476979919</v>
      </c>
      <c r="K44" s="57">
        <v>2241913.4043219825</v>
      </c>
      <c r="L44" s="57">
        <v>4605124.5105597237</v>
      </c>
      <c r="M44" s="57">
        <v>6847037.9148817062</v>
      </c>
      <c r="N44" s="58">
        <v>1649159.6862692372</v>
      </c>
      <c r="O44" s="58">
        <v>4846668.3186205132</v>
      </c>
      <c r="P44" s="58">
        <v>6495828.0048897509</v>
      </c>
    </row>
    <row r="45" spans="1:16" x14ac:dyDescent="0.25">
      <c r="A45" s="60">
        <v>2033</v>
      </c>
      <c r="B45" s="57">
        <v>2011734.7368226298</v>
      </c>
      <c r="C45" s="57">
        <v>4213460.9422309855</v>
      </c>
      <c r="D45" s="57">
        <v>6225195.6790536158</v>
      </c>
      <c r="E45" s="57">
        <v>2020280.7611546372</v>
      </c>
      <c r="F45" s="57">
        <v>4117575.24537306</v>
      </c>
      <c r="G45" s="57">
        <v>6137856.0065276977</v>
      </c>
      <c r="H45" s="57">
        <v>1998724.6799948385</v>
      </c>
      <c r="I45" s="57">
        <v>4394918.7079173103</v>
      </c>
      <c r="J45" s="57">
        <v>6393643.3879121486</v>
      </c>
      <c r="K45" s="57">
        <v>2098244.589429568</v>
      </c>
      <c r="L45" s="57">
        <v>4384879.2892460115</v>
      </c>
      <c r="M45" s="57">
        <v>6483123.87867558</v>
      </c>
      <c r="N45" s="58">
        <v>1526265.6762203793</v>
      </c>
      <c r="O45" s="58">
        <v>4711141.0958548887</v>
      </c>
      <c r="P45" s="58">
        <v>6237406.7720752675</v>
      </c>
    </row>
    <row r="46" spans="1:16" x14ac:dyDescent="0.25">
      <c r="A46" s="60">
        <v>2034</v>
      </c>
      <c r="B46" s="57">
        <v>1949150.0010496539</v>
      </c>
      <c r="C46" s="57">
        <v>4016065.5060661435</v>
      </c>
      <c r="D46" s="57">
        <v>5965215.5071157971</v>
      </c>
      <c r="E46" s="57">
        <v>1916325.1567178466</v>
      </c>
      <c r="F46" s="57">
        <v>3904693.7507865364</v>
      </c>
      <c r="G46" s="57">
        <v>5821018.9075043835</v>
      </c>
      <c r="H46" s="57">
        <v>1704304.167258217</v>
      </c>
      <c r="I46" s="57">
        <v>4227848.1740544355</v>
      </c>
      <c r="J46" s="57">
        <v>5932152.3413126525</v>
      </c>
      <c r="K46" s="57">
        <v>2068193.5950525813</v>
      </c>
      <c r="L46" s="57">
        <v>4216174.3393492419</v>
      </c>
      <c r="M46" s="57">
        <v>6284367.9344018232</v>
      </c>
      <c r="N46" s="58">
        <v>1353109.6092026099</v>
      </c>
      <c r="O46" s="58">
        <v>4650426.1185467402</v>
      </c>
      <c r="P46" s="58">
        <v>6003535.7277493495</v>
      </c>
    </row>
    <row r="47" spans="1:16" x14ac:dyDescent="0.25">
      <c r="A47" s="60">
        <v>2035</v>
      </c>
      <c r="B47" s="57">
        <v>1557313.8118428821</v>
      </c>
      <c r="C47" s="57">
        <v>3820059.2309580729</v>
      </c>
      <c r="D47" s="57">
        <v>5377373.0428009555</v>
      </c>
      <c r="E47" s="57">
        <v>1590641.3700592881</v>
      </c>
      <c r="F47" s="57">
        <v>3692608.4635326839</v>
      </c>
      <c r="G47" s="57">
        <v>5283249.8335919715</v>
      </c>
      <c r="H47" s="57">
        <v>1298982.1995254785</v>
      </c>
      <c r="I47" s="57">
        <v>4062393.4711554302</v>
      </c>
      <c r="J47" s="57">
        <v>5361375.6706809085</v>
      </c>
      <c r="K47" s="57">
        <v>1527459.4538878147</v>
      </c>
      <c r="L47" s="57">
        <v>4049077.8776741037</v>
      </c>
      <c r="M47" s="57">
        <v>5576537.3315619184</v>
      </c>
      <c r="N47" s="58">
        <v>1018220.4818549175</v>
      </c>
      <c r="O47" s="58">
        <v>4602116.22041992</v>
      </c>
      <c r="P47" s="58">
        <v>5620336.7022748375</v>
      </c>
    </row>
    <row r="48" spans="1:16" x14ac:dyDescent="0.25">
      <c r="A48" s="60">
        <v>2036</v>
      </c>
      <c r="B48" s="57">
        <v>1104911.2581095677</v>
      </c>
      <c r="C48" s="57">
        <v>3651831.4974849811</v>
      </c>
      <c r="D48" s="57">
        <v>4756742.7555945488</v>
      </c>
      <c r="E48" s="57">
        <v>1167767.0226662429</v>
      </c>
      <c r="F48" s="57">
        <v>3507869.9300497612</v>
      </c>
      <c r="G48" s="57">
        <v>4675636.9527160041</v>
      </c>
      <c r="H48" s="57">
        <v>1244455.4451506259</v>
      </c>
      <c r="I48" s="57">
        <v>3925712.5339403707</v>
      </c>
      <c r="J48" s="57">
        <v>5170167.9790909961</v>
      </c>
      <c r="K48" s="57">
        <v>934156.29315993481</v>
      </c>
      <c r="L48" s="57">
        <v>3910713.6304348051</v>
      </c>
      <c r="M48" s="57">
        <v>4844869.9235947402</v>
      </c>
      <c r="N48" s="58">
        <v>933735.29989619111</v>
      </c>
      <c r="O48" s="58">
        <v>4582981.0540328193</v>
      </c>
      <c r="P48" s="58">
        <v>5516716.3539290102</v>
      </c>
    </row>
    <row r="49" spans="1:16" x14ac:dyDescent="0.25">
      <c r="A49" s="60">
        <v>2037</v>
      </c>
      <c r="B49" s="57">
        <v>901742.02209777862</v>
      </c>
      <c r="C49" s="57">
        <v>3431870.4894365417</v>
      </c>
      <c r="D49" s="57">
        <v>4333612.5115343202</v>
      </c>
      <c r="E49" s="57">
        <v>869856.90454830904</v>
      </c>
      <c r="F49" s="57">
        <v>3270788.9488696484</v>
      </c>
      <c r="G49" s="57">
        <v>4140645.8534179572</v>
      </c>
      <c r="H49" s="57">
        <v>1088264.9336936339</v>
      </c>
      <c r="I49" s="57">
        <v>3734413.2018674733</v>
      </c>
      <c r="J49" s="57">
        <v>4822678.1355611067</v>
      </c>
      <c r="K49" s="57">
        <v>959491.84646737645</v>
      </c>
      <c r="L49" s="57">
        <v>3717897.5642909715</v>
      </c>
      <c r="M49" s="57">
        <v>4677389.4107583482</v>
      </c>
      <c r="N49" s="58">
        <v>886525.22696144169</v>
      </c>
      <c r="O49" s="58">
        <v>4509527.8942654999</v>
      </c>
      <c r="P49" s="58">
        <v>5396053.1212269412</v>
      </c>
    </row>
    <row r="50" spans="1:16" x14ac:dyDescent="0.25">
      <c r="A50" s="60">
        <v>2038</v>
      </c>
      <c r="B50" s="57">
        <v>622896.15064528317</v>
      </c>
      <c r="C50" s="57">
        <v>3258446.8198398934</v>
      </c>
      <c r="D50" s="57">
        <v>3881342.9704851764</v>
      </c>
      <c r="E50" s="57">
        <v>908226.35514602507</v>
      </c>
      <c r="F50" s="57">
        <v>3079860.9701909153</v>
      </c>
      <c r="G50" s="57">
        <v>3988087.3253369406</v>
      </c>
      <c r="H50" s="57">
        <v>796293.94975574268</v>
      </c>
      <c r="I50" s="57">
        <v>3589391.0213539163</v>
      </c>
      <c r="J50" s="57">
        <v>4385684.9711096585</v>
      </c>
      <c r="K50" s="57">
        <v>661643.48477920133</v>
      </c>
      <c r="L50" s="57">
        <v>3571379.918047708</v>
      </c>
      <c r="M50" s="57">
        <v>4233023.402826909</v>
      </c>
      <c r="N50" s="58">
        <v>606290.39577610488</v>
      </c>
      <c r="O50" s="58">
        <v>4473914.6339742821</v>
      </c>
      <c r="P50" s="58">
        <v>5080205.0297503872</v>
      </c>
    </row>
    <row r="51" spans="1:16" x14ac:dyDescent="0.25">
      <c r="A51" s="60">
        <v>2039</v>
      </c>
      <c r="B51" s="57">
        <v>656560.92700810474</v>
      </c>
      <c r="C51" s="57">
        <v>3096888.343576286</v>
      </c>
      <c r="D51" s="57">
        <v>3753449.2705843905</v>
      </c>
      <c r="E51" s="57">
        <v>740054.34361336147</v>
      </c>
      <c r="F51" s="57">
        <v>2900581.3847862943</v>
      </c>
      <c r="G51" s="57">
        <v>3640635.7283996558</v>
      </c>
      <c r="H51" s="57">
        <v>699876.64948993747</v>
      </c>
      <c r="I51" s="57">
        <v>3457545.1493642661</v>
      </c>
      <c r="J51" s="57">
        <v>4157421.7988542034</v>
      </c>
      <c r="K51" s="57">
        <v>659464.81202994601</v>
      </c>
      <c r="L51" s="57">
        <v>3437978.1089694803</v>
      </c>
      <c r="M51" s="57">
        <v>4097442.9209994264</v>
      </c>
      <c r="N51" s="58">
        <v>536278.98942437279</v>
      </c>
      <c r="O51" s="58">
        <v>4443046.1990476325</v>
      </c>
      <c r="P51" s="58">
        <v>4979325.1884720055</v>
      </c>
    </row>
    <row r="52" spans="1:16" x14ac:dyDescent="0.25">
      <c r="A52" s="60">
        <v>2040</v>
      </c>
      <c r="B52" s="57">
        <v>576955.72517763451</v>
      </c>
      <c r="C52" s="57">
        <v>2949148.4078211458</v>
      </c>
      <c r="D52" s="57">
        <v>3526104.1329987803</v>
      </c>
      <c r="E52" s="57">
        <v>486894.72775369429</v>
      </c>
      <c r="F52" s="57">
        <v>2734943.0634019403</v>
      </c>
      <c r="G52" s="57">
        <v>3221837.7911556344</v>
      </c>
      <c r="H52" s="57">
        <v>463904.60475976235</v>
      </c>
      <c r="I52" s="57">
        <v>3339813.1404760191</v>
      </c>
      <c r="J52" s="57">
        <v>3803717.7452357817</v>
      </c>
      <c r="K52" s="57">
        <v>534983.19577851868</v>
      </c>
      <c r="L52" s="57">
        <v>3318656.6444662795</v>
      </c>
      <c r="M52" s="57">
        <v>3853639.840244798</v>
      </c>
      <c r="N52" s="58">
        <v>468761.71021271759</v>
      </c>
      <c r="O52" s="58">
        <v>4425486.6778891552</v>
      </c>
      <c r="P52" s="58">
        <v>4894248.388101873</v>
      </c>
    </row>
    <row r="53" spans="1:16" x14ac:dyDescent="0.25">
      <c r="A53" s="60">
        <v>2041</v>
      </c>
      <c r="B53" s="57">
        <v>574112.17835470964</v>
      </c>
      <c r="C53" s="57">
        <v>2769589.6579834926</v>
      </c>
      <c r="D53" s="57">
        <v>3343701.8363382025</v>
      </c>
      <c r="E53" s="57">
        <v>442429.24238583026</v>
      </c>
      <c r="F53" s="57">
        <v>2537451.4617598387</v>
      </c>
      <c r="G53" s="57">
        <v>2979880.704145669</v>
      </c>
      <c r="H53" s="57">
        <v>468103.48211977398</v>
      </c>
      <c r="I53" s="57">
        <v>3187581.809060032</v>
      </c>
      <c r="J53" s="57">
        <v>3655685.291179806</v>
      </c>
      <c r="K53" s="57">
        <v>528000.76227782981</v>
      </c>
      <c r="L53" s="57">
        <v>3164956.0084125968</v>
      </c>
      <c r="M53" s="57">
        <v>3692956.7706904267</v>
      </c>
      <c r="N53" s="58">
        <v>448174.74936632492</v>
      </c>
      <c r="O53" s="58">
        <v>4364855.2670544013</v>
      </c>
      <c r="P53" s="58">
        <v>4813030.0164207267</v>
      </c>
    </row>
    <row r="54" spans="1:16" x14ac:dyDescent="0.25">
      <c r="A54" s="60">
        <v>2042</v>
      </c>
      <c r="B54" s="57">
        <v>583117.51996830408</v>
      </c>
      <c r="C54" s="57">
        <v>2603066.6031062026</v>
      </c>
      <c r="D54" s="57">
        <v>3186184.1230745064</v>
      </c>
      <c r="E54" s="57">
        <v>482524.66043117235</v>
      </c>
      <c r="F54" s="57">
        <v>2352694.3017326486</v>
      </c>
      <c r="G54" s="57">
        <v>2835218.9621638209</v>
      </c>
      <c r="H54" s="57">
        <v>464085.06933094468</v>
      </c>
      <c r="I54" s="57">
        <v>3041909.6579163661</v>
      </c>
      <c r="J54" s="57">
        <v>3505994.7272473108</v>
      </c>
      <c r="K54" s="57">
        <v>555927.67882218328</v>
      </c>
      <c r="L54" s="57">
        <v>3018142.7045364073</v>
      </c>
      <c r="M54" s="57">
        <v>3574070.3833585903</v>
      </c>
      <c r="N54" s="58">
        <v>454106.1850961179</v>
      </c>
      <c r="O54" s="58">
        <v>4304858.6713646939</v>
      </c>
      <c r="P54" s="58">
        <v>4758964.8564608116</v>
      </c>
    </row>
    <row r="55" spans="1:16" x14ac:dyDescent="0.25">
      <c r="A55" s="60">
        <v>2043</v>
      </c>
      <c r="B55" s="57">
        <v>613741.63430978754</v>
      </c>
      <c r="C55" s="57">
        <v>2515587.9582144567</v>
      </c>
      <c r="D55" s="57">
        <v>3129329.5925242445</v>
      </c>
      <c r="E55" s="57">
        <v>516967.01405548706</v>
      </c>
      <c r="F55" s="57">
        <v>2247008.9919881029</v>
      </c>
      <c r="G55" s="57">
        <v>2763976.0060435901</v>
      </c>
      <c r="H55" s="57">
        <v>460508.0787086825</v>
      </c>
      <c r="I55" s="57">
        <v>2985154.5892682355</v>
      </c>
      <c r="J55" s="57">
        <v>3445662.6679769182</v>
      </c>
      <c r="K55" s="57">
        <v>585756.65390604967</v>
      </c>
      <c r="L55" s="57">
        <v>2959708.4971510218</v>
      </c>
      <c r="M55" s="57">
        <v>3545465.1510570715</v>
      </c>
      <c r="N55" s="58">
        <v>439128.05000548315</v>
      </c>
      <c r="O55" s="58">
        <v>4308985.8832331989</v>
      </c>
      <c r="P55" s="58">
        <v>4748113.9332386823</v>
      </c>
    </row>
    <row r="56" spans="1:16" x14ac:dyDescent="0.25">
      <c r="A56" s="60">
        <v>2044</v>
      </c>
      <c r="B56" s="57">
        <v>657008.76152012823</v>
      </c>
      <c r="C56" s="57">
        <v>2388171.4136040802</v>
      </c>
      <c r="D56" s="57">
        <v>3045180.1751242084</v>
      </c>
      <c r="E56" s="57">
        <v>524274.09367539047</v>
      </c>
      <c r="F56" s="57">
        <v>2101846.1026574615</v>
      </c>
      <c r="G56" s="57">
        <v>2626120.1963328519</v>
      </c>
      <c r="H56" s="57">
        <v>514293.2365981153</v>
      </c>
      <c r="I56" s="57">
        <v>2885103.6522183032</v>
      </c>
      <c r="J56" s="57">
        <v>3399396.8888164186</v>
      </c>
      <c r="K56" s="57">
        <v>609427.39964528731</v>
      </c>
      <c r="L56" s="57">
        <v>2858147.3129065689</v>
      </c>
      <c r="M56" s="57">
        <v>3467574.7125518564</v>
      </c>
      <c r="N56" s="58">
        <v>399548.03338465787</v>
      </c>
      <c r="O56" s="58">
        <v>4285127.8100094246</v>
      </c>
      <c r="P56" s="58">
        <v>4684675.843394082</v>
      </c>
    </row>
    <row r="57" spans="1:16" x14ac:dyDescent="0.25">
      <c r="A57" s="60">
        <v>2045</v>
      </c>
      <c r="B57" s="57">
        <v>338352.09863455204</v>
      </c>
      <c r="C57" s="57">
        <v>2271472.6041273815</v>
      </c>
      <c r="D57" s="57">
        <v>2609824.7027619337</v>
      </c>
      <c r="E57" s="57">
        <v>217594.36103578151</v>
      </c>
      <c r="F57" s="57">
        <v>1969644.8582305682</v>
      </c>
      <c r="G57" s="57">
        <v>2187239.2192663499</v>
      </c>
      <c r="H57" s="57">
        <v>182020.82942875207</v>
      </c>
      <c r="I57" s="57">
        <v>2787181.9221431334</v>
      </c>
      <c r="J57" s="57">
        <v>2969202.7515718853</v>
      </c>
      <c r="K57" s="57">
        <v>178608.55664524029</v>
      </c>
      <c r="L57" s="57">
        <v>2758921.9055130901</v>
      </c>
      <c r="M57" s="57">
        <v>2937530.4621583303</v>
      </c>
      <c r="N57" s="58">
        <v>144208.63044928262</v>
      </c>
      <c r="O57" s="58">
        <v>4230361.4802863896</v>
      </c>
      <c r="P57" s="58">
        <v>4374570.1107356725</v>
      </c>
    </row>
  </sheetData>
  <mergeCells count="5">
    <mergeCell ref="B34:D34"/>
    <mergeCell ref="E34:G34"/>
    <mergeCell ref="H34:J34"/>
    <mergeCell ref="K34:M34"/>
    <mergeCell ref="N34:P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E9E3BD-4C19-4F54-BB64-7E2339C18183}"/>
</file>

<file path=customXml/itemProps2.xml><?xml version="1.0" encoding="utf-8"?>
<ds:datastoreItem xmlns:ds="http://schemas.openxmlformats.org/officeDocument/2006/customXml" ds:itemID="{53A38A06-C655-4641-B14C-09A4F1BB4E7D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e01e2407-adea-488b-8d08-5da85e72f59a"/>
    <ds:schemaRef ds:uri="http://purl.org/dc/elements/1.1/"/>
    <ds:schemaRef ds:uri="7bfa076c-da12-4787-8fd2-3ea50300218e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6B9135-2889-4B45-84B1-E7631E96B32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074469-FD6A-4FC0-B57A-7DE1707E2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2</vt:i4>
      </vt:variant>
    </vt:vector>
  </HeadingPairs>
  <TitlesOfParts>
    <vt:vector size="12" baseType="lpstr">
      <vt:lpstr>readme</vt:lpstr>
      <vt:lpstr>Resource Builds_Summary</vt:lpstr>
      <vt:lpstr>Resource Builds_Detail</vt:lpstr>
      <vt:lpstr>Portfolio Cost</vt:lpstr>
      <vt:lpstr>CETA Compliance</vt:lpstr>
      <vt:lpstr>Emissions Detail_Fixed Rate</vt:lpstr>
      <vt:lpstr>Emissions Detail_WECC Rate</vt:lpstr>
      <vt:lpstr>System Emissions_Fixed Rate</vt:lpstr>
      <vt:lpstr>System Emissions_WECC Rate</vt:lpstr>
      <vt:lpstr>Updated Data</vt:lpstr>
      <vt:lpstr>Updated Slide 5</vt:lpstr>
      <vt:lpstr>Updated Slide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2024-09-17T16:57:50Z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